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1775" firstSheet="1" activeTab="1"/>
  </bookViews>
  <sheets>
    <sheet name="乡镇街道" sheetId="5" state="hidden" r:id="rId1"/>
    <sheet name="2024" sheetId="3" r:id="rId2"/>
    <sheet name="2024 (3)" sheetId="17" state="hidden" r:id="rId3"/>
    <sheet name="资金来源" sheetId="11" state="hidden" r:id="rId4"/>
  </sheets>
  <definedNames>
    <definedName name="_xlnm._FilterDatabase" localSheetId="1" hidden="1">'2024'!$A$6:$AT$463</definedName>
    <definedName name="_xlnm._FilterDatabase" localSheetId="2" hidden="1">'2024 (3)'!$A$6:$DM$463</definedName>
    <definedName name="_xlnm._FilterDatabase" localSheetId="0" hidden="1">乡镇街道!$B$7:$R$7</definedName>
    <definedName name="_xlnm._FilterDatabase" localSheetId="3" hidden="1">资金来源!$B$3:$F$3</definedName>
    <definedName name="_xlnm.Print_Titles" localSheetId="1">'2024'!$2:$5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<sst xmlns="http://schemas.openxmlformats.org/spreadsheetml/2006/main" count="28463" uniqueCount="4478">
  <si>
    <t>2024年三级衔接资金支付情况统计表（乡镇街道）</t>
  </si>
  <si>
    <t>单位：个/万元  支付取数时间：10.15</t>
  </si>
  <si>
    <t>序号</t>
  </si>
  <si>
    <t>业主单位</t>
  </si>
  <si>
    <t>项目总个数</t>
  </si>
  <si>
    <t>衔接资金安排</t>
  </si>
  <si>
    <t>财政资金支付</t>
  </si>
  <si>
    <t>合计：</t>
  </si>
  <si>
    <t>已支付</t>
  </si>
  <si>
    <t>衔接小计：</t>
  </si>
  <si>
    <t>中央</t>
  </si>
  <si>
    <t>市级</t>
  </si>
  <si>
    <t>县级</t>
  </si>
  <si>
    <t>三级衔接资金
支付率</t>
  </si>
  <si>
    <t>木叶乡人民政府</t>
  </si>
  <si>
    <t>木叶乡</t>
  </si>
  <si>
    <t>板桥乡人民政府</t>
  </si>
  <si>
    <t>板桥乡</t>
  </si>
  <si>
    <t>庙溪乡人民政府</t>
  </si>
  <si>
    <t>庙溪乡</t>
  </si>
  <si>
    <t>毛坝乡人民政府</t>
  </si>
  <si>
    <t>毛坝乡</t>
  </si>
  <si>
    <t>麻旺镇人民政府</t>
  </si>
  <si>
    <t>麻旺镇</t>
  </si>
  <si>
    <t>丁市镇人民政府</t>
  </si>
  <si>
    <t>丁市镇</t>
  </si>
  <si>
    <t>钟多街道办事处</t>
  </si>
  <si>
    <t>钟多街道</t>
  </si>
  <si>
    <t>五福镇人民政府</t>
  </si>
  <si>
    <t>五福镇</t>
  </si>
  <si>
    <t>楠木乡人民政府</t>
  </si>
  <si>
    <t>楠木乡</t>
  </si>
  <si>
    <t>桃花源街道办事处</t>
  </si>
  <si>
    <t>桃花源街</t>
  </si>
  <si>
    <t>偏柏乡人民政府</t>
  </si>
  <si>
    <t>偏柏乡</t>
  </si>
  <si>
    <t>可大乡人民政府</t>
  </si>
  <si>
    <t>可大乡</t>
  </si>
  <si>
    <t>宜居乡人民政府</t>
  </si>
  <si>
    <t>宜居乡</t>
  </si>
  <si>
    <t>浪坪乡人民政府</t>
  </si>
  <si>
    <t>浪坪乡</t>
  </si>
  <si>
    <t>小河镇人民政府</t>
  </si>
  <si>
    <t>小河镇</t>
  </si>
  <si>
    <t>双泉乡人民政府</t>
  </si>
  <si>
    <t>双泉乡</t>
  </si>
  <si>
    <t>黑水镇人民政府</t>
  </si>
  <si>
    <t>黑水镇</t>
  </si>
  <si>
    <t>车田乡人民政府</t>
  </si>
  <si>
    <t>车田乡</t>
  </si>
  <si>
    <t>泔溪镇人民政府</t>
  </si>
  <si>
    <t>泔溪镇</t>
  </si>
  <si>
    <t>李溪镇人民政府</t>
  </si>
  <si>
    <t>李溪镇</t>
  </si>
  <si>
    <t>万木镇人民政府</t>
  </si>
  <si>
    <t>万木镇</t>
  </si>
  <si>
    <t>官清乡人民政府</t>
  </si>
  <si>
    <t>官清乡</t>
  </si>
  <si>
    <t>涂市镇人民政府</t>
  </si>
  <si>
    <t>涂市镇</t>
  </si>
  <si>
    <t>大溪镇人民政府</t>
  </si>
  <si>
    <t>大溪镇</t>
  </si>
  <si>
    <t>南腰界镇人民政府</t>
  </si>
  <si>
    <t>南腰界镇</t>
  </si>
  <si>
    <t>酉水河镇人民政府</t>
  </si>
  <si>
    <t>酉水河镇</t>
  </si>
  <si>
    <t>天馆乡人民政府</t>
  </si>
  <si>
    <t>天馆乡</t>
  </si>
  <si>
    <t>兴隆镇人民政府</t>
  </si>
  <si>
    <t>兴隆镇</t>
  </si>
  <si>
    <t>龚滩镇人民政府</t>
  </si>
  <si>
    <t>龚滩镇</t>
  </si>
  <si>
    <t>龙潭镇人民政府</t>
  </si>
  <si>
    <t>龙潭镇</t>
  </si>
  <si>
    <t>板溪镇人民政府</t>
  </si>
  <si>
    <t>板溪镇</t>
  </si>
  <si>
    <t>腴地乡人民政府</t>
  </si>
  <si>
    <t>腴地乡</t>
  </si>
  <si>
    <t>后坪乡人民政府</t>
  </si>
  <si>
    <t>后坪乡</t>
  </si>
  <si>
    <t>花田乡人民政府</t>
  </si>
  <si>
    <t>花田乡</t>
  </si>
  <si>
    <t>清泉乡人民政府</t>
  </si>
  <si>
    <t>清泉乡</t>
  </si>
  <si>
    <t>两罾乡人民政府</t>
  </si>
  <si>
    <t>两罾乡</t>
  </si>
  <si>
    <t>铜鼓镇人民政府</t>
  </si>
  <si>
    <t>铜鼓镇</t>
  </si>
  <si>
    <t>苍岭镇人民政府</t>
  </si>
  <si>
    <t>苍岭镇</t>
  </si>
  <si>
    <t>酉酬镇人民政府</t>
  </si>
  <si>
    <t>酉酬镇</t>
  </si>
  <si>
    <t>县乡村振兴局</t>
  </si>
  <si>
    <t>县农业农村委</t>
  </si>
  <si>
    <t>青华林场</t>
  </si>
  <si>
    <t>县就业服务中心</t>
  </si>
  <si>
    <t>县水利局</t>
  </si>
  <si>
    <t>县城市管理局</t>
  </si>
  <si>
    <t>酉阳县美池生态环境建设有限责任公司</t>
  </si>
  <si>
    <t>美池生态环境建设公司</t>
  </si>
  <si>
    <t>重庆武陵山油茶研究院有限公司</t>
  </si>
  <si>
    <t>油茶研究院公司</t>
  </si>
  <si>
    <t>伏龙山林场</t>
  </si>
  <si>
    <t>重庆今山银山林业有限公司</t>
  </si>
  <si>
    <t>今山银山林业公司</t>
  </si>
  <si>
    <t>县交通局</t>
  </si>
  <si>
    <t>县民政局</t>
  </si>
  <si>
    <t>重庆市酉阳县桑竹农业开发有限责任公司</t>
  </si>
  <si>
    <t>桑竹农业开发公司</t>
  </si>
  <si>
    <t>酉阳县缘溪水务有限责任公司</t>
  </si>
  <si>
    <t>缘溪水务公司</t>
  </si>
  <si>
    <t>县畜牧产业发展中心</t>
  </si>
  <si>
    <t>县武陵人人力资源服务公司</t>
  </si>
  <si>
    <t>武陵人力资源公司</t>
  </si>
  <si>
    <t>县林业局</t>
  </si>
  <si>
    <t>县供销联社</t>
  </si>
  <si>
    <t>县生态环境监测站</t>
  </si>
  <si>
    <t>县商务委</t>
  </si>
  <si>
    <t>公路事务中心</t>
  </si>
  <si>
    <t>酉阳县菖蒲旅游开发有限责任公司</t>
  </si>
  <si>
    <t>菖蒲旅游开发公司</t>
  </si>
  <si>
    <t>桃花源旅投集团</t>
  </si>
  <si>
    <t>重庆酉阳文化旅游发展有限公司</t>
  </si>
  <si>
    <t>文化旅游发展公司</t>
  </si>
  <si>
    <t>重庆市渝东南现代农业科技园区有限公司</t>
  </si>
  <si>
    <t>农业科技园公司</t>
  </si>
  <si>
    <t>县气象局</t>
  </si>
  <si>
    <t>县生态环境局</t>
  </si>
  <si>
    <t>酉阳县2024年巩固拓展脱贫攻坚成果同乡村振兴有效衔接项目库</t>
  </si>
  <si>
    <t>项目分类</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</si>
  <si>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</si>
  <si>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</si>
  <si>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</si>
  <si>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</si>
  <si>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</si>
  <si>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</si>
  <si>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</si>
  <si>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</si>
  <si>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</si>
  <si>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</si>
  <si>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</si>
  <si>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</si>
  <si>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</si>
  <si>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</si>
  <si>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</si>
  <si>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</si>
  <si>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</si>
  <si>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</si>
  <si>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r>
      <rPr>
        <b/>
        <sz val="10"/>
        <rFont val="黑体"/>
        <charset val="134"/>
      </rPr>
      <t>项目综合排序（注明</t>
    </r>
    <r>
      <rPr>
        <b/>
        <sz val="10"/>
        <rFont val="Times New Roman"/>
        <charset val="134"/>
      </rPr>
      <t>ABC</t>
    </r>
    <r>
      <rPr>
        <b/>
        <sz val="10"/>
        <rFont val="黑体"/>
        <charset val="134"/>
      </rPr>
      <t>三个优先等次）</t>
    </r>
  </si>
  <si>
    <r>
      <rPr>
        <b/>
        <sz val="10"/>
        <rFont val="黑体"/>
        <charset val="134"/>
      </rPr>
      <t>项目归属（</t>
    </r>
    <r>
      <rPr>
        <b/>
        <sz val="10"/>
        <rFont val="Times New Roman"/>
        <charset val="134"/>
      </rPr>
      <t>√</t>
    </r>
    <r>
      <rPr>
        <b/>
        <sz val="10"/>
        <rFont val="黑体"/>
        <charset val="134"/>
      </rPr>
      <t>）</t>
    </r>
  </si>
  <si>
    <t>是否贫困村提升工程</t>
  </si>
  <si>
    <t>是否资产收益</t>
  </si>
  <si>
    <t>是否增加村集体经济收入</t>
  </si>
  <si>
    <t>项目负责人</t>
  </si>
  <si>
    <t>联系电话</t>
  </si>
  <si>
    <t>年度总目标</t>
  </si>
  <si>
    <t>产出指标</t>
  </si>
  <si>
    <t>效益指标</t>
  </si>
  <si>
    <t>满意度</t>
  </si>
  <si>
    <t>主管部门</t>
  </si>
  <si>
    <r>
      <rPr>
        <b/>
        <sz val="10"/>
        <rFont val="黑体"/>
        <charset val="134"/>
      </rPr>
      <t>实施年月</t>
    </r>
    <r>
      <rPr>
        <b/>
        <sz val="10"/>
        <rFont val="Times New Roman"/>
        <charset val="134"/>
      </rPr>
      <t>2024.0X</t>
    </r>
  </si>
  <si>
    <r>
      <rPr>
        <b/>
        <sz val="10"/>
        <rFont val="黑体"/>
        <charset val="134"/>
      </rPr>
      <t>完工年月</t>
    </r>
    <r>
      <rPr>
        <b/>
        <sz val="10"/>
        <rFont val="Times New Roman"/>
        <charset val="134"/>
      </rPr>
      <t xml:space="preserve">
2024.XX</t>
    </r>
  </si>
  <si>
    <t>小计（万元）</t>
  </si>
  <si>
    <t>财政资金小计</t>
  </si>
  <si>
    <t>财政资金</t>
  </si>
  <si>
    <t>群众自筹等其他资金</t>
  </si>
  <si>
    <t>受益总人口数</t>
  </si>
  <si>
    <t>其中脱贫人口和监测对象人数</t>
  </si>
  <si>
    <r>
      <rPr>
        <b/>
        <sz val="10"/>
        <rFont val="黑体"/>
        <charset val="134"/>
      </rPr>
      <t>解决</t>
    </r>
    <r>
      <rPr>
        <b/>
        <sz val="10"/>
        <rFont val="Times New Roman"/>
        <charset val="134"/>
      </rPr>
      <t>“</t>
    </r>
    <r>
      <rPr>
        <b/>
        <sz val="10"/>
        <rFont val="黑体"/>
        <charset val="134"/>
      </rPr>
      <t>两不愁三保障</t>
    </r>
    <r>
      <rPr>
        <b/>
        <sz val="10"/>
        <rFont val="Times New Roman"/>
        <charset val="134"/>
      </rPr>
      <t>”</t>
    </r>
    <r>
      <rPr>
        <b/>
        <sz val="10"/>
        <rFont val="黑体"/>
        <charset val="134"/>
      </rPr>
      <t>项目</t>
    </r>
  </si>
  <si>
    <r>
      <rPr>
        <b/>
        <sz val="10"/>
        <rFont val="Times New Roman"/>
        <charset val="134"/>
      </rPr>
      <t>“</t>
    </r>
    <r>
      <rPr>
        <b/>
        <sz val="10"/>
        <rFont val="黑体"/>
        <charset val="134"/>
      </rPr>
      <t>巩固提升类</t>
    </r>
    <r>
      <rPr>
        <b/>
        <sz val="10"/>
        <rFont val="Times New Roman"/>
        <charset val="134"/>
      </rPr>
      <t>”</t>
    </r>
    <r>
      <rPr>
        <b/>
        <sz val="10"/>
        <rFont val="黑体"/>
        <charset val="134"/>
      </rPr>
      <t>项目</t>
    </r>
  </si>
  <si>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</si>
  <si>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</si>
  <si>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</si>
  <si>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</si>
  <si>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</si>
  <si>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</si>
  <si>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</si>
  <si>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</si>
  <si>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</si>
  <si>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</si>
  <si>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衔接资金及其他涉农整合资金</t>
  </si>
  <si>
    <t>其他财政资金</t>
  </si>
  <si>
    <t xml:space="preserve">质量指标 </t>
  </si>
  <si>
    <t xml:space="preserve">时效指标 </t>
  </si>
  <si>
    <t xml:space="preserve">经济效益 </t>
  </si>
  <si>
    <t xml:space="preserve">社会效益 </t>
  </si>
  <si>
    <t>待安排</t>
  </si>
  <si>
    <t>已安排</t>
  </si>
  <si>
    <t xml:space="preserve">  </t>
  </si>
  <si>
    <t>-</t>
  </si>
  <si>
    <t>第一批下达（389个项目）</t>
  </si>
  <si>
    <t>丁市镇千氹田供水保障工程</t>
  </si>
  <si>
    <t>乡村建设行动</t>
  </si>
  <si>
    <t>农村基础设施（含产业配套基础设施）</t>
  </si>
  <si>
    <t>农村供水保障设施建设</t>
  </si>
  <si>
    <r>
      <rPr>
        <sz val="10"/>
        <rFont val="黑体"/>
        <charset val="134"/>
      </rPr>
      <t>新建200m</t>
    </r>
    <r>
      <rPr>
        <sz val="10"/>
        <rFont val="宋体"/>
        <charset val="134"/>
      </rPr>
      <t>³</t>
    </r>
    <r>
      <rPr>
        <sz val="10"/>
        <rFont val="黑体"/>
        <charset val="134"/>
      </rPr>
      <t>蓄水池1口及水源处理，配套管网。</t>
    </r>
  </si>
  <si>
    <t>新建</t>
  </si>
  <si>
    <t>丁市镇中坝村</t>
  </si>
  <si>
    <t>通过项目实施，巩固提升了农村居民饮水安全，降低居民生活用水成本。总体惠及群众689人，其中涉及脱贫人口及监测对象人口54人。</t>
  </si>
  <si>
    <t>1.13人参与入库项目的选择，5人参与项目实施工程中施工质量和资金使用的监督；
2.涉及丁市镇群众共计689人（其中脱贫人口和监测对象54人</t>
  </si>
  <si>
    <r>
      <rPr>
        <sz val="10"/>
        <rFont val="黑体"/>
        <charset val="134"/>
      </rPr>
      <t>新建200m</t>
    </r>
    <r>
      <rPr>
        <sz val="10"/>
        <rFont val="宋体"/>
        <charset val="134"/>
      </rPr>
      <t>³</t>
    </r>
    <r>
      <rPr>
        <sz val="10"/>
        <rFont val="黑体"/>
        <charset val="134"/>
      </rPr>
      <t>蓄水池1口及水源处理，配套管网。。</t>
    </r>
  </si>
  <si>
    <r>
      <rPr>
        <sz val="10"/>
        <rFont val="黑体"/>
        <charset val="134"/>
      </rPr>
      <t>1.200m</t>
    </r>
    <r>
      <rPr>
        <sz val="10"/>
        <rFont val="宋体"/>
        <charset val="134"/>
      </rPr>
      <t>³</t>
    </r>
    <r>
      <rPr>
        <sz val="10"/>
        <rFont val="黑体"/>
        <charset val="134"/>
      </rPr>
      <t>水池≥1口；2.水源处理≥1处。</t>
    </r>
  </si>
  <si>
    <t>项目竣工验收合格率100%</t>
  </si>
  <si>
    <t>项目完工及时率100%</t>
  </si>
  <si>
    <r>
      <rPr>
        <sz val="10"/>
        <rFont val="黑体"/>
        <charset val="134"/>
      </rPr>
      <t>水源处理、新建200m</t>
    </r>
    <r>
      <rPr>
        <sz val="10"/>
        <rFont val="宋体"/>
        <charset val="134"/>
      </rPr>
      <t>³</t>
    </r>
    <r>
      <rPr>
        <sz val="10"/>
        <rFont val="黑体"/>
        <charset val="134"/>
      </rPr>
      <t>水池≤30万元/口</t>
    </r>
  </si>
  <si>
    <t>受益脱贫人口≥54人</t>
  </si>
  <si>
    <t>工程设计使用年限≥10年</t>
  </si>
  <si>
    <t>受益群众满意度≥90%</t>
  </si>
  <si>
    <t>酉阳县水利局</t>
  </si>
  <si>
    <t>是</t>
  </si>
  <si>
    <t>否</t>
  </si>
  <si>
    <t>A</t>
  </si>
  <si>
    <t>√</t>
  </si>
  <si>
    <t>陈远辉</t>
  </si>
  <si>
    <t>2024年酉阳县官清乡五倍子蚜虫培育项目</t>
  </si>
  <si>
    <t>产业发展</t>
  </si>
  <si>
    <t>生产项目</t>
  </si>
  <si>
    <t>种植业基地</t>
  </si>
  <si>
    <t>1.新建石坝村五倍子蚜虫培育基地1500㎡，建收虫棚100㎡。2.新建峡口村五倍子蚜虫培育基地1000㎡，建收虫棚80㎡。</t>
  </si>
  <si>
    <t>石坝村、峡口村</t>
  </si>
  <si>
    <t>1.年产五倍子蚜虫12.5万袋以上，100头/袋.2.带动脱贫户10户以上户均增收1000元以上。</t>
  </si>
  <si>
    <t>1、群众参与：10人以上参与项目的选择、实施、监督和管理，群众在基地务工，免费培训技术，为周边倍农提供蚜虫；
2、利益联结机制：带动脱贫户10户以上户均增收1000元以上。</t>
  </si>
  <si>
    <t>1.新建五倍子蚜虫培育基地2500㎡，2.建收虫棚180㎡，3.年产五倍子蚜虫12.5万袋以上。</t>
  </si>
  <si>
    <t>1.五倍子蚜虫培育基地≥2500㎡；2.收虫棚≥180㎡，3.年产五倍子蚜虫≥12.5万袋。</t>
  </si>
  <si>
    <t>项目验收合格率100%</t>
  </si>
  <si>
    <t>项目完成及时率100%</t>
  </si>
  <si>
    <t>蚜虫培育基地≤100元/平方米</t>
  </si>
  <si>
    <t>带动脱贫户户均增收≥1000元</t>
  </si>
  <si>
    <t>受益脱贫户≥10户</t>
  </si>
  <si>
    <t>项目持续年限≥5年</t>
  </si>
  <si>
    <t>受益人口满意度≥90%</t>
  </si>
  <si>
    <t>酉阳县供销联社</t>
  </si>
  <si>
    <t>村集体经济联合社许维章、高仕国</t>
  </si>
  <si>
    <t>18325250499、15683562898</t>
  </si>
  <si>
    <t>酉阳县宜居乡红鱼村五倍子蚜虫培育项目</t>
  </si>
  <si>
    <t>新建五倍子蚜虫培育基地1000㎡，建收虫棚80㎡。</t>
  </si>
  <si>
    <t>红鱼村</t>
  </si>
  <si>
    <t>1.年产五倍子蚜虫5万袋以上，100头/袋.2.带动脱贫户5户以上户均增收1000元以上。</t>
  </si>
  <si>
    <t>1、群众参与：10人以上参与项目的选择、实施、监督和管理，群众在基地务工，免费培训技术，为周边倍农提供蚜虫；
2、利益联结机制：带动脱贫户5户以上户均增收1000元以上。</t>
  </si>
  <si>
    <t>1.新建五倍子蚜虫培育基地1000㎡，2.建收虫棚80㎡，3.年产五倍子蚜虫5万袋以上。</t>
  </si>
  <si>
    <t>1.五倍子蚜虫培育基地≥1000㎡；2.收虫棚≥80㎡，3.年产五倍子蚜虫≥5万袋。</t>
  </si>
  <si>
    <t>受益脱贫户≥5户</t>
  </si>
  <si>
    <t>何玉生</t>
  </si>
  <si>
    <t>酉阳县毛坝乡细沙河村污水处理厂及配套管网建设项目</t>
  </si>
  <si>
    <t>人居环境整治</t>
  </si>
  <si>
    <t>村容村貌提升</t>
  </si>
  <si>
    <r>
      <rPr>
        <sz val="10"/>
        <rFont val="黑体"/>
        <charset val="134"/>
      </rPr>
      <t>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/d，配套二三级管网1公里，de160UPVC入户管网1公里，Ф1000mm钢筋混凝土污水检查井89座，含配套附属工程等。</t>
    </r>
  </si>
  <si>
    <t>毛坝乡细沙河村</t>
  </si>
  <si>
    <r>
      <rPr>
        <sz val="10"/>
        <rFont val="黑体"/>
        <charset val="134"/>
      </rPr>
      <t>1.新建农村生活污水处理设施1座（A/O一体化处理工艺），处理规模30m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86座，含配套附属工程等。2.通过建设农村生活污水处理设施，提高农村生活污水集中收集处理能力，改善人居环境，覆盖人口986人(其中;脱贫人口196人)。</t>
    </r>
  </si>
  <si>
    <t>1.群众参与:12人以上参与项目的选择、实施、监督和管理选择，5人参与项目实施过程中施工质量和资金使用的监督等；
2.利益联结机制：通过务工薪金等方式带动农户10户30人增收10万元。</t>
  </si>
  <si>
    <r>
      <rPr>
        <sz val="10"/>
        <rFont val="黑体"/>
        <charset val="134"/>
      </rPr>
      <t>新建农村生活污水处理设施1座（A/O一体化处理工艺），处理规模30m</t>
    </r>
    <r>
      <rPr>
        <sz val="10"/>
        <rFont val="宋体"/>
        <charset val="134"/>
      </rPr>
      <t>³</t>
    </r>
    <r>
      <rPr>
        <sz val="10"/>
        <rFont val="黑体"/>
        <charset val="134"/>
      </rPr>
      <t>/d，配套二三级管网1公里，de160UPVC入户管网1公里，Ф1000mm钢筋混凝土污水检查井86座，含配套附属工程等。2.通过建设农村生活污水处理设施，提高农村生活污水集中收集处理能力，改善人居环境，覆盖人口726人(其中;脱贫人口145人)。</t>
    </r>
  </si>
  <si>
    <r>
      <rPr>
        <sz val="10"/>
        <rFont val="黑体"/>
        <charset val="134"/>
      </rPr>
      <t>30m</t>
    </r>
    <r>
      <rPr>
        <sz val="10"/>
        <rFont val="宋体"/>
        <charset val="134"/>
      </rPr>
      <t>³</t>
    </r>
    <r>
      <rPr>
        <sz val="10"/>
        <rFont val="黑体"/>
        <charset val="134"/>
      </rPr>
      <t>/d污水处理站≥1座，d300HDPE双壁波纹管≥1公里，de160UPVC入户管≥1.0公里，Ф1000mm钢筋混凝土污水检查井≥89座</t>
    </r>
  </si>
  <si>
    <t>验收合格率≧100%</t>
  </si>
  <si>
    <t>项目按时完成率100%</t>
  </si>
  <si>
    <r>
      <rPr>
        <sz val="10"/>
        <rFont val="黑体"/>
        <charset val="134"/>
      </rPr>
      <t>30m</t>
    </r>
    <r>
      <rPr>
        <sz val="10"/>
        <rFont val="宋体"/>
        <charset val="134"/>
      </rPr>
      <t>³</t>
    </r>
    <r>
      <rPr>
        <sz val="10"/>
        <rFont val="黑体"/>
        <charset val="134"/>
      </rPr>
      <t>/d污水处理站≤40.0万/座，d300HDPE双壁波纹管≤800元/m，de160UPVC入户管≤300元/m，Ф1000mm钢筋混凝土污水检查井≤4500元/座，</t>
    </r>
  </si>
  <si>
    <t>通过建设农村生活污水处理设施，提高农村生活污水集中收集处理能力，改善人居环境，覆盖人口726人(其中;脱贫人口145人)</t>
  </si>
  <si>
    <t>可持续年限≥10年</t>
  </si>
  <si>
    <t>受益脱贫户满意度≥90%</t>
  </si>
  <si>
    <t>酉阳县生态环境局</t>
  </si>
  <si>
    <t>龙小燕</t>
  </si>
  <si>
    <t>13637945677</t>
  </si>
  <si>
    <t>酉阳县苍岭镇无害化公共卫生厕所建设项目</t>
  </si>
  <si>
    <t>农村卫生厕所改造（户用、公共厕所）</t>
  </si>
  <si>
    <t>1.新建公共卫生厕所（主体建筑面积不小于60平方米，配套建设三格式化粪池）共3个。
2.改造农村卫生厕所72户，每个户厕不少于3平方米，化粪池容积不小于1.5平方米。</t>
  </si>
  <si>
    <t>建设公共卫生厕所3个，从根本上解决农村厕所造成的环境污染、传染病多发、村容村貌差等问题，切实改善农村人居环境，引导群众树立健康文明的生活理念，提高农村群众生活质量，提升公共服务能力。受益群众达2800人，其中脱贫户和监测户456人。</t>
  </si>
  <si>
    <t>一、群众参与:10人参与前期项目确定会议、决议，20人参与入库项目的选择，7人参与项目实施过程中施工质量和资金使用的监督等。
二、利益联结机制：引导群众参与务工12人，人均增收0.5万元。群众直接参与项目实施，每户补助5000元。</t>
  </si>
  <si>
    <t>一、通过建设公共卫生厕所3个，切实改善农村人居环境。受益群众达2800人，其中脱贫户和监测户456人；
二、户厕受益人口580人以上，辖区130户农户卫生厕所条件显著改善，提高生活质量。</t>
  </si>
  <si>
    <t>1.新建农村无害化卫生厕所≥191个；
2.新建无害化卫生厕所（公厕）≥3座。</t>
  </si>
  <si>
    <t>质量合格率100%</t>
  </si>
  <si>
    <t>项目完工及时率≥100%</t>
  </si>
  <si>
    <t>1.新建公厕补助≤30万元/座；
2.新建户厕补助≤5000元/户。</t>
  </si>
  <si>
    <t>引导群众参与务工12人，人均增收0.5万元，年均增收0.36万元。</t>
  </si>
  <si>
    <t>从根本上解决农村厕所造成的环境污染、传染病多发、村容村貌差等问题，切实改善农村人居环境，引导群众树立健康文明的生活理念，提高农村群众生活质量，提升公共服务能力。受益群众达2800人，其中脱贫户和监测户456人。</t>
  </si>
  <si>
    <t>用可持续年限≥5年</t>
  </si>
  <si>
    <t>酉阳县乡村振兴局</t>
  </si>
  <si>
    <t>刘美洲</t>
  </si>
  <si>
    <t>2024年乡村振兴消费帮扶项目</t>
  </si>
  <si>
    <t>加工流通项目</t>
  </si>
  <si>
    <t>品牌打造和展销平台</t>
  </si>
  <si>
    <t>举办和组织乡镇参加各类乡村振兴消费帮扶展示展销会和产销对接会、农产品直播活动等3场次以上。支持产业乡镇举办采果节、丰收季、农产品促销等特色节庆促销活动3场次以上。开展农产品线上线下销售补贴、帮助我县优质农产品滞销买难问题。支持农特产品品牌推广、品牌包装；支持农特产品生产标准认证；支持农特产品专柜、专店（展销中心）建设。</t>
  </si>
  <si>
    <t>县内县外</t>
  </si>
  <si>
    <t>举办和组织参加各级各类乡村振兴消费帮扶展示展销会对接会、农产品直播活动等3场次以上；支持产业乡镇举办采果节、丰收季、农产品促销等特色节庆促销活动6场次以上。支持农特产品生产标准认证5个以上；支持农特产品专柜、专店（展销中心）建设5个以上。</t>
  </si>
  <si>
    <t>群众直接参与或代销农特产品</t>
  </si>
  <si>
    <t>开展各级各类乡村振兴消费帮扶展示展销会对接会、农产品直播活动等3场次以上。完成江北、东营消费帮扶及酉阳800公共品牌农特产品销售2000万元以上。线上线下助销我县优质农特产品2.8亿元以上，有效带动农村人口4500人。</t>
  </si>
  <si>
    <t>完成各类展销活动3场次以上，完成江北、东营消费帮扶及酉阳800公共品牌农特产品销售6000万元以上。有效带动农村人口4500人</t>
  </si>
  <si>
    <t>乡镇覆盖100%</t>
  </si>
  <si>
    <t>消费帮扶≤300万元</t>
  </si>
  <si>
    <t>人均增收600元以上</t>
  </si>
  <si>
    <t>助销39个乡镇的农特产品</t>
  </si>
  <si>
    <t>≥1年</t>
  </si>
  <si>
    <t>受益群众满意度≥95%</t>
  </si>
  <si>
    <t>酉阳县商务委</t>
  </si>
  <si>
    <t>陈建军</t>
  </si>
  <si>
    <t>酉阳县2024年大溪镇杉岭村无害化卫生厕所项目</t>
  </si>
  <si>
    <t>实施农村无害化卫生厕所（公厕）1座，主体建筑面积60㎡，化粪池为三格式化粪池。</t>
  </si>
  <si>
    <t>大溪镇杉岭村</t>
  </si>
  <si>
    <t>通过建设农村无害化卫生厕所（公厕）项目，直接受益人口200人以上，其中脱贫人口35人，公厕条件显著改善。</t>
  </si>
  <si>
    <t>1.群众参与：10户参与前期项目确定会议、决议，10户参与入库项目的选择，10户参与项目实施过程中施工质量和资金使用的监督。
2.利益联结方式：并通过改善公厕公共服务设施条件，提高人居环境质量。</t>
  </si>
  <si>
    <t>新建无害化卫生厕所（公厕）≥1座。</t>
  </si>
  <si>
    <t>项目质量合格率100%</t>
  </si>
  <si>
    <t>新建公厕补助≤30万元/座。</t>
  </si>
  <si>
    <t>降低该村公共服务总成本20万元</t>
  </si>
  <si>
    <t>受益脱贫户≥35人</t>
  </si>
  <si>
    <t>使用年限≥5年</t>
  </si>
  <si>
    <t>彭达超</t>
  </si>
  <si>
    <t>2024年后坪乡农村供水保障及维修养护项目</t>
  </si>
  <si>
    <r>
      <rPr>
        <sz val="10"/>
        <rFont val="黑体"/>
        <charset val="134"/>
      </rPr>
      <t>1.后兴村5组新建100m</t>
    </r>
    <r>
      <rPr>
        <sz val="10"/>
        <rFont val="宋体"/>
        <charset val="134"/>
      </rPr>
      <t>³</t>
    </r>
    <r>
      <rPr>
        <sz val="10"/>
        <rFont val="黑体"/>
        <charset val="134"/>
      </rPr>
      <t>蓄水池2口及水源处理；2.后兴村4组（何家）新建100m</t>
    </r>
    <r>
      <rPr>
        <sz val="10"/>
        <rFont val="宋体"/>
        <charset val="134"/>
      </rPr>
      <t>³</t>
    </r>
    <r>
      <rPr>
        <sz val="10"/>
        <rFont val="黑体"/>
        <charset val="134"/>
      </rPr>
      <t>蓄水池1口及水源处理；3.后坪乡辖区内供水工程维修养护、水源处理、管网购买更换、水质提升等。4.优先用于高坪村供水站维修养护。</t>
    </r>
  </si>
  <si>
    <t>新建、改建</t>
  </si>
  <si>
    <t>通过项目实施，可以巩固提升龚滩镇610人（其中脱贫人口167人）的饮水安全。</t>
  </si>
  <si>
    <t>1.群众参与:11人参与项目前期会议、决议、入库的选择，10人参与项目实施过程中施工质量和资金使用的监督；
2.利益联结机制：通过新建该项目确保610人（其中脱贫人口167人）饮水安全。</t>
  </si>
  <si>
    <r>
      <rPr>
        <sz val="10"/>
        <rFont val="黑体"/>
        <charset val="134"/>
      </rPr>
      <t>1.后兴村5组新建100m</t>
    </r>
    <r>
      <rPr>
        <sz val="10"/>
        <rFont val="宋体"/>
        <charset val="134"/>
      </rPr>
      <t>³</t>
    </r>
    <r>
      <rPr>
        <sz val="10"/>
        <rFont val="黑体"/>
        <charset val="134"/>
      </rPr>
      <t>蓄水池2口及水源处理；2.后兴村4组（何家）新建100m</t>
    </r>
    <r>
      <rPr>
        <sz val="10"/>
        <rFont val="宋体"/>
        <charset val="134"/>
      </rPr>
      <t>³</t>
    </r>
    <r>
      <rPr>
        <sz val="10"/>
        <rFont val="黑体"/>
        <charset val="134"/>
      </rPr>
      <t>蓄水池1口及水源处理；3.后坪乡辖区内供水工程维修养护、水源处理、管网购买更换、水质提升等。</t>
    </r>
  </si>
  <si>
    <r>
      <rPr>
        <sz val="10"/>
        <rFont val="黑体"/>
        <charset val="134"/>
      </rPr>
      <t>1.100m</t>
    </r>
    <r>
      <rPr>
        <sz val="10"/>
        <rFont val="宋体"/>
        <charset val="134"/>
      </rPr>
      <t>³</t>
    </r>
    <r>
      <rPr>
        <sz val="10"/>
        <rFont val="黑体"/>
        <charset val="134"/>
      </rPr>
      <t>水池≥3口；       2.水源处理≥3处；3.水池维修≥3处；4.管道维修更换≥5000米。</t>
    </r>
  </si>
  <si>
    <r>
      <rPr>
        <sz val="10"/>
        <rFont val="黑体"/>
        <charset val="134"/>
      </rPr>
      <t>1.新建100m</t>
    </r>
    <r>
      <rPr>
        <sz val="10"/>
        <rFont val="宋体"/>
        <charset val="134"/>
      </rPr>
      <t>³</t>
    </r>
    <r>
      <rPr>
        <sz val="10"/>
        <rFont val="黑体"/>
        <charset val="134"/>
      </rPr>
      <t>水池≤10万元/口；                       
2.水源处理≤2万元/处；3.管道维修更换≤8元/米；4.水池维修≤2万元。</t>
    </r>
  </si>
  <si>
    <t>受益群众≥610人，其中脱贫人口和监户≥167人。</t>
  </si>
  <si>
    <t>吴文华</t>
  </si>
  <si>
    <t>酉阳县黑水镇五倍子中药材蚜虫培育项目</t>
  </si>
  <si>
    <t>1.新建苏家村5组五倍子倍蚜虫培育高效产业基地5000㎡，建收虫棚400㎡。2.新建大涵村五倍子蚜虫培育基地1000㎡，建收虫棚80㎡。</t>
  </si>
  <si>
    <t>苏家村5组、大涵村11组</t>
  </si>
  <si>
    <t>1.年产五倍子蚜虫30万袋以上，100头/袋.2.带动脱贫户15户以上户均增收1000元以上。</t>
  </si>
  <si>
    <t>1、群众参与：10人以上参与项目的选择、实施、监督和管理，群众在基地务工，免费培训技术，为周边倍农提供蚜虫；
2、利益联结机制：带动脱贫户15户以上户均增收1000元以上。</t>
  </si>
  <si>
    <t>1.新建五倍子蚜虫培育基地6000㎡，2.建收虫棚480㎡，3.年产五倍子蚜虫30万袋以上。</t>
  </si>
  <si>
    <t>1.五倍子蚜虫培育基地≥6000㎡；2.收虫棚≥480㎡，3.年产五倍子蚜虫≥30万袋。</t>
  </si>
  <si>
    <t>受益脱贫户≥15户</t>
  </si>
  <si>
    <t>郭静、陈长安</t>
  </si>
  <si>
    <t>75671007、15923779178</t>
  </si>
  <si>
    <t>2024年万木镇农村供水保障工程</t>
  </si>
  <si>
    <r>
      <rPr>
        <sz val="10"/>
        <rFont val="黑体"/>
        <charset val="134"/>
      </rPr>
      <t>1.万木村6组（樱桃坪）新建1口100m</t>
    </r>
    <r>
      <rPr>
        <sz val="10"/>
        <rFont val="宋体"/>
        <charset val="134"/>
      </rPr>
      <t>³</t>
    </r>
    <r>
      <rPr>
        <sz val="10"/>
        <rFont val="黑体"/>
        <charset val="134"/>
      </rPr>
      <t>蓄水池及水源处理；
2.木坪村5组（范家）新建1口100m</t>
    </r>
    <r>
      <rPr>
        <sz val="10"/>
        <rFont val="宋体"/>
        <charset val="134"/>
      </rPr>
      <t>³</t>
    </r>
    <r>
      <rPr>
        <sz val="10"/>
        <rFont val="黑体"/>
        <charset val="134"/>
      </rPr>
      <t>蓄水池及水源处理。</t>
    </r>
  </si>
  <si>
    <t>通过实施该项目，惠及群众受益人数≧414人，其中脱贫人口55人，通过农村供水保障设施建设，改善提升生产生活条件，降低群众用水成本。</t>
  </si>
  <si>
    <t>一、群众参与:10人参与前期项目确定会议、决议，20人参与入库项目的选择，7人参与项目实施过程中施工质量和资金使用的监督等。 
二、利益联结机制：通过实施该项目，惠及群众受益人数≧414人，其中脱贫人口55人，通过农村供水保障设施建设，改善提升用水生活条件，降低群众用水成本。</t>
  </si>
  <si>
    <r>
      <rPr>
        <sz val="10"/>
        <rFont val="黑体"/>
        <charset val="134"/>
      </rPr>
      <t>1.100m</t>
    </r>
    <r>
      <rPr>
        <sz val="10"/>
        <rFont val="宋体"/>
        <charset val="134"/>
      </rPr>
      <t>³</t>
    </r>
    <r>
      <rPr>
        <sz val="10"/>
        <rFont val="黑体"/>
        <charset val="134"/>
      </rPr>
      <t>水池≥2口；       2.水源处理≥2处。</t>
    </r>
  </si>
  <si>
    <r>
      <rPr>
        <sz val="10"/>
        <rFont val="黑体"/>
        <charset val="134"/>
      </rPr>
      <t>1.新建100m</t>
    </r>
    <r>
      <rPr>
        <sz val="10"/>
        <rFont val="宋体"/>
        <charset val="134"/>
      </rPr>
      <t>³</t>
    </r>
    <r>
      <rPr>
        <sz val="10"/>
        <rFont val="黑体"/>
        <charset val="134"/>
      </rPr>
      <t>水池≤10万元/口；2.水源处理≤2万元/处。</t>
    </r>
  </si>
  <si>
    <t>惠及群众受益人数≥414人，其中脱贫人口55人</t>
  </si>
  <si>
    <t>骆相德</t>
  </si>
  <si>
    <t>2024年酉阳县小河镇茶园村农村供水保障项目</t>
  </si>
  <si>
    <r>
      <rPr>
        <sz val="10"/>
        <rFont val="黑体"/>
        <charset val="134"/>
      </rPr>
      <t>新建茶园村10组100m</t>
    </r>
    <r>
      <rPr>
        <sz val="10"/>
        <rFont val="宋体"/>
        <charset val="134"/>
      </rPr>
      <t>³</t>
    </r>
    <r>
      <rPr>
        <sz val="10"/>
        <rFont val="黑体"/>
        <charset val="134"/>
      </rPr>
      <t>蓄水池2个（铁家湾、白银岭），茶园村4组50m</t>
    </r>
    <r>
      <rPr>
        <sz val="10"/>
        <rFont val="宋体"/>
        <charset val="134"/>
      </rPr>
      <t>³</t>
    </r>
    <r>
      <rPr>
        <sz val="10"/>
        <rFont val="黑体"/>
        <charset val="134"/>
      </rPr>
      <t>蓄水池1个、茶园村11组50m</t>
    </r>
    <r>
      <rPr>
        <sz val="10"/>
        <rFont val="宋体"/>
        <charset val="134"/>
      </rPr>
      <t>³</t>
    </r>
    <r>
      <rPr>
        <sz val="10"/>
        <rFont val="黑体"/>
        <charset val="134"/>
      </rPr>
      <t>蓄水池1个。安装输供水管道。</t>
    </r>
  </si>
  <si>
    <t>茶园村</t>
  </si>
  <si>
    <t>通过项目实施，改善近400人（含脱贫人口120人）生活条件，降低群众生产生活用水成本，群众幸福感满意度大幅提高。</t>
  </si>
  <si>
    <t>1.群众参与:7人参与项目前期会议、决议、入库的选择，3人参与项目实施过程中施工质量和资金使用的监督；
2.利益联结机制：通过改善人饮基础设施条件，提高400人（其中脱贫人口120人）供水保障率。</t>
  </si>
  <si>
    <t>通过项目实施，改善近400人（含脱贫人口120人）生活条件，提高供水保障率，群众幸福感满意度大幅提高。</t>
  </si>
  <si>
    <r>
      <rPr>
        <sz val="10"/>
        <rFont val="黑体"/>
        <charset val="134"/>
      </rPr>
      <t>1.100m</t>
    </r>
    <r>
      <rPr>
        <sz val="10"/>
        <rFont val="宋体"/>
        <charset val="134"/>
      </rPr>
      <t>³</t>
    </r>
    <r>
      <rPr>
        <sz val="10"/>
        <rFont val="黑体"/>
        <charset val="134"/>
      </rPr>
      <t>水池≥2口；2.50m</t>
    </r>
    <r>
      <rPr>
        <sz val="10"/>
        <rFont val="宋体"/>
        <charset val="134"/>
      </rPr>
      <t>³</t>
    </r>
    <r>
      <rPr>
        <sz val="10"/>
        <rFont val="黑体"/>
        <charset val="134"/>
      </rPr>
      <t>水池≥2口；3.水源处理≥4处。</t>
    </r>
  </si>
  <si>
    <r>
      <rPr>
        <sz val="10"/>
        <rFont val="黑体"/>
        <charset val="134"/>
      </rPr>
      <t>1.新建50m</t>
    </r>
    <r>
      <rPr>
        <sz val="10"/>
        <rFont val="宋体"/>
        <charset val="134"/>
      </rPr>
      <t>³</t>
    </r>
    <r>
      <rPr>
        <sz val="10"/>
        <rFont val="黑体"/>
        <charset val="134"/>
      </rPr>
      <t>水池≤6万元/口；2.100m</t>
    </r>
    <r>
      <rPr>
        <sz val="10"/>
        <rFont val="宋体"/>
        <charset val="134"/>
      </rPr>
      <t>³</t>
    </r>
    <r>
      <rPr>
        <sz val="10"/>
        <rFont val="黑体"/>
        <charset val="134"/>
      </rPr>
      <t>≤10万元/口；3.水源处理≤0.5万元/处。</t>
    </r>
  </si>
  <si>
    <t>受益脱贫人数≥120人</t>
  </si>
  <si>
    <t>刘守洪</t>
  </si>
  <si>
    <t>铜鼓镇清泉村铜西村安全饮水项目</t>
  </si>
  <si>
    <t>1、新建配水管道 8km，
2、新建泵站一座及附属设施设备等</t>
  </si>
  <si>
    <t>铜鼓镇、清泉村、铜西村</t>
  </si>
  <si>
    <t>通过项目实施，提高铜鼓镇清泉村铜西村1500人（其中脱贫13户41人）供水保障率。</t>
  </si>
  <si>
    <t>一、群众参与：10人参与前期项目确定会议、决议，8人参与入库项目的选择，6人参与项目实施过程中施工质量和资金使用的监督等。                          二、利益联结机制：通过项目实施，提高铜鼓镇清泉村铜西村1500人（其中脱贫13户41人）供水保障率。</t>
  </si>
  <si>
    <t>1、新建配水管道 ≥8km，
2、新建泵站一座及附属设施设备≥1项。</t>
  </si>
  <si>
    <t>1、新建配水管道≤30万元/公里。
2、新建泵站1座及附属设施≤40万元/项。</t>
  </si>
  <si>
    <t>受益群众≥1500人，其中脱贫人口和监测对象人数41人</t>
  </si>
  <si>
    <t>工程使用年限≥10年</t>
  </si>
  <si>
    <t>陈秋月</t>
  </si>
  <si>
    <t>酉阳县2024年油茶良种苗木培育项目</t>
  </si>
  <si>
    <t>出圃合格苗木600万株（规格：国标二级以上）</t>
  </si>
  <si>
    <t>泔溪镇太平村</t>
  </si>
  <si>
    <r>
      <rPr>
        <sz val="10"/>
        <rFont val="黑体"/>
        <charset val="134"/>
      </rPr>
      <t xml:space="preserve">完成出圃合格苗木600万株（国标Ⅱ以上）。通过项目实施，提供就业岗位50个（其中：脱贫户人口5人），增加脱贫人口工资性收入10000元/人 </t>
    </r>
    <r>
      <rPr>
        <sz val="10"/>
        <rFont val="Times New Roman"/>
        <charset val="134"/>
      </rPr>
      <t>•</t>
    </r>
    <r>
      <rPr>
        <sz val="10"/>
        <rFont val="黑体"/>
        <charset val="134"/>
      </rPr>
      <t>年；通过培训，将提升项目区农户200人（脱贫人口5人）油茶种苗培育实用技能水平；为营造林种植户降低营造林总成本300万元（0.5元/株）。</t>
    </r>
  </si>
  <si>
    <r>
      <rPr>
        <sz val="10"/>
        <rFont val="黑体"/>
        <charset val="134"/>
      </rPr>
      <t xml:space="preserve">1.群众参与：6人参与前期项目确定会议、决议，5人参与入库项目的选择，7人参与项目实施过程中施工质量和资金使用的监督；
2.利益联结机制：通过项目实施，提供就业岗位50个（其中：脱贫户人口5人），增加脱贫人口工资性收入10000元/人 </t>
    </r>
    <r>
      <rPr>
        <sz val="10"/>
        <rFont val="Times New Roman"/>
        <charset val="134"/>
      </rPr>
      <t>•</t>
    </r>
    <r>
      <rPr>
        <sz val="10"/>
        <rFont val="黑体"/>
        <charset val="134"/>
      </rPr>
      <t>年</t>
    </r>
  </si>
  <si>
    <r>
      <rPr>
        <sz val="10"/>
        <rFont val="黑体"/>
        <charset val="134"/>
      </rPr>
      <t xml:space="preserve">完成出圃合格苗木600万株（国标Ⅱ以上）。通过项目实施，提供就业岗位50个（其中：脱贫户人口5人），增加脱贫人口工资性收入10000元/人 </t>
    </r>
    <r>
      <rPr>
        <sz val="10"/>
        <rFont val="Times New Roman"/>
        <charset val="134"/>
      </rPr>
      <t>•</t>
    </r>
    <r>
      <rPr>
        <sz val="10"/>
        <rFont val="黑体"/>
        <charset val="134"/>
      </rPr>
      <t>年；通过培训，将提升项目区农户200人（脱贫人口5人）实用技能水平；为营造林种植户降低营造林总成本300万元（0.5元/株）。</t>
    </r>
  </si>
  <si>
    <t>出圃合格苗木≥600万株</t>
  </si>
  <si>
    <t>出圃达油茶国标率≥95%</t>
  </si>
  <si>
    <t>完成及时率100%</t>
  </si>
  <si>
    <t>出圃油茶良种苗木补贴标准≤0.5元/株</t>
  </si>
  <si>
    <t>1.降低营造林种植户营造林总成本≥300万元；
2.增加脱贫人口工资性年总收入≥50000元.年。</t>
  </si>
  <si>
    <t>1.受益群众≥200人；
2.受益脱贫人口≥5人。</t>
  </si>
  <si>
    <t>可持续年限≥1年</t>
  </si>
  <si>
    <t>受益脱贫人口满意度≥90%</t>
  </si>
  <si>
    <t>酉阳县林业局</t>
  </si>
  <si>
    <t>熊强</t>
  </si>
  <si>
    <t>2022年受旱灾油茶基地补植补造项目</t>
  </si>
  <si>
    <t>对2022年受旱灾影响油茶基地进行补植补造（长林系列三年生大苗）24000亩。</t>
  </si>
  <si>
    <t>龙潭镇、兴隆等乡镇</t>
  </si>
  <si>
    <t>1.补植补造油茶基地24000亩；
2.通过项目实施，将减少油茶种植企业、农户经济损失，提高油茶各经营主体产业发展信心，进一步提高我县油茶基地建设质量，促进我县油茶主导产业可持续健康发展。通过带动当地农户、脱贫户及监测户土地入股分红、参与务工就业等多种方式增加经济收入。受益农户1000人以上，其中脱贫户人口80人以上。</t>
  </si>
  <si>
    <t>一.群众与:1000人以上参与项目过程实施。     
二.利益联结机制：带动当地农户、脱贫户、监测户，通过土地入股分红、参与务工就业等多种方式增收。受益农户1000人以上，其中脱贫户人口80人以上。</t>
  </si>
  <si>
    <t>1.补植补造油茶基地24000亩；
2.通过务工、土地入股等方式带动农户1000人以上，其中脱贫人口80人以上。</t>
  </si>
  <si>
    <t>补植补造油茶基地≥24000亩</t>
  </si>
  <si>
    <t>项目完成质量合格率≥100%</t>
  </si>
  <si>
    <t>项目完成及时率≥100%</t>
  </si>
  <si>
    <t>1.油茶基地抚育管护财政补助标准≤300元/亩；
2.项目管理费用（设计及验收费用）为10元/亩。</t>
  </si>
  <si>
    <t>基地盛产后，预计增加产值≥1000元/亩</t>
  </si>
  <si>
    <t>1.受益农户人口≥1000人
2.受益脱贫人口≥80人。</t>
  </si>
  <si>
    <t>可持续发展年限≥5年</t>
  </si>
  <si>
    <t>田永安</t>
  </si>
  <si>
    <t>15025788777</t>
  </si>
  <si>
    <t>2024年酉阳县泔溪镇泔溪村公共厕所建设项目</t>
  </si>
  <si>
    <r>
      <rPr>
        <sz val="10"/>
        <rFont val="黑体"/>
        <charset val="134"/>
      </rPr>
      <t>新建农村卫生厕所（公共厕所）2座，每一座主体建筑面积60㎡，化粪池为三格式化粪池（容积7m</t>
    </r>
    <r>
      <rPr>
        <sz val="10"/>
        <rFont val="宋体"/>
        <charset val="134"/>
      </rPr>
      <t>³</t>
    </r>
    <r>
      <rPr>
        <sz val="10"/>
        <rFont val="黑体"/>
        <charset val="134"/>
      </rPr>
      <t>）。</t>
    </r>
  </si>
  <si>
    <t>泔溪镇泔溪村</t>
  </si>
  <si>
    <t>通过该项目实施，项目建成后，惠及群众2159户7721人（其中脱贫人口和监测对象751人）</t>
  </si>
  <si>
    <t>一、群众参与:10人参与前期项目确定会议、决议，20人参与入库项目的选择，7人参与项目实施过程中施工质量和资金使用的监督等。
二、利益联结机制：
1.通过该项目建成后，改善了人居环境。</t>
  </si>
  <si>
    <t>1.完成新建公共卫生厕所2个；
2.满足全村群众2159户7721人（其中脱贫人口和监测对象751人）改善人居环境</t>
  </si>
  <si>
    <t>新建无害化卫生厕所（公厕）≥2座。</t>
  </si>
  <si>
    <t>项目竣工合格率100％</t>
  </si>
  <si>
    <t>项目完工及时率100％</t>
  </si>
  <si>
    <t>公厕的成本≤30万元/个。</t>
  </si>
  <si>
    <t>降低该村公共服务总成本30万元</t>
  </si>
  <si>
    <t>受益脱贫户或边缘易致贫户≥751人</t>
  </si>
  <si>
    <t>项目可持续年限≥5年</t>
  </si>
  <si>
    <t>冉勇</t>
  </si>
  <si>
    <t>酉阳县2024年泔溪镇农村无害化卫生厕所项目</t>
  </si>
  <si>
    <r>
      <rPr>
        <sz val="10"/>
        <rFont val="黑体"/>
        <charset val="134"/>
      </rPr>
      <t>实施农村无害化卫生厕所户厕新建83个，每个厕屋≥3㎡，化粪池有效容积≥1.5m</t>
    </r>
    <r>
      <rPr>
        <sz val="10"/>
        <rFont val="宋体"/>
        <charset val="134"/>
      </rPr>
      <t>³</t>
    </r>
    <r>
      <rPr>
        <sz val="10"/>
        <rFont val="黑体"/>
        <charset val="134"/>
      </rPr>
      <t>。</t>
    </r>
  </si>
  <si>
    <t>1.实施农村无害化卫生厕所户厕新建83个；
2.通过该项目实现受益农户83户63人，其中脱贫人口和监测对象10户43人，辖区83户农户卫生厕所条件显著改善，提高生活质量。</t>
  </si>
  <si>
    <t>一.群众参与：83户参与前期项目确定会议、决议，83户参与入库项目的选择，83户参与项目实施过程中施工质量和资金使用的监督；
二.利益联结方式：83户直接参与项目实施，每户补助5000元。</t>
  </si>
  <si>
    <t>1.实施农村无害化卫生厕所户厕新建83个；
2.通过该项目实现受益农户83户，其中脱贫人口和监测对象2户，辖区83户农户卫生厕所条件显著改善，提高生活质量。</t>
  </si>
  <si>
    <t>新建农村无害化卫生厕所≥83个</t>
  </si>
  <si>
    <t>新建户厕补助≤5000元/户</t>
  </si>
  <si>
    <t>降低农户户均生活成本5000元。</t>
  </si>
  <si>
    <t>受益农户83户56人，其中脱贫人口和监测对象10户43人</t>
  </si>
  <si>
    <t>2024年铜鼓镇官塘村供水保障工程</t>
  </si>
  <si>
    <r>
      <rPr>
        <sz val="10"/>
        <rFont val="黑体"/>
        <charset val="134"/>
      </rPr>
      <t>整治官塘村9组水源地，新建蓄水池100m</t>
    </r>
    <r>
      <rPr>
        <sz val="10"/>
        <rFont val="宋体"/>
        <charset val="134"/>
      </rPr>
      <t>³</t>
    </r>
    <r>
      <rPr>
        <sz val="10"/>
        <rFont val="黑体"/>
        <charset val="134"/>
      </rPr>
      <t>，安装DN32供水管道5000米，安装DN25供水管道5000米。整治官塘村2组水源地，新建蓄水池150m</t>
    </r>
    <r>
      <rPr>
        <sz val="10"/>
        <rFont val="宋体"/>
        <charset val="134"/>
      </rPr>
      <t>³</t>
    </r>
    <r>
      <rPr>
        <sz val="10"/>
        <rFont val="黑体"/>
        <charset val="134"/>
      </rPr>
      <t>，安装DN40供水管道3000米，安装DN32供水管道4000米，安装DN25供水管道5000米。整治官塘村3组水源地，新建蓄水池150m</t>
    </r>
    <r>
      <rPr>
        <sz val="10"/>
        <rFont val="宋体"/>
        <charset val="134"/>
      </rPr>
      <t>³</t>
    </r>
    <r>
      <rPr>
        <sz val="10"/>
        <rFont val="黑体"/>
        <charset val="134"/>
      </rPr>
      <t>，安装DN40供水管道2000米，安装DN32供水管道3000米，安装DN25供水管道4000米。</t>
    </r>
  </si>
  <si>
    <t>铜鼓镇官塘村</t>
  </si>
  <si>
    <t>通过项目实施，提高铜鼓镇官塘村9组96户296余人（其中脱贫户和监测户14户80人）、官塘村2组65户250余人（其中脱贫户和监测户16户68人），官塘村3组58户180余人（其中脱贫户和监测户8户28人）供水保障率。</t>
  </si>
  <si>
    <t>一、群众参与：8人参与前期项目确定会议、决议，6人参与入库项目的选择，4人参与项目实施过程中施工质量和资金使用的监督等。                          二、利益联结机制：通过项目实施，提高铜鼓镇官塘村9组96户296余人（其中脱贫户和监测户14户80人）、官塘村2组65户250余人（其中脱贫户和监测户16户68人），官塘村3组58户180余人（其中脱贫户和监测户8户28人）供水保障率。</t>
  </si>
  <si>
    <r>
      <rPr>
        <sz val="10"/>
        <rFont val="黑体"/>
        <charset val="134"/>
      </rPr>
      <t>1、水源整治≥3处；2、新建蓄水池150m</t>
    </r>
    <r>
      <rPr>
        <sz val="10"/>
        <rFont val="宋体"/>
        <charset val="134"/>
      </rPr>
      <t>³</t>
    </r>
    <r>
      <rPr>
        <sz val="10"/>
        <rFont val="黑体"/>
        <charset val="134"/>
      </rPr>
      <t>≥2口；3、新建蓄水池100m</t>
    </r>
    <r>
      <rPr>
        <sz val="10"/>
        <rFont val="宋体"/>
        <charset val="134"/>
      </rPr>
      <t>³</t>
    </r>
    <r>
      <rPr>
        <sz val="10"/>
        <rFont val="黑体"/>
        <charset val="134"/>
      </rPr>
      <t>≥1口；4、DN25管安装埋设≥14000米；5、DN32管安装埋设≥12000米；6、DN40管安装埋设≥5000米。</t>
    </r>
  </si>
  <si>
    <r>
      <rPr>
        <sz val="10"/>
        <rFont val="黑体"/>
        <charset val="134"/>
      </rPr>
      <t>1.DN25管安装埋设≤9.2元/米；2.DN32管安装埋设≤10元/米；3.DN40管安装埋设≤12.3元/米；4.150m</t>
    </r>
    <r>
      <rPr>
        <sz val="10"/>
        <rFont val="宋体"/>
        <charset val="134"/>
      </rPr>
      <t>³</t>
    </r>
    <r>
      <rPr>
        <sz val="10"/>
        <rFont val="黑体"/>
        <charset val="134"/>
      </rPr>
      <t>蓄水池成本≤13万元/口；5.100m</t>
    </r>
    <r>
      <rPr>
        <sz val="10"/>
        <rFont val="宋体"/>
        <charset val="134"/>
      </rPr>
      <t>³</t>
    </r>
    <r>
      <rPr>
        <sz val="10"/>
        <rFont val="黑体"/>
        <charset val="134"/>
      </rPr>
      <t>蓄水池≤10万元/口。</t>
    </r>
  </si>
  <si>
    <t>受益群众≥726人，其中脱贫人口和监测对象人数176人</t>
  </si>
  <si>
    <t>张雄</t>
  </si>
  <si>
    <t>李溪镇2024年让坪村农村供水工程保障项目</t>
  </si>
  <si>
    <t>新建100立方蓄水池二口，安装管道2000米。</t>
  </si>
  <si>
    <t>让坪村12组、1组</t>
  </si>
  <si>
    <t>通过该项目的实施，解决45户186人的饮水问题，其中脱贫户5户20人。</t>
  </si>
  <si>
    <t>一、群众参与：3人参与前期项目确定会议、决议，5人参与入库项目的选择，6人参与项目实施过程中施工质量和资金使用的监督等。二、利益联结：通过该项目的实施，提高让坪村186人（其中脱贫户20人）供水保障率。</t>
  </si>
  <si>
    <r>
      <rPr>
        <sz val="10"/>
        <rFont val="黑体"/>
        <charset val="134"/>
      </rPr>
      <t>100m</t>
    </r>
    <r>
      <rPr>
        <sz val="10"/>
        <rFont val="宋体"/>
        <charset val="134"/>
      </rPr>
      <t>³</t>
    </r>
    <r>
      <rPr>
        <sz val="10"/>
        <rFont val="黑体"/>
        <charset val="134"/>
      </rPr>
      <t>饮水池≥2口；PE100DN32管安装埋设≥2000m。</t>
    </r>
  </si>
  <si>
    <r>
      <rPr>
        <sz val="10"/>
        <rFont val="黑体"/>
        <charset val="134"/>
      </rPr>
      <t>新建100m</t>
    </r>
    <r>
      <rPr>
        <sz val="10"/>
        <rFont val="宋体"/>
        <charset val="134"/>
      </rPr>
      <t>³</t>
    </r>
    <r>
      <rPr>
        <sz val="10"/>
        <rFont val="黑体"/>
        <charset val="134"/>
      </rPr>
      <t>水池≤10万元/口；PE100DN32管安装埋设≤10元/米。</t>
    </r>
  </si>
  <si>
    <t>受益群众≥186人，其中脱贫人口和监测对象人数20人</t>
  </si>
  <si>
    <t>文辉</t>
  </si>
  <si>
    <t>麻旺镇2024年长兴村五倍子蚜虫培育项目</t>
  </si>
  <si>
    <t>1.新建长兴村6组五倍子蚜虫培育基地5000㎡，建收虫棚400㎡。2.新建五倍子蚜虫培育基地5000㎡，建收虫棚400㎡；</t>
  </si>
  <si>
    <t>长兴村</t>
  </si>
  <si>
    <t>1.年产五倍子蚜虫50万袋以上，100头/袋.2.带动脱贫户20户以上户均增收1000元以上。</t>
  </si>
  <si>
    <t>1、群众参与：10人以上参与项目的选择、实施、监督和管理，群众在基地务工，免费培训技术，为周边倍农提供蚜虫；
2、利益联结机制：带动脱贫户20户以上户均增收1000元以上。</t>
  </si>
  <si>
    <t>1.新建五倍子蚜虫培育基地10000㎡，2.建收虫棚800㎡，3.年产五倍子蚜虫50万袋以上。</t>
  </si>
  <si>
    <t>1.五倍子蚜虫培育基地≥10000㎡；2.收虫棚≥800㎡，3.年产五倍子蚜虫≥50万袋。</t>
  </si>
  <si>
    <t>受益脱贫户≥20户</t>
  </si>
  <si>
    <t>按《酉阳土家族苗族自治县农村集体经济组织资金管理暂行办法》的通知（酉阳财政函[2018]1047号）文件及联合社章程规定执行</t>
  </si>
  <si>
    <t>冉德光、吴菊香</t>
  </si>
  <si>
    <t>15736609854、13996951626</t>
  </si>
  <si>
    <t>2024年酉阳县官清乡金家坝村公共卫生厕所建设项目</t>
  </si>
  <si>
    <r>
      <rPr>
        <sz val="10"/>
        <rFont val="黑体"/>
        <charset val="134"/>
      </rPr>
      <t>新建公共厕所2座，每一座主体建筑面积60㎡，化粪池为三格式化粪池（容积7m</t>
    </r>
    <r>
      <rPr>
        <sz val="10"/>
        <rFont val="宋体"/>
        <charset val="134"/>
      </rPr>
      <t>³</t>
    </r>
    <r>
      <rPr>
        <sz val="10"/>
        <rFont val="黑体"/>
        <charset val="134"/>
      </rPr>
      <t>）。</t>
    </r>
  </si>
  <si>
    <t>金家坝村2组</t>
  </si>
  <si>
    <t>通过实施该项目，改善公厕公共服务设施条件，提高人居环境质量，受益人口1000人以上</t>
  </si>
  <si>
    <t>一、群众参与：13人参与前期项目确定会议、决议，13人参与入库项目的选择，6人参与项目实施过程中施工质量和资金使用的监督。
二、利益联结方式：通过改善公厕公共服务设施条件，提高人居环境质量。</t>
  </si>
  <si>
    <t>受益脱贫户≥40人</t>
  </si>
  <si>
    <t>使用年限≥8年</t>
  </si>
  <si>
    <t>龙江</t>
  </si>
  <si>
    <t>2024年酉阳县板溪镇杉树湾村五倍子蚜虫培育项目</t>
  </si>
  <si>
    <t>1.新建五倍子蚜虫培育基地5500㎡，建收虫棚450㎡。2.新建五倍子蚜虫培育基地1000㎡，建收虫棚80㎡。</t>
  </si>
  <si>
    <t>杉树湾村4组、5组</t>
  </si>
  <si>
    <t>1.年产五倍子蚜虫≥32.5万袋，100头/袋.2.带动脱贫户10户以上户均增收1000元以上。</t>
  </si>
  <si>
    <t>1.新建五倍子蚜虫培育基地6500㎡，2.建收虫棚530㎡，3.年产五倍子蚜虫32.5万袋以上。</t>
  </si>
  <si>
    <t>1.五倍子蚜虫培育基地≥6500㎡；2.收虫棚≥530㎡，3.年产五倍子蚜虫≥32.5万袋。</t>
  </si>
  <si>
    <t>村集体经济联合社冉启周</t>
  </si>
  <si>
    <t>桃花源街道2024年五倍子蚜虫培育项目</t>
  </si>
  <si>
    <t>凉风村</t>
  </si>
  <si>
    <t>1.年产五倍子蚜虫≥5万袋，100头/袋.2.带动脱贫户5户以上户均增收1000元以上。</t>
  </si>
  <si>
    <t>田瀚</t>
  </si>
  <si>
    <t>酉阳县2024年黑水镇农村无害化卫生厕所项目</t>
  </si>
  <si>
    <r>
      <rPr>
        <sz val="10"/>
        <rFont val="黑体"/>
        <charset val="134"/>
      </rPr>
      <t>实施农村无害化卫生厕所户厕新建80个，每个厕屋≥3㎡，化粪池有效容积≥1.5m</t>
    </r>
    <r>
      <rPr>
        <sz val="10"/>
        <rFont val="宋体"/>
        <charset val="134"/>
      </rPr>
      <t>³</t>
    </r>
    <r>
      <rPr>
        <sz val="10"/>
        <rFont val="黑体"/>
        <charset val="134"/>
      </rPr>
      <t>。</t>
    </r>
  </si>
  <si>
    <r>
      <rPr>
        <sz val="10"/>
        <rFont val="黑体"/>
        <charset val="134"/>
      </rPr>
      <t>1.新建农村无害化卫生厕所80个，每个厕屋≥3㎡，化粪池有效容积≥1.5m</t>
    </r>
    <r>
      <rPr>
        <sz val="10"/>
        <rFont val="宋体"/>
        <charset val="134"/>
      </rPr>
      <t>³</t>
    </r>
    <r>
      <rPr>
        <sz val="10"/>
        <rFont val="黑体"/>
        <charset val="134"/>
      </rPr>
      <t>。</t>
    </r>
  </si>
  <si>
    <t>1.群众参与：80户参与前期项目确定会议、决议，80户参与入库项目的选择，80户参与项目实施过程中施工质量和资金使用的监督；
2.利益联结方式：80户直接参与项目实施，每户补助5000元。</t>
  </si>
  <si>
    <t>户厕受益人口150人以上，辖区80户农户卫生厕所条件显著改善，提高生活质量。</t>
  </si>
  <si>
    <t>新建农村无害化卫生厕所≥80个。</t>
  </si>
  <si>
    <t>新建户厕补助≤5000元/户。</t>
  </si>
  <si>
    <t>受益脱贫户≥18人</t>
  </si>
  <si>
    <t>詹棚</t>
  </si>
  <si>
    <t>酉阳县楠木乡红星村2024年宝福山应急用水配套设施项目</t>
  </si>
  <si>
    <t>一是新建50KV.A变压器2台，架设10KV线路500m，380V线路200m，8根10米电线杆；二是用于楠木乡辖区内维修管道及水源工程等。</t>
  </si>
  <si>
    <t>改扩建</t>
  </si>
  <si>
    <t>红星村</t>
  </si>
  <si>
    <t>通过实施该项目，旱季从水源地（大板凳）抽水用电得到有效保障。</t>
  </si>
  <si>
    <t>通过实施该项目，楠木乡800余人饮水安全能得到有效保障，特别是季节性缺水得到有效缓解。</t>
  </si>
  <si>
    <t>新建50KV.A变压器≥2台，架设10KV线路≥500m，380V线路≥200m，10米电线杆≥8根。</t>
  </si>
  <si>
    <t>1、50KV.A变压器≤8万元/台，2、10KV高压线路≤15万元/千米，3、380V线路≤10万元/千米，4、电线杆≤5000元/根。</t>
  </si>
  <si>
    <t>饮水安全保障人数≥800人</t>
  </si>
  <si>
    <t>李小朋</t>
  </si>
  <si>
    <t>13648247077</t>
  </si>
  <si>
    <t>后坪乡王家村2024年“一站式”综合服务设施建设项目</t>
  </si>
  <si>
    <t>其他（便民综合服务设施）</t>
  </si>
  <si>
    <t>新建便民服务中心1栋，占地面积约800㎡，建筑面积600㎡，新建土建、水电、装饰装修及配套附属等。</t>
  </si>
  <si>
    <t>王家村1组</t>
  </si>
  <si>
    <t>1.便民服务中心新建800㎡；
2.新建屋面层600㎡；
3.项目的实施有利于提升后坪乡王家村“一站式”综合服务设施建设，加快村镇的建设发展。通过项目的建设，惠及群众≥2600人，其中贫困户906人及监测户63人。</t>
  </si>
  <si>
    <t>群众参与：本村集体成员（代表）23人对项目进行决策，并对决策执行情况进行监督；
利益联结机制：项目的实施有利于提升后坪乡王家村“一站式”综合服务设施建设，加快村镇的建设发展。项目的建设，惠及群众≥2600人，其中贫困户906人及监测户63人。</t>
  </si>
  <si>
    <t>1.便民服务中心新建800㎡；
2.新建屋面层600㎡；</t>
  </si>
  <si>
    <t>项目竣工验收合格率≥100%</t>
  </si>
  <si>
    <t>项目总投资≤195万元</t>
  </si>
  <si>
    <t>带动周边群众年务工人均收入5000元</t>
  </si>
  <si>
    <t>项目建成后改善王家村条件，群众办事方便。受益农户≥2600人其中脱贫人口906人。</t>
  </si>
  <si>
    <t>可持续年限≥30年</t>
  </si>
  <si>
    <t>酉阳县民政局</t>
  </si>
  <si>
    <t>陈永飞</t>
  </si>
  <si>
    <t>龙潭镇龙泉社区供水保障工程</t>
  </si>
  <si>
    <r>
      <rPr>
        <sz val="10"/>
        <rFont val="黑体"/>
        <charset val="134"/>
      </rPr>
      <t>新建150m</t>
    </r>
    <r>
      <rPr>
        <sz val="10"/>
        <rFont val="宋体"/>
        <charset val="134"/>
      </rPr>
      <t>³</t>
    </r>
    <r>
      <rPr>
        <sz val="10"/>
        <rFont val="黑体"/>
        <charset val="134"/>
      </rPr>
      <t>蓄水池1口及输供水管网安装。</t>
    </r>
  </si>
  <si>
    <t>通过项目实施，可以巩固提升龙潭镇600人（其中脱贫人口80人）的生活饮水及发展用水.</t>
  </si>
  <si>
    <t>1.群众参与：前期8人直接参与项目讨论，6人直接参与项目过程中施工质量和资金使用的监督等。
2.利益联结机制：通过该项目实施 ，巩固提高600人（其中脱贫户80人）供水保障率 。</t>
  </si>
  <si>
    <t>新建150立方蓄水池≥1口。</t>
  </si>
  <si>
    <r>
      <rPr>
        <sz val="10"/>
        <rFont val="黑体"/>
        <charset val="134"/>
      </rPr>
      <t>新建150m</t>
    </r>
    <r>
      <rPr>
        <sz val="10"/>
        <rFont val="宋体"/>
        <charset val="134"/>
      </rPr>
      <t>³</t>
    </r>
    <r>
      <rPr>
        <sz val="10"/>
        <rFont val="黑体"/>
        <charset val="134"/>
      </rPr>
      <t>水池≦15万元/口。</t>
    </r>
  </si>
  <si>
    <t>受益群众≥600人，其中脱贫人口和监测对象人数80人.</t>
  </si>
  <si>
    <t>陈江华</t>
  </si>
  <si>
    <t>2024年后坪乡卫生厕所建设项目</t>
  </si>
  <si>
    <r>
      <rPr>
        <sz val="10"/>
        <rFont val="黑体"/>
        <charset val="134"/>
      </rPr>
      <t>实施农村无害化卫生厕所户厕新建38个，每个厕屋≥3㎡，化粪池有效容积≥1.5m</t>
    </r>
    <r>
      <rPr>
        <sz val="10"/>
        <rFont val="宋体"/>
        <charset val="134"/>
      </rPr>
      <t>³</t>
    </r>
    <r>
      <rPr>
        <sz val="10"/>
        <rFont val="黑体"/>
        <charset val="134"/>
      </rPr>
      <t>。（入户）</t>
    </r>
  </si>
  <si>
    <t>后坪乡椒梓村、后兴村、高坪村、王家村</t>
  </si>
  <si>
    <t>1.新建农村无害化卫生厕所38个（入户）；
2.通过项目的实施，可有效提改善后坪乡人居环境，完善公共设施基础建设，受益群众50人，其中脱贫人口和监测20人，通过项目实施，改善村庄人居环境。</t>
  </si>
  <si>
    <t>1、群众参与；8名群众参与监督，5人参与入库；
2、利益联结机制；受益人数≧50人，其中脱贫人数20人，通过项目的实施，可有效提改善后坪乡人居环境，完善公共设施基础建设，受益群50人，其中脱贫人口和监测户20人，通过项目实施，改善村庄人居环境。</t>
  </si>
  <si>
    <t>1.新建农村无害化卫生厕所38个（入户）；
2.通过项目的实施，可有效提改善两罾乡人居环境，完善公共设施基础建设，受益群众50人，其中脱贫人口和监测20人，通过项目实施，改善村庄人居环境。</t>
  </si>
  <si>
    <t>新建农村无害化卫生厕所≥38个。</t>
  </si>
  <si>
    <t>验收合格率100%</t>
  </si>
  <si>
    <t>受益人口≥50人（其中含其中脱贫人口20人）</t>
  </si>
  <si>
    <t>≥5年</t>
  </si>
  <si>
    <t>群众满意度≥95%</t>
  </si>
  <si>
    <t>小河镇茶园村8组（小茶园）抗旱应急供水工程</t>
  </si>
  <si>
    <t>修建1000立方蓄水池一口，安装输供水管道2000米。</t>
  </si>
  <si>
    <t>小河镇茶园村8组</t>
  </si>
  <si>
    <t>通过该项目的实施可保障受益人口90人，其中脱贫人口8人的农业种植和饮水安全，保障农田灌溉和用水需要</t>
  </si>
  <si>
    <t>一.群众参与：11人参与前期项目确定会议，11人以上参与入库项目的选择，8人以上参与项目实施过程中施工质量和资金使用的监督等。
二.利益联结机制：通过该项目的实施，受益人口30人，其中脱贫人口2人，保障农田灌溉以及出行安全</t>
  </si>
  <si>
    <t>修建1000立方蓄水池一口≥1口；</t>
  </si>
  <si>
    <t xml:space="preserve">1.修建1000立方蓄水池一口≦82万元/口。
2.DN160管道≤90元/米；
3.DN50管道≤9元/米。
</t>
  </si>
  <si>
    <t>受益人口90人，其中脱贫人口8人</t>
  </si>
  <si>
    <t>冉进</t>
  </si>
  <si>
    <t>酉阳县2024年可大乡农村无害化卫生厕所项目</t>
  </si>
  <si>
    <r>
      <rPr>
        <sz val="10"/>
        <rFont val="黑体"/>
        <charset val="134"/>
      </rPr>
      <t>实施农村无害化卫生厕所户厕新建94个，每个厕屋≥3㎡，化粪池有效容积≥1.5m</t>
    </r>
    <r>
      <rPr>
        <sz val="10"/>
        <rFont val="宋体"/>
        <charset val="134"/>
      </rPr>
      <t>³</t>
    </r>
    <r>
      <rPr>
        <sz val="10"/>
        <rFont val="黑体"/>
        <charset val="134"/>
      </rPr>
      <t>。</t>
    </r>
  </si>
  <si>
    <t>通过该项目受益人口300人以上，辖区94户农户卫生厕所条件显著改善，提高生活质量。</t>
  </si>
  <si>
    <t>一、群众参与：94户参与前期项目确定会议、决议，94户参与项目入库选择，94户参与项目实施过程中质量和资金使用的监督。
二、利益联结方式：94户直接参与项目的实施，每户补助5000元。</t>
  </si>
  <si>
    <t>户厕受益人口300人以上，辖区94户农户卫生厕所条件显著改善，提高生活质量。</t>
  </si>
  <si>
    <t>新建农村无害化卫生厕所≥94个。</t>
  </si>
  <si>
    <t>受益脱贫户≥50人</t>
  </si>
  <si>
    <t>陈庆刚</t>
  </si>
  <si>
    <t>南腰界镇土门村7组供水保障工程</t>
  </si>
  <si>
    <r>
      <rPr>
        <sz val="10"/>
        <rFont val="黑体"/>
        <charset val="134"/>
      </rPr>
      <t>新建100m</t>
    </r>
    <r>
      <rPr>
        <sz val="10"/>
        <rFont val="宋体"/>
        <charset val="134"/>
      </rPr>
      <t>³</t>
    </r>
    <r>
      <rPr>
        <sz val="10"/>
        <rFont val="黑体"/>
        <charset val="134"/>
      </rPr>
      <t>蓄水池2口，安装PE100DN32管道4000m、PE100DN20管道2000m。</t>
    </r>
  </si>
  <si>
    <t>土门村</t>
  </si>
  <si>
    <t>通过项目实施，巩固提高343余人（其中脱贫户72人）供水保障率。</t>
  </si>
  <si>
    <t>1.群众参与：8人参与前期项目确定会议、决议，8人参与入库项目的选择，5人参与项目实施过程中施工质量和资金使用的监督等。
利益联结机制：通过项目实施，巩固提升343人（其中脱贫户72人）饮水安全。</t>
  </si>
  <si>
    <t>1.新建100立方水池≥2个；2.PE100DN32管安装埋设≥4000m；3.PE100DN20管安装埋设≥2000m。</t>
  </si>
  <si>
    <r>
      <rPr>
        <sz val="10"/>
        <rFont val="黑体"/>
        <charset val="134"/>
      </rPr>
      <t>1.新建100m</t>
    </r>
    <r>
      <rPr>
        <sz val="10"/>
        <rFont val="宋体"/>
        <charset val="134"/>
      </rPr>
      <t>³</t>
    </r>
    <r>
      <rPr>
        <sz val="10"/>
        <rFont val="黑体"/>
        <charset val="134"/>
      </rPr>
      <t>水池≤10万/口；  2.PE100DN32管安装埋设≤10元/米；3.PE100DN20管安装≤4元/米</t>
    </r>
  </si>
  <si>
    <t>受益脱贫人数≥72人</t>
  </si>
  <si>
    <t>罗文斌</t>
  </si>
  <si>
    <t>2024年酉阳县浪坪乡浪水坝村公共卫生厕所建设项目</t>
  </si>
  <si>
    <t>浪坪乡浪水坝村</t>
  </si>
  <si>
    <t>谢正阳</t>
  </si>
  <si>
    <t>酉阳县浪坪乡2024年农村卫生厕所改造项目</t>
  </si>
  <si>
    <r>
      <rPr>
        <sz val="10"/>
        <rFont val="黑体"/>
        <charset val="134"/>
      </rPr>
      <t>实施农村无害化卫生厕所新建户厕50个，每个厕屋个≥3㎡，化粪池有效容积≥1.5m</t>
    </r>
    <r>
      <rPr>
        <sz val="10"/>
        <rFont val="宋体"/>
        <charset val="134"/>
      </rPr>
      <t>³</t>
    </r>
    <r>
      <rPr>
        <sz val="10"/>
        <rFont val="黑体"/>
        <charset val="134"/>
      </rPr>
      <t>，化粪池为三格式化粪池。</t>
    </r>
  </si>
  <si>
    <t>新建50个3-4平方米水冲式卫生厕所（含三格式化粪池）</t>
  </si>
  <si>
    <t>1.群众参与：1.群众参与：项目前期经过村支两委、驻村工作队6人以上参加项目申报，50户群众直接参与项目施工；
2.利益联结机制：有效改善50户农户家庭卫生条件，带动周边群众12人以上实现就近务工增收。</t>
  </si>
  <si>
    <t>新建农村无害化卫生厕所≥50个。</t>
  </si>
  <si>
    <t>合格率≥98%</t>
  </si>
  <si>
    <t>巩固当地脱贫群众3人，人均增加收入5000元。</t>
  </si>
  <si>
    <t>农村50户旱厕得到有效解决，人居环境得到进一步提升</t>
  </si>
  <si>
    <t>项目可持续效益≧10年</t>
  </si>
  <si>
    <t>受益人口满意度≥95%</t>
  </si>
  <si>
    <t>酉阳县酉水河镇河湾村大坳至田湾公路改建及安防工程</t>
  </si>
  <si>
    <t>农村道路建设（通村路、通户路、小型桥梁等）</t>
  </si>
  <si>
    <t>改建酉水河镇河湾村大坳至田湾公路0.691公里四级路，路基宽7.5米，沥青混凝土路面，含安防配套设施。</t>
  </si>
  <si>
    <t>酉水河镇河湾村</t>
  </si>
  <si>
    <t>通过实施两罾乡下内侄溪至熊家堡公路项目，方便两河湾村3027人（其中脱贫人口572人）出行，缩短出行时间。</t>
  </si>
  <si>
    <t>1.群众参与:19人参与项目前期会议、决议、入库的选择，8人参与项目实施过程中施工质量和资金使用的监督；
2.利益联结机制：通过改善交通基础设施条件，降低（脱贫人口572人）生活出行和农产品运输成本。</t>
  </si>
  <si>
    <t>通过实施酉水河镇河湾村大坳至田湾项目，方便酉水河镇河湾村3027人（其中脱贫人口572人）出行，缩短出行时间。</t>
  </si>
  <si>
    <t>新建公路里程≥0.691公里；</t>
  </si>
  <si>
    <t>道路补助标准≤760万元/公里；</t>
  </si>
  <si>
    <t>减少居民出行成本</t>
  </si>
  <si>
    <t>受益脱贫人口≥572人</t>
  </si>
  <si>
    <t>工程设计使用年限≥8年</t>
  </si>
  <si>
    <t>酉阳县交通局</t>
  </si>
  <si>
    <t xml:space="preserve"> 是</t>
  </si>
  <si>
    <t>姚登明</t>
  </si>
  <si>
    <t>酉阳县2024年李溪镇农村无害化卫生厕所项目</t>
  </si>
  <si>
    <r>
      <rPr>
        <sz val="10"/>
        <rFont val="黑体"/>
        <charset val="134"/>
      </rPr>
      <t>实施农村无害化卫生厕所新建户厕40个，每个厕屋个≥3㎡，化粪池有效容积≥1.5m</t>
    </r>
    <r>
      <rPr>
        <sz val="10"/>
        <rFont val="宋体"/>
        <charset val="134"/>
      </rPr>
      <t>³</t>
    </r>
    <r>
      <rPr>
        <sz val="10"/>
        <rFont val="黑体"/>
        <charset val="134"/>
      </rPr>
      <t>，化粪池为三格式化粪池。</t>
    </r>
  </si>
  <si>
    <t>通过该项目建设，受益群众40户120人，改善9个行政村居民卫生条件，提升生活质量。</t>
  </si>
  <si>
    <t>一、群众参与：40户群众直接参与监督，40户群众参与入库，40户参与项目实施过程中施工质量和资金使用的监督。                                 二、利益联结方式：40户直接参与项目实施，每户补助5000元，通过改善卫生条件，提高群众生活质量。</t>
  </si>
  <si>
    <t>户厕受益人口120人以上，辖区40户农村卫生厕所条件显著提高，改善9个行政村居民卫生条件，提升生活质量。</t>
  </si>
  <si>
    <t>新建农村无害化卫生厕所≥40个。</t>
  </si>
  <si>
    <t>刘华</t>
  </si>
  <si>
    <t>13896870486</t>
  </si>
  <si>
    <t>酉云·满天星工程数字赋能乡村振兴行动</t>
  </si>
  <si>
    <t>产业服务支撑项目</t>
  </si>
  <si>
    <t>人才培养</t>
  </si>
  <si>
    <t>1、电商人才培训。
2、短视频制作、短视频宣传、品牌宣传、展会宣传等。
3、开展活动。</t>
  </si>
  <si>
    <t>续建</t>
  </si>
  <si>
    <t>39个乡镇（街道）</t>
  </si>
  <si>
    <t>1、电商培训人数≥1996人次
2、短视频制作、短视频宣传、品牌宣传、展会宣传等≥1场次
3、开展活动场次≥1次</t>
  </si>
  <si>
    <t>群众直接参与培训或代销农特产品</t>
  </si>
  <si>
    <t>电商培训人数≥1996人次；短视频制作、短视频宣传、品牌宣传、展会宣传等≥1场次；开展活动场次≥1场次</t>
  </si>
  <si>
    <t>专款专用；验收合格率100%</t>
  </si>
  <si>
    <t>项目经费：200万元</t>
  </si>
  <si>
    <t>促进农户增收大于等于800元</t>
  </si>
  <si>
    <t>受益农户不少于100户</t>
  </si>
  <si>
    <t>项目可持续大于等于1年</t>
  </si>
  <si>
    <t>服务对象满意度≥90%</t>
  </si>
  <si>
    <t>2024年丁市镇五倍子蚜虫培育基地建设项目</t>
  </si>
  <si>
    <t>1.新建中坝村6组五倍子蚜虫培育基地5000㎡，建收虫棚400㎡；2.新建中坝村13组五倍子蚜虫培育基地5000㎡，建收虫棚400㎡。</t>
  </si>
  <si>
    <t>1.年产五倍子蚜虫≥50万袋，100头/袋.2.带动脱贫户20户以上户均增收1000元以上。</t>
  </si>
  <si>
    <t>1、群众参与：30人以上参与项目的选择、实施、监督和管理，群众在基地务工，免费培训技术，为周边倍农提供蚜虫；
2、利益联结机制：带动脱贫户20户以上户均增收1000元以上。</t>
  </si>
  <si>
    <t>齐伟</t>
  </si>
  <si>
    <t>毛坝乡五倍子蚜虫培育项目</t>
  </si>
  <si>
    <t>1.新建毛坝村五倍子蚜虫培育基地2000㎡，建收虫棚160㎡；2.扩建龙家村1组五倍子蚜虫培育基地5000㎡，建收虫棚400㎡；3.扩建龙家村4组五倍子蚜虫培育基地1000㎡，建收虫棚80㎡；</t>
  </si>
  <si>
    <t>毛坝村、龙家村1组、4组</t>
  </si>
  <si>
    <t>1.年产五倍子蚜虫≥40万袋，100头/袋.2.带动脱贫户20户以上户均增收1000元以上。</t>
  </si>
  <si>
    <t>1.新建五倍子蚜虫培育基地8000㎡，2.建收虫棚640㎡，3.年产五倍子蚜虫40万袋以上。</t>
  </si>
  <si>
    <t>1.五倍子蚜虫培育基地≥8000㎡；2.收虫棚≥640㎡，3.年产五倍子蚜虫≥40万袋。</t>
  </si>
  <si>
    <t>按酉阳府办发（2021）5号文件规定执行</t>
  </si>
  <si>
    <t>酉阳县沃健五倍子种植专业合作社李建忠、杨建容、姚家法</t>
  </si>
  <si>
    <t>18996999801、15095982008、15730808489</t>
  </si>
  <si>
    <t>酉阳县丁市镇干鱼坨至厂坝村公路路面改造及安防工程</t>
  </si>
  <si>
    <t>油化干鱼坨至厂坝村4.433公里路面宽度6.5米，四级公路，沥青混凝土路面，含安防配套设施。</t>
  </si>
  <si>
    <t>通过实施干鱼坨至厂坝村公路油化改造项目，方便丁市镇72173（其中脱贫人口473人)出行，缩短出行时间，降低出行成本。</t>
  </si>
  <si>
    <t>1.群众参与:12人参与项目前期会议、决议、入库的选择，8人参与项目实施过程中施工质量和资金使用的监督；
2.利益联结机制：通过改善交通基础设施条件，降低（脱贫人口473人）生活出行和农产品运输成本。</t>
  </si>
  <si>
    <t>改建公路≥4.433公里</t>
  </si>
  <si>
    <t>道路补助标准≤210万元/公里</t>
  </si>
  <si>
    <t>以工代赈项目增加劳动者总收入≥89.7万元</t>
  </si>
  <si>
    <t>受益脱贫人口≥473人</t>
  </si>
  <si>
    <t>田井宣</t>
  </si>
  <si>
    <t>酉阳县花田乡张家村茶山-大毛面路面改造及安防工程</t>
  </si>
  <si>
    <t>油化张家村茶山-大毛面整体加宽，白改黑长1.85公里，四级公路，宽度6.5米，沥青混凝土路面，含安防配套设施。</t>
  </si>
  <si>
    <t>花田乡张家村</t>
  </si>
  <si>
    <t>通过实施该项目：缩短花田村534人（其中脱贫人口及监测户142人)出行时间，节约农户出行成本和农产品运输成本。</t>
  </si>
  <si>
    <t>1.群众参与：包括7人参与前期项目确定会议、决议，7人参与入库项目的选择，4人参与项目实施工程中施工质量和资金使用的监督；     2.利益联结机制：通过改善交通基础设施条件，降低花田村农户534人（其中脱贫户142人）生活出行和农产品运输成本。</t>
  </si>
  <si>
    <t>改建公路≥1.85公里</t>
  </si>
  <si>
    <t>道路补助标准≤635万元/公里</t>
  </si>
  <si>
    <t>受益脱贫人口≥142人</t>
  </si>
  <si>
    <t>蔡寿波</t>
  </si>
  <si>
    <t>18996974093</t>
  </si>
  <si>
    <t>毛坝乡群贤居公共厕所建设项目</t>
  </si>
  <si>
    <t>新建公厕1座，主体建筑面积60㎡，化粪池为三格式化粪池。</t>
  </si>
  <si>
    <t>毛坝乡毛坝村群贤居</t>
  </si>
  <si>
    <t>新建公厕1座，每一座主体建筑面积60㎡，化粪池为三格式化粪池。</t>
  </si>
  <si>
    <t>1.群众参与：5人以上参与项目前期入库的选择及项目实施过程中实施质量和资金使用的监督；
2.利益联结机制：通过新建公厕，使项目区卫生条件显著改善，项目受益人口100人以上。</t>
  </si>
  <si>
    <t>当年完工100%</t>
  </si>
  <si>
    <t>降低毛坝村公共服务总成本30万元。</t>
  </si>
  <si>
    <t>受益脱贫户≥30人</t>
  </si>
  <si>
    <t>符治锋</t>
  </si>
  <si>
    <t>2024年官清乡维修养护工程</t>
  </si>
  <si>
    <t>1.水源处理2处；2.水池维修4处；3.管道维修更换10000米；4.铺设金家坝村2组应急供水管网DN110pe100管道1050米</t>
  </si>
  <si>
    <t>改建</t>
  </si>
  <si>
    <t>通过项目实施，巩固提高1600余人（其中脱贫户310人）供水保障率。</t>
  </si>
  <si>
    <t>1.群众参与：7人参与前期项目确定会议、决议，7人参入项目入库的选择，7人参与项目实施过程质量监督及资金使用的监督；
2.利益联结机制：通过实施该项目巩固提升1600（其中脱贫户310人安全饮水).</t>
  </si>
  <si>
    <t>主要用于辖区内供水工程维修养护、水源处理、管网铺设及更换、水质提升等。</t>
  </si>
  <si>
    <t>1.水源处理≥2处；2.水池维修≥4处；3.管道维修更换≥10000米；4.铺设金家坝村2组应急供水管网DN110pe100管道1050米</t>
  </si>
  <si>
    <t>1.水源处理≤2万元/处                  
；2.管道维修更换≤8元/米；3.水池维修≤2万元；4.DN110pe100管道≤11.1689万元</t>
  </si>
  <si>
    <t>受益脱贫人数≥310人</t>
  </si>
  <si>
    <t>冉理</t>
  </si>
  <si>
    <t>酉阳县花田乡中心村张家边至风泉溪路面改造及安防工程</t>
  </si>
  <si>
    <t>油化中心村张家边-风泉溪整体加宽，白改黑长3.65公里，四级公路，宽度6.5米，沥青混凝土路面，含安防配套设施。</t>
  </si>
  <si>
    <t>花田乡中心村</t>
  </si>
  <si>
    <t>通过实施该项目：缩短中心村444人（其中脱贫人口及监测户130人)出行时间，节约农户出行成本和农产品运输成本。</t>
  </si>
  <si>
    <t>1.群众参与：包括7人参与前期项目确定会议、决议，7人参与入库项目的选择，4人参与项目实施工程中施工质量和资金使用的监督；     2.利益联结机制：通过改善交通基础设施条件，降低花田村农户444人（其中脱贫户130人）生活出行和农产品运输成本。</t>
  </si>
  <si>
    <t>改建公路≥3.65公里</t>
  </si>
  <si>
    <t>道路补助标准≤555万元/公里</t>
  </si>
  <si>
    <t>2024年农村基础设施后续管护公益性岗位</t>
  </si>
  <si>
    <t>就业项目</t>
  </si>
  <si>
    <t>公益性岗位</t>
  </si>
  <si>
    <t>在全县开发公益性岗位4000个，按照每人每月500元补助标准，聘用4000名脱贫人口或监测对象做好农村基础设施后续管护。</t>
  </si>
  <si>
    <t>全县39个乡镇（街道）</t>
  </si>
  <si>
    <t>通过开发农村基础设施后续管护公益性岗位4000个，解决全县4000脱贫人口就近就地稳岗就业，增加收入，促进乡村振兴。</t>
  </si>
  <si>
    <t>1.群众参与：11人参与前期项目确定会议、决议，11人参与入库项目的选择，6人参与项目实施工程中施工质量和资金使用的监督；
2.利益联结机制：通过开发公益性岗位，增加4000脱贫人口就业务工，增加收入。</t>
  </si>
  <si>
    <t>开发公益性岗位≥4000个</t>
  </si>
  <si>
    <t>岗位补助标准≤500/人/月</t>
  </si>
  <si>
    <t>发放公益性岗位补贴金额≥2400万元</t>
  </si>
  <si>
    <t>受益脱贫人口≥4000人</t>
  </si>
  <si>
    <t>岗位聘用有效期≥1年</t>
  </si>
  <si>
    <t>王正全</t>
  </si>
  <si>
    <t>2024年木叶乡农村无害化卫生厕所项目</t>
  </si>
  <si>
    <r>
      <rPr>
        <sz val="10"/>
        <rFont val="黑体"/>
        <charset val="134"/>
      </rPr>
      <t>实施农村无害化卫生厕所户厕新建15个，每个厕屋≥3㎡，化粪池有效容积≥1.5m</t>
    </r>
    <r>
      <rPr>
        <sz val="10"/>
        <rFont val="宋体"/>
        <charset val="134"/>
      </rPr>
      <t>³</t>
    </r>
    <r>
      <rPr>
        <sz val="10"/>
        <rFont val="黑体"/>
        <charset val="134"/>
      </rPr>
      <t>。</t>
    </r>
  </si>
  <si>
    <t>一、通过该项目受益人口25人以上，辖区15户农户卫生厕所条件显著改善，提高生活质量。</t>
  </si>
  <si>
    <t>1.群众参与：乡村两级班子参与项目前期入库会议及项目实施和资金监督；
2.利益联结方式：15户直接参与项目实施，每户补助5000元；并通过改善公厕公共服务设施条件，提高人居环境质量。</t>
  </si>
  <si>
    <t>一、户厕受益人口25人以上，辖区15户农户卫生厕所条件显著改善，提高生活质量；</t>
  </si>
  <si>
    <t>新建农村无害化卫生厕所≥15个。</t>
  </si>
  <si>
    <t>一、降低农户户均生活成本5000元。</t>
  </si>
  <si>
    <t>受益脱贫户≥8人</t>
  </si>
  <si>
    <t>户厕使用年限≥5年</t>
  </si>
  <si>
    <t>杨文</t>
  </si>
  <si>
    <t>酉阳县木叶乡木叶村公厕建设项目</t>
  </si>
  <si>
    <t>新建公厕1座主体建筑面积60㎡，化粪池为三格式化粪池。</t>
  </si>
  <si>
    <t>木叶乡木叶村8组</t>
  </si>
  <si>
    <t>新建公厕1座，主体建筑面积60㎡，化粪池为三格式化粪池</t>
  </si>
  <si>
    <t>1.群众参与：乡村两级班子参与项目前期入库会议及项目实施和资金监督；
2.利益联结机制：通过新建公厕，改善项目区人居环境，提高群众生活质量。</t>
  </si>
  <si>
    <t>一、降低该村公共服务总成本30万元。</t>
  </si>
  <si>
    <t>受益人数≥1200人</t>
  </si>
  <si>
    <t>公厕使用年限≥10年</t>
  </si>
  <si>
    <t>2024年铜鼓镇维修养护工程</t>
  </si>
  <si>
    <t>优先用于李阳村7、8组供水工程维修养护及7组（红家岩）修建30m³蓄水池一口</t>
  </si>
  <si>
    <t>通过项目实施，巩固提高30余人（其中脱贫户8人）供水保障率。</t>
  </si>
  <si>
    <t>1.群众参与：7人参与前期项目确定会议、决议，7人参入项目入库的选择，7人参与项目实施过程质量监督及资金使用的监督；
2.利益联结机制：通过实施该项目巩固提升30（其中脱贫户8人安全饮水).</t>
  </si>
  <si>
    <t>对铜鼓镇李阳村农村供水工程维修养护、水源处理、管网购买更换、水质提升等。</t>
  </si>
  <si>
    <r>
      <rPr>
        <sz val="10"/>
        <rFont val="黑体"/>
        <charset val="134"/>
      </rPr>
      <t>1.水源处理≥4处；4.新建30m</t>
    </r>
    <r>
      <rPr>
        <sz val="10"/>
        <rFont val="宋体"/>
        <charset val="134"/>
      </rPr>
      <t>³</t>
    </r>
    <r>
      <rPr>
        <sz val="10"/>
        <rFont val="黑体"/>
        <charset val="134"/>
      </rPr>
      <t>蓄水池≥1口。</t>
    </r>
  </si>
  <si>
    <r>
      <rPr>
        <sz val="10"/>
        <rFont val="黑体"/>
        <charset val="134"/>
      </rPr>
      <t>1.水源处理≤1万元/处                  
2.水池维修≤3万元；3.新建30m</t>
    </r>
    <r>
      <rPr>
        <sz val="10"/>
        <rFont val="宋体"/>
        <charset val="134"/>
      </rPr>
      <t>³</t>
    </r>
    <r>
      <rPr>
        <sz val="10"/>
        <rFont val="黑体"/>
        <charset val="134"/>
      </rPr>
      <t>蓄水池≤5万元/口。</t>
    </r>
  </si>
  <si>
    <t>惠及群众受益人数≧30人，其中脱贫人口8人</t>
  </si>
  <si>
    <t>王依琳</t>
  </si>
  <si>
    <t>15025780333</t>
  </si>
  <si>
    <t>五福镇2024年高桥村6组农村供水保障工程</t>
  </si>
  <si>
    <r>
      <rPr>
        <sz val="10"/>
        <rFont val="黑体"/>
        <charset val="134"/>
      </rPr>
      <t>1.新建高桥村6组（华山洞）农村蓄水池50m</t>
    </r>
    <r>
      <rPr>
        <sz val="10"/>
        <rFont val="宋体"/>
        <charset val="134"/>
      </rPr>
      <t>³</t>
    </r>
    <r>
      <rPr>
        <sz val="10"/>
        <rFont val="黑体"/>
        <charset val="134"/>
      </rPr>
      <t>；2.安装管道3200米</t>
    </r>
  </si>
  <si>
    <t>高桥村6组（华山洞）</t>
  </si>
  <si>
    <t>通过该项目实施，可巩固提升85人（其中贫困户25人）饮水安全。</t>
  </si>
  <si>
    <t>1.群众参与：7人参与项目入库选择,3人参与项目实施过程中施工质量和资金使用的监督；
2.利益联结机制：通过项目实施，可巩固提升85人（其中脱贫户及检测对象25人）饮水安全。</t>
  </si>
  <si>
    <r>
      <rPr>
        <sz val="10"/>
        <rFont val="黑体"/>
        <charset val="134"/>
      </rPr>
      <t>新修农村蓄水池1口50m</t>
    </r>
    <r>
      <rPr>
        <sz val="10"/>
        <rFont val="宋体"/>
        <charset val="134"/>
      </rPr>
      <t>³</t>
    </r>
    <r>
      <rPr>
        <sz val="10"/>
        <rFont val="黑体"/>
        <charset val="134"/>
      </rPr>
      <t>、铺设20水管3200米。</t>
    </r>
  </si>
  <si>
    <t>1、修蓄水池≥2口     2、铺设20水管≥3200米。</t>
  </si>
  <si>
    <t>项目完工及时率≧100%</t>
  </si>
  <si>
    <r>
      <rPr>
        <sz val="10"/>
        <rFont val="黑体"/>
        <charset val="134"/>
      </rPr>
      <t>1.新建50m</t>
    </r>
    <r>
      <rPr>
        <sz val="10"/>
        <rFont val="宋体"/>
        <charset val="134"/>
      </rPr>
      <t>³</t>
    </r>
    <r>
      <rPr>
        <sz val="10"/>
        <rFont val="黑体"/>
        <charset val="134"/>
      </rPr>
      <t xml:space="preserve">水池≦8万/口 ；  
5.PE20管成本≦4元/米 。  </t>
    </r>
  </si>
  <si>
    <t>受益群众85人，脱贫户及监测对象25人</t>
  </si>
  <si>
    <t>工程设计使用年限≧20年</t>
  </si>
  <si>
    <t>受益人口满意度≥100%</t>
  </si>
  <si>
    <t>张池超</t>
  </si>
  <si>
    <t>浪坪乡供水保障工程</t>
  </si>
  <si>
    <r>
      <rPr>
        <sz val="10"/>
        <rFont val="黑体"/>
        <charset val="134"/>
      </rPr>
      <t>1.新建官楠村1组200m</t>
    </r>
    <r>
      <rPr>
        <sz val="10"/>
        <rFont val="宋体"/>
        <charset val="134"/>
      </rPr>
      <t>³</t>
    </r>
    <r>
      <rPr>
        <sz val="10"/>
        <rFont val="黑体"/>
        <charset val="134"/>
      </rPr>
      <t>蓄水池一口，并安装输供水管道；2.新建浪水坝村6组20m</t>
    </r>
    <r>
      <rPr>
        <sz val="10"/>
        <rFont val="宋体"/>
        <charset val="134"/>
      </rPr>
      <t>³</t>
    </r>
    <r>
      <rPr>
        <sz val="10"/>
        <rFont val="黑体"/>
        <charset val="134"/>
      </rPr>
      <t>蓄水池一口，并安装输供水管道。</t>
    </r>
  </si>
  <si>
    <t>官楠村1组浪水坝村6组</t>
  </si>
  <si>
    <t>通过该项目实施，可巩固提升256人（其中贫困户25人）饮水安全。</t>
  </si>
  <si>
    <t>1.群众参与：7人参与项目入库选择,3人参与项目实施过程中施工质量和资金使用的监督；
2.利益联结机制：通过项目实施，可巩固提升256人（其中脱贫户及检测对象25人）饮水安全。</t>
  </si>
  <si>
    <r>
      <rPr>
        <sz val="10"/>
        <rFont val="黑体"/>
        <charset val="134"/>
      </rPr>
      <t>1.新建200m</t>
    </r>
    <r>
      <rPr>
        <sz val="10"/>
        <rFont val="宋体"/>
        <charset val="134"/>
      </rPr>
      <t>³</t>
    </r>
    <r>
      <rPr>
        <sz val="10"/>
        <rFont val="黑体"/>
        <charset val="134"/>
      </rPr>
      <t>蓄水池≥1口 2.新建20m</t>
    </r>
    <r>
      <rPr>
        <sz val="10"/>
        <rFont val="宋体"/>
        <charset val="134"/>
      </rPr>
      <t>³</t>
    </r>
    <r>
      <rPr>
        <sz val="10"/>
        <rFont val="黑体"/>
        <charset val="134"/>
      </rPr>
      <t>蓄水池≥1口</t>
    </r>
  </si>
  <si>
    <r>
      <rPr>
        <sz val="10"/>
        <rFont val="黑体"/>
        <charset val="134"/>
      </rPr>
      <t>1.新建200m</t>
    </r>
    <r>
      <rPr>
        <sz val="10"/>
        <rFont val="宋体"/>
        <charset val="134"/>
      </rPr>
      <t>³</t>
    </r>
    <r>
      <rPr>
        <sz val="10"/>
        <rFont val="黑体"/>
        <charset val="134"/>
      </rPr>
      <t>水池≦18万/口 ； 2.新建20m</t>
    </r>
    <r>
      <rPr>
        <sz val="10"/>
        <rFont val="宋体"/>
        <charset val="134"/>
      </rPr>
      <t>³</t>
    </r>
    <r>
      <rPr>
        <sz val="10"/>
        <rFont val="黑体"/>
        <charset val="134"/>
      </rPr>
      <t xml:space="preserve">水池≦5万/口 </t>
    </r>
  </si>
  <si>
    <t>受益群众95人，脱贫户及监测对象25人</t>
  </si>
  <si>
    <t>13452215600</t>
  </si>
  <si>
    <t>万木镇木坪村6组农村供水保障工程</t>
  </si>
  <si>
    <r>
      <rPr>
        <sz val="10"/>
        <rFont val="黑体"/>
        <charset val="134"/>
      </rPr>
      <t>新建20m</t>
    </r>
    <r>
      <rPr>
        <sz val="10"/>
        <rFont val="宋体"/>
        <charset val="134"/>
      </rPr>
      <t>³</t>
    </r>
    <r>
      <rPr>
        <sz val="10"/>
        <rFont val="黑体"/>
        <charset val="134"/>
      </rPr>
      <t>蓄水池1口及输供水管网安装。</t>
    </r>
  </si>
  <si>
    <t>通过项目实施，可以巩固提升木坪村60人（其中脱贫人口10人）饮水保障率.</t>
  </si>
  <si>
    <t>1.群众参与：前期8人直接参与项目讨论，6人直接参与项目过程中施工质量和资金使用的监督等。
2.利益联结机制：通过该项目实施 ，巩固提60人（其中脱贫户10人）供水保障率 。</t>
  </si>
  <si>
    <t>新建20立方蓄水池≥1口。</t>
  </si>
  <si>
    <r>
      <rPr>
        <sz val="10"/>
        <rFont val="黑体"/>
        <charset val="134"/>
      </rPr>
      <t>新建20m</t>
    </r>
    <r>
      <rPr>
        <sz val="10"/>
        <rFont val="宋体"/>
        <charset val="134"/>
      </rPr>
      <t>³</t>
    </r>
    <r>
      <rPr>
        <sz val="10"/>
        <rFont val="黑体"/>
        <charset val="134"/>
      </rPr>
      <t>水池≦5万元/口。</t>
    </r>
  </si>
  <si>
    <t>受益群众≥60人，其中脱贫人口和监测对象人数10人.</t>
  </si>
  <si>
    <t>酉酬镇2023年巴坷村6组农村供水保障工程</t>
  </si>
  <si>
    <r>
      <rPr>
        <sz val="10"/>
        <rFont val="黑体"/>
        <charset val="134"/>
      </rPr>
      <t>1.新建150m</t>
    </r>
    <r>
      <rPr>
        <sz val="10"/>
        <rFont val="宋体"/>
        <charset val="134"/>
      </rPr>
      <t>³</t>
    </r>
    <r>
      <rPr>
        <sz val="10"/>
        <rFont val="黑体"/>
        <charset val="134"/>
      </rPr>
      <t>（按县水利局下发的标准图集）农村蓄水池1口，安装输水管道500米，联通水源至蓄水池</t>
    </r>
  </si>
  <si>
    <t>酉酬镇巴坷村6组</t>
  </si>
  <si>
    <t>通过项目实施，可保障巴坷村6组160人(其中脱贫户10户45人)饮水安全。</t>
  </si>
  <si>
    <t>1.群众参与：27人参与前期项目确定会议、决议、入库项目的选择，5人参与项目实施过程中施工质量和资金使用的监督等；
2.利益联结机制：通过改善饮水设施条件，巩固提升巴坷村6组160人(其中脱贫户10户45人) 饮水安全.</t>
  </si>
  <si>
    <r>
      <rPr>
        <sz val="10"/>
        <rFont val="黑体"/>
        <charset val="134"/>
      </rPr>
      <t>1.新建150m</t>
    </r>
    <r>
      <rPr>
        <sz val="10"/>
        <rFont val="宋体"/>
        <charset val="134"/>
      </rPr>
      <t>³</t>
    </r>
    <r>
      <rPr>
        <sz val="10"/>
        <rFont val="黑体"/>
        <charset val="134"/>
      </rPr>
      <t>水池≥1口 ；2.水源处理≥1处。</t>
    </r>
  </si>
  <si>
    <r>
      <rPr>
        <sz val="10"/>
        <rFont val="黑体"/>
        <charset val="134"/>
      </rPr>
      <t>1.新建150m</t>
    </r>
    <r>
      <rPr>
        <sz val="10"/>
        <rFont val="宋体"/>
        <charset val="134"/>
      </rPr>
      <t>³</t>
    </r>
    <r>
      <rPr>
        <sz val="10"/>
        <rFont val="黑体"/>
        <charset val="134"/>
      </rPr>
      <t>水池一口，建设成本≤18万元（含二次搬运）；2.水源处理≤0.5万元/处。</t>
    </r>
  </si>
  <si>
    <t>受益群众≥160人，其中脱贫人口和监测对象人数45人</t>
  </si>
  <si>
    <t>骆必庆</t>
  </si>
  <si>
    <t>续建酉阳县2023年油茶茶叶复合种植试验示范项目</t>
  </si>
  <si>
    <t>续建油茶茶叶复合种植试验示范基地400亩（其中龙潭镇100亩，海拔300-400米；宜居乡200亩，海拔600-700米；花田乡100亩，海拔800-900米）。</t>
  </si>
  <si>
    <t>花田乡、宜居乡、龙潭镇</t>
  </si>
  <si>
    <t>油茶茶叶复合种植试验示范基地400亩。通过项目实施，示范推广油茶.茶叶复合经营技术，受益农户人口50人以上，其中脱贫户人口5人以上。</t>
  </si>
  <si>
    <r>
      <rPr>
        <sz val="10"/>
        <rFont val="黑体"/>
        <charset val="134"/>
      </rPr>
      <t xml:space="preserve">一.群众参与:50人以上参与项目实施过程。
二.利益联结机制：
1.技术培训并提供临时性就业岗位50人次（脱贫户人口5人以上），增加脱贫人口工资性总收入3000元/人 </t>
    </r>
    <r>
      <rPr>
        <sz val="10"/>
        <rFont val="Times New Roman"/>
        <charset val="134"/>
      </rPr>
      <t>•</t>
    </r>
    <r>
      <rPr>
        <sz val="10"/>
        <rFont val="黑体"/>
        <charset val="134"/>
      </rPr>
      <t>年。</t>
    </r>
  </si>
  <si>
    <t>油茶茶叶复合种植试验示范基地400亩。通过项目实施，受益农户人口50人以上，其中脱贫户人口5人以上。</t>
  </si>
  <si>
    <t>续建油茶茶叶复合种植试验示范基地≥400亩</t>
  </si>
  <si>
    <t>按时完工率100%</t>
  </si>
  <si>
    <t>财政补贴标准≤500元/亩</t>
  </si>
  <si>
    <t>预计基地盛产后增加产值≥1000元/亩。</t>
  </si>
  <si>
    <t>1.受益农户≥50人；
2.受益脱贫人口≥5人。</t>
  </si>
  <si>
    <t>可持续年限≥5年</t>
  </si>
  <si>
    <t>18996940003</t>
  </si>
  <si>
    <t>酉酬镇2023年溪口村16组（新寨）农村供水保障工程</t>
  </si>
  <si>
    <r>
      <rPr>
        <sz val="10"/>
        <rFont val="黑体"/>
        <charset val="134"/>
      </rPr>
      <t>新建溪口村16组（新寨）蓄水池100m</t>
    </r>
    <r>
      <rPr>
        <sz val="10"/>
        <rFont val="宋体"/>
        <charset val="134"/>
      </rPr>
      <t>³</t>
    </r>
    <r>
      <rPr>
        <sz val="10"/>
        <rFont val="黑体"/>
        <charset val="134"/>
      </rPr>
      <t>（按县水利局下发的标准图集）农村蓄水池1口，安装输水管道700米，联通水源至蓄水池。</t>
    </r>
  </si>
  <si>
    <t>酉酬镇溪口村</t>
  </si>
  <si>
    <t>通过该项目的实施，可保障溪口村16组282人（其中脱贫户107人）饮水安全。</t>
  </si>
  <si>
    <t>1.群众参与：27人参与前期项目确定会议、决议、入库项目的选择，5人参与项目实施过程中施工质量和资金使用的监督等；
2.利益联结机制：通过改善饮水设施条件，巩固提升溪口村16组282人(其中脱贫户10户45人) 饮水安全.</t>
  </si>
  <si>
    <r>
      <rPr>
        <sz val="10"/>
        <rFont val="黑体"/>
        <charset val="134"/>
      </rPr>
      <t>新建溪口村16组（新寨）蓄水池100m</t>
    </r>
    <r>
      <rPr>
        <sz val="10"/>
        <rFont val="宋体"/>
        <charset val="134"/>
      </rPr>
      <t>³</t>
    </r>
    <r>
      <rPr>
        <sz val="10"/>
        <rFont val="黑体"/>
        <charset val="134"/>
      </rPr>
      <t>（按县水利局下发的标准图集）农村蓄水池1口，安装输水管道700米，联通水源至蓄水池</t>
    </r>
  </si>
  <si>
    <r>
      <rPr>
        <sz val="10"/>
        <rFont val="黑体"/>
        <charset val="134"/>
      </rPr>
      <t>1.新建100m</t>
    </r>
    <r>
      <rPr>
        <sz val="10"/>
        <rFont val="宋体"/>
        <charset val="134"/>
      </rPr>
      <t>³</t>
    </r>
    <r>
      <rPr>
        <sz val="10"/>
        <rFont val="黑体"/>
        <charset val="134"/>
      </rPr>
      <t>水池≥1口 ；2.水源处理≥1处。</t>
    </r>
  </si>
  <si>
    <r>
      <rPr>
        <sz val="10"/>
        <rFont val="黑体"/>
        <charset val="134"/>
      </rPr>
      <t>1.新建100m</t>
    </r>
    <r>
      <rPr>
        <sz val="10"/>
        <rFont val="宋体"/>
        <charset val="134"/>
      </rPr>
      <t>³</t>
    </r>
    <r>
      <rPr>
        <sz val="10"/>
        <rFont val="黑体"/>
        <charset val="134"/>
      </rPr>
      <t>水池成本≤8万元/口；2.水源处理≤0.5万元/处。</t>
    </r>
  </si>
  <si>
    <t>受益群众≥282人，其中脱贫人口和监测对象人数107人</t>
  </si>
  <si>
    <t>白华</t>
  </si>
  <si>
    <t>酉水河镇大地村“一站式”社区综合服务设施建设项目</t>
  </si>
  <si>
    <t>新建大地村公共服务中心约360平方米，含原有建筑撤除、新建土建、水电及配套附属等。</t>
  </si>
  <si>
    <t>大地村4组</t>
  </si>
  <si>
    <t>项目实施过程中10名群众（其中脱贫对象、监测对象5名）参与项目建设，实现务工人均收入≧3000元，惠及当地群众335户1316人，其中脱贫户39户207人。</t>
  </si>
  <si>
    <t>群众参与：13人参与前期项目确定会议、决议，13人参与入库项目的选择，5人参与项目实施工程中施工质量和资金使用的监督；
带动周边群众年务工人均收入≥3000元</t>
  </si>
  <si>
    <t>1.改建建筑面积约360平方米，含原有建筑撤除、新建土建、水电及配套附属等。       
2.项目实施过程中10名群众（其中脱贫对象、监测对象5名）参与项目建设，实现务工人均收入≧3000元。</t>
  </si>
  <si>
    <t>新建公共服务中心≥360平方米</t>
  </si>
  <si>
    <t>项目验收合格率≥100%</t>
  </si>
  <si>
    <t>项目总投资≤120万元</t>
  </si>
  <si>
    <t>受益农户335户1316人，其中脱贫户39户207人。</t>
  </si>
  <si>
    <t>酉阳县2024年民政特殊人群监管员公益性岗位开发项目</t>
  </si>
  <si>
    <t>开发民政特殊人群监管员公益性岗位556个，按每人每月500元的补助标准，聘用556名特殊人群监管员，协助做好民政一老一小等特殊人员监管工作。</t>
  </si>
  <si>
    <r>
      <rPr>
        <sz val="10"/>
        <rFont val="黑体"/>
        <charset val="134"/>
      </rPr>
      <t>通过开发民政特殊人群监管员公益性岗位556个，提供就业岗位556个，解决556名农村低收入人口的就业问题，增加工资性收入6000元/人</t>
    </r>
    <r>
      <rPr>
        <sz val="10"/>
        <rFont val="Times New Roman"/>
        <charset val="134"/>
      </rPr>
      <t>•</t>
    </r>
    <r>
      <rPr>
        <sz val="10"/>
        <rFont val="黑体"/>
        <charset val="134"/>
      </rPr>
      <t>年。</t>
    </r>
  </si>
  <si>
    <r>
      <rPr>
        <sz val="10"/>
        <rFont val="黑体"/>
        <charset val="134"/>
      </rPr>
      <t xml:space="preserve">一、群众参与:5人参与前期项目确定会议、决议，5人参与入库项目的选择，39人参与项目实施过程中施工质量和资金使用的监督等。
二、利益联结机制：
提供就业岗位556个，聘用民政特殊人群监管员556人，增加工资性收入6000元/人 </t>
    </r>
    <r>
      <rPr>
        <sz val="10"/>
        <rFont val="Times New Roman"/>
        <charset val="134"/>
      </rPr>
      <t>•</t>
    </r>
    <r>
      <rPr>
        <sz val="10"/>
        <rFont val="黑体"/>
        <charset val="134"/>
      </rPr>
      <t>年。</t>
    </r>
  </si>
  <si>
    <r>
      <rPr>
        <sz val="10"/>
        <rFont val="黑体"/>
        <charset val="134"/>
      </rPr>
      <t xml:space="preserve">通过开发民政特殊人群监管员公益性岗位556个，提供就业岗位556个，解决556名农村低收入人口的就业问题，增加工资性收入6000元/人 </t>
    </r>
    <r>
      <rPr>
        <sz val="10"/>
        <rFont val="Times New Roman"/>
        <charset val="134"/>
      </rPr>
      <t>•</t>
    </r>
    <r>
      <rPr>
        <sz val="10"/>
        <rFont val="黑体"/>
        <charset val="134"/>
      </rPr>
      <t>年。</t>
    </r>
  </si>
  <si>
    <t>1.享受民政特殊人群监管员公益性岗位补贴人数≥556人
2.提供就业岗位≥556个</t>
  </si>
  <si>
    <t>民政特殊人群监管员公益性岗位补贴发放准确率100%</t>
  </si>
  <si>
    <t>民政特殊人群监管员公益性岗位补贴发放及时率100%</t>
  </si>
  <si>
    <t>民政特殊人群监管员公益性岗位补贴人均标准500元/月</t>
  </si>
  <si>
    <t>发放民政特殊人群监管员公益性岗位补贴金额≥333.6万元</t>
  </si>
  <si>
    <t>带动农村低收入人口就业≥556人</t>
  </si>
  <si>
    <t>岗位聘用有效期≤1年</t>
  </si>
  <si>
    <t>冉海波</t>
  </si>
  <si>
    <t>双泉乡天马村“一站式”社区综合服务设施建设项目</t>
  </si>
  <si>
    <t>新建天马村综合服务中心696.96平方米，含土建、水电及配套附属工程等。</t>
  </si>
  <si>
    <t>天马村2组</t>
  </si>
  <si>
    <t>1.群众参与：13人参与前期项目确定会议、决议，13人参与入库项目的选择，5人参与项目实施工程中施工质量和资金使用的监督；
2.带动周边群众年务工人均收入≥3000元</t>
  </si>
  <si>
    <t>1.新建建筑面积约696.96平方米，含土建、水电及配套附属工程等。       
2.项目实施过程中10名群众（其中脱贫对象、监测对象5名）参与项目建设，实现务工人均收入≧3000元。</t>
  </si>
  <si>
    <t>新建公共服务中心≥696.96平方米</t>
  </si>
  <si>
    <t>≤3740元/平方米(因交通条件受限，导致材料运输费用增加)</t>
  </si>
  <si>
    <t>周杨</t>
  </si>
  <si>
    <t>酉阳县2024年双泉乡菖蒲村农村无害化卫生厕所项目</t>
  </si>
  <si>
    <t>双泉乡菖蒲村</t>
  </si>
  <si>
    <t>通过公厕项目受益人口100人以上，公厕条件显著改善。</t>
  </si>
  <si>
    <t>1.群众参与：15户参与前期项目确定会议、决议，15户参与入库项目的选择，15户参与项目实施过程中施工质量和资金使用的监督；
2.利益联结方式：通过改善公厕公共服务设施条件，提高全村50户100人（其中脱贫户10户20人）居环境质量。</t>
  </si>
  <si>
    <t>公厕项目受益人口100人以上，公厕条件显著改善。</t>
  </si>
  <si>
    <t>一、降低农户户均生活成本2000元。
二、降低该村公共服务总成本30万元。</t>
  </si>
  <si>
    <t>受益脱贫户≥20人</t>
  </si>
  <si>
    <t>受益人口满意度≧95%</t>
  </si>
  <si>
    <t>彭华胜</t>
  </si>
  <si>
    <t>酉阳县2024年双泉乡农村无害化卫生厕所项目</t>
  </si>
  <si>
    <t>1.新建公厕1座主体建筑面积60㎡，化粪池为三格式化粪池；
2.新建户厕30个，化粪池为三格式化粪池。</t>
  </si>
  <si>
    <t>双泉乡天马村</t>
  </si>
  <si>
    <t>1.群众参与：15户参与前期项目确定会议、决议，20户参与入库项目的选择，20户参与项目实施过程中施工质量和资金使用的监督；
2.利益联结方式：通过改善公厕公共服务设施条件，提高全村60户130人（其中脱贫户15户30人）居环境质量。</t>
  </si>
  <si>
    <t>公厕、户厕受益人口100人以上，公厕条件显著改善。</t>
  </si>
  <si>
    <t>新建无害化卫生厕所（公厕）≥1座，户厕≥30个</t>
  </si>
  <si>
    <t>双泉乡菖蒲村2组梨子树坪农村供水保障工程</t>
  </si>
  <si>
    <r>
      <rPr>
        <sz val="10"/>
        <rFont val="黑体"/>
        <charset val="134"/>
      </rPr>
      <t>双泉乡菖蒲村2组（小地名：梨子树坪）新建1口100m</t>
    </r>
    <r>
      <rPr>
        <sz val="10"/>
        <rFont val="宋体"/>
        <charset val="134"/>
      </rPr>
      <t>³</t>
    </r>
    <r>
      <rPr>
        <sz val="10"/>
        <rFont val="黑体"/>
        <charset val="134"/>
      </rPr>
      <t>蓄水池，进行处理水源地(新建10m</t>
    </r>
    <r>
      <rPr>
        <sz val="10"/>
        <rFont val="宋体"/>
        <charset val="134"/>
      </rPr>
      <t>³</t>
    </r>
    <r>
      <rPr>
        <sz val="10"/>
        <rFont val="黑体"/>
        <charset val="134"/>
      </rPr>
      <t>），安装埋设输供水管网PE32管道5000米，PE25管道8000米，修建减压池5m</t>
    </r>
    <r>
      <rPr>
        <sz val="10"/>
        <rFont val="宋体"/>
        <charset val="134"/>
      </rPr>
      <t>³</t>
    </r>
    <r>
      <rPr>
        <sz val="10"/>
        <rFont val="黑体"/>
        <charset val="134"/>
      </rPr>
      <t>。</t>
    </r>
  </si>
  <si>
    <t>通过项目实施，巩固提升260余人的供水保障问题。</t>
  </si>
  <si>
    <t>一、群众参与：9人参与前期项目确定会议、决议，8人参与入库项目的选择，6人参与项目实施过程中施工质量和资金使用的监督等。                          二、利益联结机制：通过项目实施，可以保障菖蒲村2组260人的饮水安全。</t>
  </si>
  <si>
    <r>
      <rPr>
        <sz val="10"/>
        <rFont val="黑体"/>
        <charset val="134"/>
      </rPr>
      <t>1.100m</t>
    </r>
    <r>
      <rPr>
        <sz val="10"/>
        <rFont val="宋体"/>
        <charset val="134"/>
      </rPr>
      <t>³</t>
    </r>
    <r>
      <rPr>
        <sz val="10"/>
        <rFont val="黑体"/>
        <charset val="134"/>
      </rPr>
      <t>水池≥1口；          2.水源处理≥1处；          3.DN32管道≥5000米，DN25管道8000米。</t>
    </r>
  </si>
  <si>
    <r>
      <rPr>
        <sz val="10"/>
        <rFont val="黑体"/>
        <charset val="134"/>
      </rPr>
      <t>1.新建100m</t>
    </r>
    <r>
      <rPr>
        <sz val="10"/>
        <rFont val="宋体"/>
        <charset val="134"/>
      </rPr>
      <t>³</t>
    </r>
    <r>
      <rPr>
        <sz val="10"/>
        <rFont val="黑体"/>
        <charset val="134"/>
      </rPr>
      <t>水池≤10万元/口；                       
2.水源处理≤2万元；3.DN32管道≤6元/米，DN25管道≤5元/米。</t>
    </r>
  </si>
  <si>
    <t>受益群众≥260人</t>
  </si>
  <si>
    <t>酉阳县李溪镇让坪村污水处理厂及配套管网建设项目</t>
  </si>
  <si>
    <r>
      <rPr>
        <sz val="10"/>
        <rFont val="黑体"/>
        <charset val="134"/>
      </rPr>
      <t>新建农村生活污水处理设施1座（A/O一体化处理工艺)），处理规模30m</t>
    </r>
    <r>
      <rPr>
        <sz val="10"/>
        <rFont val="宋体"/>
        <charset val="134"/>
      </rPr>
      <t>³</t>
    </r>
    <r>
      <rPr>
        <sz val="10"/>
        <rFont val="黑体"/>
        <charset val="134"/>
      </rPr>
      <t>/d，配套二三级管网4.5公里，其中，d300HDPE双壁波纹管2.5公里，de160UPVC入户管网2.0公里，Ф1000mm钢筋混凝土污水检查井86座，含配套附属工程等。</t>
    </r>
  </si>
  <si>
    <t>李溪镇让坪村</t>
  </si>
  <si>
    <r>
      <rPr>
        <sz val="10"/>
        <rFont val="黑体"/>
        <charset val="134"/>
      </rPr>
      <t>1.新建农村生活污水处理设施1座（A/O一体化处理工艺)），处理规模30m</t>
    </r>
    <r>
      <rPr>
        <sz val="10"/>
        <rFont val="宋体"/>
        <charset val="134"/>
      </rPr>
      <t>³</t>
    </r>
    <r>
      <rPr>
        <sz val="10"/>
        <rFont val="黑体"/>
        <charset val="134"/>
      </rPr>
      <t>/d，配套二三级管网4.5公里，其中，d300HDPE双壁波纹管2.5公里，de160UPVC入户管网2.0公里，Ф1000mm钢筋混凝土污水检查井86座，含配套附属工程等；2.通过建设农村生活污水处理设施，提高农村生活污水集中收集处理能力，改善人居环境，覆盖人口560人(其中;脱贫人口108人)。</t>
    </r>
  </si>
  <si>
    <r>
      <rPr>
        <sz val="10"/>
        <rFont val="黑体"/>
        <charset val="134"/>
      </rPr>
      <t>30m</t>
    </r>
    <r>
      <rPr>
        <sz val="10"/>
        <rFont val="宋体"/>
        <charset val="134"/>
      </rPr>
      <t>³</t>
    </r>
    <r>
      <rPr>
        <sz val="10"/>
        <rFont val="黑体"/>
        <charset val="134"/>
      </rPr>
      <t>/d污水处理站≥1座，d300HDPE双壁波纹管≥2.5公里，de160UPVC入户管≥2.0公里，Ф1000mm钢筋混凝土污水检查井≥86座，沟槽土石方开挖≥6100立方米，沟槽中粗砂回填≥1830立方米，沟槽土方回填≥2440立方米，水泥混凝土路面拆除及恢复≥5000平方米</t>
    </r>
  </si>
  <si>
    <r>
      <rPr>
        <sz val="10"/>
        <rFont val="黑体"/>
        <charset val="134"/>
      </rPr>
      <t>30m</t>
    </r>
    <r>
      <rPr>
        <sz val="10"/>
        <rFont val="宋体"/>
        <charset val="134"/>
      </rPr>
      <t>³</t>
    </r>
    <r>
      <rPr>
        <sz val="10"/>
        <rFont val="黑体"/>
        <charset val="134"/>
      </rPr>
      <t>/d污水处理站≤40.0万/座，d300HDPE双壁波纹管≤130元/m，de160UPVC入户管≤36元/m，Ф1000mm钢筋混凝土污水检查井≤4500元/座，沟槽土石方开挖≤56元/立方米，沟槽中粗砂回填≤166元/立方米，沟槽土方回填≤33元/立方米，水泥混凝土路面拆除及恢复≤180元平方米</t>
    </r>
  </si>
  <si>
    <t>通过建设农村生活污水处理设施，提高农村生活污水集中收集处理能力，改善人居环境，覆盖人口560人(其中;脱贫人口108人)</t>
  </si>
  <si>
    <t>酉阳县2024年菖蒲盖驹池坝污水处理项目</t>
  </si>
  <si>
    <t>农村污水治理</t>
  </si>
  <si>
    <r>
      <rPr>
        <sz val="10"/>
        <rFont val="黑体"/>
        <charset val="134"/>
      </rPr>
      <t>1.新建22m</t>
    </r>
    <r>
      <rPr>
        <sz val="10"/>
        <rFont val="宋体"/>
        <charset val="134"/>
      </rPr>
      <t>³</t>
    </r>
    <r>
      <rPr>
        <sz val="10"/>
        <rFont val="黑体"/>
        <charset val="134"/>
      </rPr>
      <t>生化池一座，柴油发电机房一座（31.74），鼓风机房一座（114.7㎡），污水处理池一座（210m</t>
    </r>
    <r>
      <rPr>
        <sz val="10"/>
        <rFont val="宋体"/>
        <charset val="134"/>
      </rPr>
      <t>³</t>
    </r>
    <r>
      <rPr>
        <sz val="10"/>
        <rFont val="黑体"/>
        <charset val="134"/>
      </rPr>
      <t>），一体化泵站1座及配套污水管网580米给水管网600米。</t>
    </r>
  </si>
  <si>
    <t>通过项目的实施，解决安置点污水处理、污水收集管网问题，实现受益群众349人，脱贫户87人，带动务工增收≥5人次，人均收入≥3000元。</t>
  </si>
  <si>
    <t>1.群众参与:11人参与前期项目确定会议、决议，7人参与入库项目的选择，5人参与项目实施过程中施工质量和资金使用的监督等。                                                                                                    2.利益联结机制：通过实施该项目，惠及受益群众≥349人，其中脱贫人口87人。带动务工增收≥5人次，人均收入≥3000元。</t>
  </si>
  <si>
    <r>
      <rPr>
        <sz val="10"/>
        <rFont val="黑体"/>
        <charset val="134"/>
      </rPr>
      <t>1.生化池≥22m</t>
    </r>
    <r>
      <rPr>
        <sz val="10"/>
        <rFont val="宋体"/>
        <charset val="134"/>
      </rPr>
      <t>³</t>
    </r>
    <r>
      <rPr>
        <sz val="10"/>
        <rFont val="黑体"/>
        <charset val="134"/>
      </rPr>
      <t>；
2.柴油发电机房≥32㎡；
3.柴油发电机组≥1组；
4.鼓风机房≥115㎡；
5.污水处理池≥210m</t>
    </r>
    <r>
      <rPr>
        <sz val="10"/>
        <rFont val="宋体"/>
        <charset val="134"/>
      </rPr>
      <t>³</t>
    </r>
    <r>
      <rPr>
        <sz val="10"/>
        <rFont val="黑体"/>
        <charset val="134"/>
      </rPr>
      <t>；
6.一体化泵站≥1座；
7.一体化污水提升泵站机组≥1套；
8.配套污水管网≥580米；
9.给水管网≥600米。</t>
    </r>
  </si>
  <si>
    <r>
      <rPr>
        <sz val="10"/>
        <rFont val="黑体"/>
        <charset val="134"/>
      </rPr>
      <t>1.生化池≤9100元/m</t>
    </r>
    <r>
      <rPr>
        <sz val="10"/>
        <rFont val="宋体"/>
        <charset val="134"/>
      </rPr>
      <t>³</t>
    </r>
    <r>
      <rPr>
        <sz val="10"/>
        <rFont val="黑体"/>
        <charset val="134"/>
      </rPr>
      <t>；
2.柴油发电机房≤7200元/㎡；
3.柴油发电机组≤7.5万元/组；
4.鼓风机房≤5350元/㎡；
5.污水处理池≤5750元/m</t>
    </r>
    <r>
      <rPr>
        <sz val="10"/>
        <rFont val="宋体"/>
        <charset val="134"/>
      </rPr>
      <t>³</t>
    </r>
    <r>
      <rPr>
        <sz val="10"/>
        <rFont val="黑体"/>
        <charset val="134"/>
      </rPr>
      <t>；
6.一体化泵站≤12万元/座；
7.一体化污水提升泵站机组≤15万元/组；
8.配套污水管网≤600元/米；
9.给水管网≤600元/米。</t>
    </r>
  </si>
  <si>
    <t>带动务工增收≥5人次，人均年增收≥3000元。</t>
  </si>
  <si>
    <t>受益群众≥349人，其中脱贫人口87人。</t>
  </si>
  <si>
    <t>可持续使用年限≥5年</t>
  </si>
  <si>
    <t>宋建高</t>
  </si>
  <si>
    <t>天馆乡2024年农村无害化卫生厕所建设项目</t>
  </si>
  <si>
    <r>
      <rPr>
        <sz val="10"/>
        <rFont val="黑体"/>
        <charset val="134"/>
      </rPr>
      <t>一、农村无害化卫生厕所：新建农村无害化卫生厕所100个，每个厕屋≥3m</t>
    </r>
    <r>
      <rPr>
        <sz val="10"/>
        <rFont val="宋体"/>
        <charset val="134"/>
      </rPr>
      <t>³</t>
    </r>
    <r>
      <rPr>
        <sz val="10"/>
        <rFont val="黑体"/>
        <charset val="134"/>
      </rPr>
      <t>，化粪池有效容积≥1.5m</t>
    </r>
    <r>
      <rPr>
        <sz val="10"/>
        <rFont val="宋体"/>
        <charset val="134"/>
      </rPr>
      <t>³</t>
    </r>
    <r>
      <rPr>
        <sz val="10"/>
        <rFont val="黑体"/>
        <charset val="134"/>
      </rPr>
      <t>。</t>
    </r>
  </si>
  <si>
    <t>天馆乡六个行政村</t>
  </si>
  <si>
    <t>通过户厕项目受益人口200人以上，辖区100户农户卫生厕所条件显著改善，提高生活质量。</t>
  </si>
  <si>
    <t>1.群众参与：100户参与前期项目确定会议、决议，100户参与入库项目的选择，100户参与项目实施过程中施工质量和资金使用监督。               
2.利益联结方式：100户直接参与项目实施，有效改善卫生厕所条件，每户补助5000元。</t>
  </si>
  <si>
    <t>户厕受益人口200人以上，辖区100户农户卫生厕所条件显著改善，提高生活质量。</t>
  </si>
  <si>
    <t>新建农村无害化卫生厕所≥100个。</t>
  </si>
  <si>
    <t>改善项目区基础设施条件,降低生产出行成本10%，助农增收。。</t>
  </si>
  <si>
    <t>受益脱贫户≥200人</t>
  </si>
  <si>
    <t>受益脱贫户满意度≥100%</t>
  </si>
  <si>
    <t>田茂杰</t>
  </si>
  <si>
    <t>酉阳县2024年天馆乡康家村公共卫生厕所项目</t>
  </si>
  <si>
    <t>新建公共厕所1座，主体建筑面积60平方米，化粪池为三格式化粪池。</t>
  </si>
  <si>
    <t>康家村</t>
  </si>
  <si>
    <t>通过实施该项目，受益人口61户，225人，其中脱贫户12户，38人卫生厕所条件显著改善，提高生活质量。</t>
  </si>
  <si>
    <t>一、群众参与；36人参与前期项目确定会议、决议，20人参与入库项目的选择，13人参与项目实施工程中施工质量和资金使用的监督等。
二、利益联结方式：改善公厕公共服务设施条件，提高人居环境质量。</t>
  </si>
  <si>
    <t>受益人口61户，225人，其中脱贫户12户，38人卫生厕所条件显著改善，提高生活质量。</t>
  </si>
  <si>
    <t>受益人口≥225人</t>
  </si>
  <si>
    <t>郑祖国</t>
  </si>
  <si>
    <t>酉阳县丁市镇石门村石门山水源治理工程</t>
  </si>
  <si>
    <r>
      <rPr>
        <sz val="10"/>
        <rFont val="黑体"/>
        <charset val="134"/>
      </rPr>
      <t>处理水源两处，新建30m</t>
    </r>
    <r>
      <rPr>
        <sz val="10"/>
        <rFont val="宋体"/>
        <charset val="134"/>
      </rPr>
      <t>³</t>
    </r>
    <r>
      <rPr>
        <sz val="10"/>
        <rFont val="黑体"/>
        <charset val="134"/>
      </rPr>
      <t>蓄水池一口，安装排水管道70m。</t>
    </r>
  </si>
  <si>
    <t>石门村</t>
  </si>
  <si>
    <t>通过该项目实施，可解决石门村700人（其中脱贫户67人）饮水安全问题。</t>
  </si>
  <si>
    <t>一、群众参与：9人参与前期项目确定会议、决议，8人参与入库项目的选择，6人参与项目实施过程中施工质量和资金使用的监督等</t>
  </si>
  <si>
    <r>
      <rPr>
        <sz val="10"/>
        <rFont val="黑体"/>
        <charset val="134"/>
      </rPr>
      <t>1.30m</t>
    </r>
    <r>
      <rPr>
        <sz val="10"/>
        <rFont val="宋体"/>
        <charset val="134"/>
      </rPr>
      <t>³</t>
    </r>
    <r>
      <rPr>
        <sz val="10"/>
        <rFont val="黑体"/>
        <charset val="134"/>
      </rPr>
      <t>水池≥1口；          2.水源处理≥2处；</t>
    </r>
  </si>
  <si>
    <r>
      <rPr>
        <sz val="10"/>
        <rFont val="黑体"/>
        <charset val="134"/>
      </rPr>
      <t>1.新建30m</t>
    </r>
    <r>
      <rPr>
        <sz val="10"/>
        <rFont val="宋体"/>
        <charset val="134"/>
      </rPr>
      <t>³</t>
    </r>
    <r>
      <rPr>
        <sz val="10"/>
        <rFont val="黑体"/>
        <charset val="134"/>
      </rPr>
      <t>水池≤6万元/口；                       
2.水源处理≤7万元。</t>
    </r>
  </si>
  <si>
    <t>受益群众≥700人</t>
  </si>
  <si>
    <t>酉阳县苍岭镇小店村3组农村供水保障工程</t>
  </si>
  <si>
    <t>（1）小店村3组（木匠树坪）新建农村蓄水池100立方一口（按县水利局下发的标准图集）
（2）安装输水管道1500米（DN32PE管）</t>
  </si>
  <si>
    <t>小店村3组木匠树坪</t>
  </si>
  <si>
    <t>通过项目实施，巩固提升78人饮水安全（其中脱贫户6人）</t>
  </si>
  <si>
    <t>1.群众参与：10人参与前期项目确定会议、决议，7人参与入库项目的选择，9人参与项目实施过程中施工质量和资金使用的监督等。
2.利益联结机制：通过项目实施，巩固提升78人饮水安全（其中脱贫户6人）供水保障率。</t>
  </si>
  <si>
    <r>
      <rPr>
        <sz val="10"/>
        <rFont val="黑体"/>
        <charset val="134"/>
      </rPr>
      <t>1.水源处理≥1处； 
2.新建100m</t>
    </r>
    <r>
      <rPr>
        <sz val="10"/>
        <rFont val="宋体"/>
        <charset val="134"/>
      </rPr>
      <t>³</t>
    </r>
    <r>
      <rPr>
        <sz val="10"/>
        <rFont val="黑体"/>
        <charset val="134"/>
      </rPr>
      <t>蓄水池≥1口； 布置输水管道1500米（DN32 PE管）;</t>
    </r>
  </si>
  <si>
    <r>
      <rPr>
        <sz val="10"/>
        <rFont val="黑体"/>
        <charset val="134"/>
      </rPr>
      <t>1.100m</t>
    </r>
    <r>
      <rPr>
        <sz val="10"/>
        <rFont val="宋体"/>
        <charset val="134"/>
      </rPr>
      <t>³</t>
    </r>
    <r>
      <rPr>
        <sz val="10"/>
        <rFont val="黑体"/>
        <charset val="134"/>
      </rPr>
      <t>蓄水池建设成本≤8万元/口；
2.DN32PE管道≤6/米；</t>
    </r>
  </si>
  <si>
    <t>受益群众≥78人（其中脱贫户6人）</t>
  </si>
  <si>
    <t>冉兴忠</t>
  </si>
  <si>
    <t>后坪乡前锋村5组农村供水保障工程</t>
  </si>
  <si>
    <t>（1）新建农村蓄水池100立方一口（按县水利局下发的标准图集）
（2）安装输水管道1500米（DN32PE管）</t>
  </si>
  <si>
    <t>前锋村3组</t>
  </si>
  <si>
    <t>2023年宜居乡沿峰村1组供水保障工程</t>
  </si>
  <si>
    <r>
      <rPr>
        <sz val="10"/>
        <rFont val="黑体"/>
        <charset val="134"/>
      </rPr>
      <t>1、新建蓄水池50m</t>
    </r>
    <r>
      <rPr>
        <sz val="10"/>
        <rFont val="宋体"/>
        <charset val="134"/>
      </rPr>
      <t>³</t>
    </r>
    <r>
      <rPr>
        <sz val="10"/>
        <rFont val="黑体"/>
        <charset val="134"/>
      </rPr>
      <t>1口、安装输供水管道15000米</t>
    </r>
  </si>
  <si>
    <t>通过项目实施，提高宜居乡沿峰村300人供水保障率。</t>
  </si>
  <si>
    <t>一、群众参与：8人参与前期项目确定会议、决议，6人参与入库项目的选择，4人参与项目实施过程中施工质量和资金使用的监督等。                          二、利益联结机制：通过项目实施，提高宜居乡沿峰村300人供水保障率。</t>
  </si>
  <si>
    <r>
      <rPr>
        <sz val="10"/>
        <rFont val="黑体"/>
        <charset val="134"/>
      </rPr>
      <t>1、新建蓄水池50m</t>
    </r>
    <r>
      <rPr>
        <sz val="10"/>
        <rFont val="宋体"/>
        <charset val="134"/>
      </rPr>
      <t>³</t>
    </r>
    <r>
      <rPr>
        <sz val="10"/>
        <rFont val="黑体"/>
        <charset val="134"/>
      </rPr>
      <t>≥1口           2、输供水管道≥15000米；  3、水源整治≥1处。</t>
    </r>
  </si>
  <si>
    <r>
      <rPr>
        <sz val="10"/>
        <rFont val="黑体"/>
        <charset val="134"/>
      </rPr>
      <t>1.DN20管≤4元/米 ；     2.DN25管≤5元/米 ；     3.DN32管≤6元/米 ；          4.50m</t>
    </r>
    <r>
      <rPr>
        <sz val="10"/>
        <rFont val="宋体"/>
        <charset val="134"/>
      </rPr>
      <t>³</t>
    </r>
    <r>
      <rPr>
        <sz val="10"/>
        <rFont val="黑体"/>
        <charset val="134"/>
      </rPr>
      <t>蓄水池≤6万元/口。</t>
    </r>
  </si>
  <si>
    <t>受益群众≥300人</t>
  </si>
  <si>
    <t>郭锐</t>
  </si>
  <si>
    <t>2024年油茶基地管护项目</t>
  </si>
  <si>
    <t>抚育管护油茶基地15000亩</t>
  </si>
  <si>
    <t>1.油茶基地抚育管护15000亩；
2.通过项目实施，进一步提高我县油茶基地建设质量，促进我县油茶主导产业可持续健康发展。通过带动当地农户、脱贫户及监测户通过土地入股分红、参与务工就业等多种方式增加经济收入。受益农户500人以上，其中脱贫户人口60人以上。</t>
  </si>
  <si>
    <t>一.群众与:500人以上参与项目过程实施。     
二.利益联结机制：带动当地农户、脱贫户、监测户，通过土地入股分红、参与务工就业等多种方式增收。受益农户500人以上，其中脱贫户人口60人以上。</t>
  </si>
  <si>
    <t>1.抚育管护油茶基地15000亩；
4.通过务工、土地入股等方式带动农户500人以上，其中脱贫人口60人以上。</t>
  </si>
  <si>
    <t>油茶基地抚育管护≥15000亩</t>
  </si>
  <si>
    <t>项目完成质量合格率100%</t>
  </si>
  <si>
    <t>1、油茶基地抚育管护财政补助标准≤500元/亩；
2、项目管理费用（设计及验收费用）为10元/亩。</t>
  </si>
  <si>
    <t>1.受益农户人口≥500人
2.受益脱贫人口≥60人。</t>
  </si>
  <si>
    <t>2024年青华林场鹅掌楸市级林木良种基地建设项目</t>
  </si>
  <si>
    <t>林草基地建设</t>
  </si>
  <si>
    <t>1.续建鹅掌楸良种种子园225亩；
2.续建鹅掌楸母树林200亩；
3.新建鹅掌楸示范林50亩；                        4.续建鹅掌楸示范林50亩；
5.续建鹅掌楸子代林22亩；
6.新建良种繁育基地3亩；
7.新建生物防护栏2000米；
8.开展新技术咨询服务3次。</t>
  </si>
  <si>
    <t>板溪镇、毛坝乡、涂市镇</t>
  </si>
  <si>
    <t>1.完成续建鹅掌楸良种种子园225亩；续建鹅掌楸母树林200亩；新建鹅掌楸示范林50亩；续建鹅掌楸示范林50亩；续建鹅掌楸子代林22亩；新建良种繁育基地3亩；新建生物防护栏2000米；开展新技术咨询服务3次。
2.通过项目实施，将不断选育鹅掌揪优良新品种，加快良种换代升级进程，为重庆市乃至全国提供优质鹅掌揪良种或苗木。
3.通过项目实施，将带动当地农户务工就业增加务工总收入5000元以上；
4.通过技术咨询服务，将带动欠发达国有林场职工及当地农户提高鹅掌楸苗木培育实用技能。
5.受益当地农户及欠发达林场职工10人以上，其中脱贫人口2人以上。</t>
  </si>
  <si>
    <t>一、群众参与：当地农户及林场职工10人以上参与项目实施过程中施工质量和资金使用的监督；
二、利益联结机制：通过鹅掌楸技术培训，提高林场职工及当地群众鹅掌楸种植技术；通过带动务工就业，增加当地农户务工就业总收入5000元以上。</t>
  </si>
  <si>
    <t>1.续建鹅掌楸良种种子园≥225亩；
2.续建鹅掌楸母树林≥200亩；
3.新建鹅掌楸示范林≥50亩；                       
 4.续建鹅掌楸示范林≥50亩；
5.新建鹅掌楸子代林≥22亩；
6.新建良种繁育基地≥3亩；
7.新建生物防护栏≥2000米
8.开展新技术咨询服务≥3次。</t>
  </si>
  <si>
    <t>1.续建鹅掌楸良种种子园≤408元/亩；
2.续建鹅掌楸母树林≤125元/亩；
3.新建鹅掌楸示范林≤624元/亩；                       
 4.续建鹅掌楸示范林≤340元/亩；
5.续建鹅掌楸子代林≤396元/亩；
6.新建良种繁育基地≤3300元/亩；
7.新建生物防护栏≤7.4元/米；
8.开展新技术咨询服务≤1.5万元。</t>
  </si>
  <si>
    <t>增加当地农户务工就业总收入≥5000元</t>
  </si>
  <si>
    <t>1.受益农户及欠发达林场职工≥10人；
2.受益脱贫人口≥2人。</t>
  </si>
  <si>
    <t>可持续发展年限≥1年</t>
  </si>
  <si>
    <t>张伟</t>
  </si>
  <si>
    <t>酉阳县伏龙山林场2024年马尾松林木良种基地建设项目</t>
  </si>
  <si>
    <t>1.抚育管护林木良种基地1150亩。
2.枫香实生种子园100亩（改造马尾松种子园隔离区）。
3.技术咨询及培训3次。</t>
  </si>
  <si>
    <t>桃花源街道、龙潭镇、钟多街道</t>
  </si>
  <si>
    <t>一、群众参与：10名欠发达国有林场职工参与项目的过程监督。
二、利益联结机制：
带动项目区农户参与务工就业增加收入10人次以上，其中脱贫人口2人以上。</t>
  </si>
  <si>
    <t>1.抚育管护林木良种基地≥1150亩。
2.枫香实生种子园≥100亩（改造马尾松种子园隔离区）。
3.技术咨询及培训≥3次。</t>
  </si>
  <si>
    <t>1.马尾松林木良种基地抚育管护≤23.136万元;2.枫香实生种子园100亩（改造马尾松种子园隔离区）≤20.604万元;3.技术支撑费≤1.5万元;4.项目建设间接费用≤3.36万元</t>
  </si>
  <si>
    <t>增加当地农户及脱贫户工资性总收入≥5000元</t>
  </si>
  <si>
    <t>田勇</t>
  </si>
  <si>
    <t>续建酉阳县2022年生态振兴补助项目</t>
  </si>
  <si>
    <t>2.枫香实生种子园100亩（改造马尾松种子园隔离区）。</t>
  </si>
  <si>
    <t>腴地乡、龙潭镇等乡镇（街道）</t>
  </si>
  <si>
    <t>一、群众参与：100人项目区群众参与项目过程施工监督。
二、利益联结机制：
项目区群众参与项目务工增加经济收入，受益农户≥200人，受益脱贫人口≥20人。</t>
  </si>
  <si>
    <t>完成续建抚育管护桃、李等苗木（折算面积）9170亩。通过项目实施，将改善项目地群众人居环境，带动当地农户参与务工增加经济收入。受益农户200人以上，其中脱贫人口20人次以上</t>
  </si>
  <si>
    <t>抚育管护桃、李等苗木面积（折算）≥9170亩</t>
  </si>
  <si>
    <t>苗木保存率≥80%</t>
  </si>
  <si>
    <t>1.补贴标准≤200元/亩；
2.项目验收等间接管理费用≤7.336万元。</t>
  </si>
  <si>
    <t>增加项目区群众工资性总收入≥50万元。</t>
  </si>
  <si>
    <t>1.受益农户≥200人；
2.受益脱贫人口≥20人。</t>
  </si>
  <si>
    <t>谢永胜</t>
  </si>
  <si>
    <t>13594992929</t>
  </si>
  <si>
    <t>续建酉阳县2023年生态振兴补助项目</t>
  </si>
  <si>
    <t>续建抚育管护桃、李等苗木（折算面积）10000亩。</t>
  </si>
  <si>
    <t>一、群众参与：300人项目区群众参与项目过程施工监督。
二、利益联结机制：
项目区群众参与项目务工增加经济收入，受益农户≥300人，受益脱贫人口≥30人。</t>
  </si>
  <si>
    <t>完成续建抚育管护桃、李等苗木（折算面积）10000亩。通过项目实施，将改善项目地群众人居环境，带动当地农户参与务工增加经济收入。受益农户300人以上，其中脱贫人口30人次以上</t>
  </si>
  <si>
    <t>抚育管护桃、李等苗木面积（折算）≥10000亩</t>
  </si>
  <si>
    <t>1.补贴标准≤200元/亩；
2.项目验收等间接管理费用≤8万元。</t>
  </si>
  <si>
    <t>1.受益农户≥300人；
2.受益脱贫人口≥30人。</t>
  </si>
  <si>
    <t>酉阳县用材林培育示范基地项目</t>
  </si>
  <si>
    <t>栽植红枫、栾树等苗木6100株（地径3~8cm）。</t>
  </si>
  <si>
    <t>桃花源街道</t>
  </si>
  <si>
    <t>完成栽植红枫、栾树等苗木6100株（地径3~8cm），提升项目地森林质量，促进森林旅游发展。受益项目区农户20人以上，其中脱贫人口2人以上</t>
  </si>
  <si>
    <t>一、群众参与：20人项目区群众参与项目过程施工监督。
二、利益联结机制：
项目区群众参与项目务工增加经济收入，受益农户20人，受益脱贫人口≥2人。</t>
  </si>
  <si>
    <t>完成栽植红枫、栾树等苗木（地径3~8cm）≥6100株</t>
  </si>
  <si>
    <t>苗木成活率≥85%</t>
  </si>
  <si>
    <t>1.苗木综合单价≤27元/株；
2.项目管理费用（设计及验收费用）≤1万元。</t>
  </si>
  <si>
    <t>增加项目区群众工资性总收入≥5000元。</t>
  </si>
  <si>
    <t>1.受益农户≥20人；
2.受益脱贫人口≥2人。</t>
  </si>
  <si>
    <t>新建酉阳县2024年生态振兴补助项目</t>
  </si>
  <si>
    <t>在农村四旁空闲地，新栽植杉木、柏木、桃、李等苗木（折算面积）15000亩。</t>
  </si>
  <si>
    <t>桃花源街道、车田乡、龙潭镇等乡镇（街道）</t>
  </si>
  <si>
    <t>完成在农村四旁空闲地新栽植杉木、柏木、桃、李等苗木（折算面积）15000亩。通过项目实施，改善项目地群众人居环境，带动当地农户参与务工增加经济收入，同时新增酉阳县森林覆盖率0.1%。受益农户400人以上，其中脱贫人口40人以上。</t>
  </si>
  <si>
    <t>一、群众参与：400人项目区群众参与项目过程施工监督。
二、利益联结机制：
项目区群众参与项目务工增加经济收入，受益农户400人，受益脱贫人口≥40人。</t>
  </si>
  <si>
    <t>新栽植杉木、柏木、桃、李等苗木面积（折算）≥15000亩</t>
  </si>
  <si>
    <t>1.补贴标准≤300元/亩；
2.项目验收等间接管理费用≤12万元。</t>
  </si>
  <si>
    <t>1.受益农户≥400人；
2.受益脱贫人口≥40人。</t>
  </si>
  <si>
    <t>酉阳县2024年度松材线虫病防治成效巩固项目</t>
  </si>
  <si>
    <t>农业社会化服务</t>
  </si>
  <si>
    <t>1.松林秋季疫情监测158.57万亩；
2.山场除治清理 0.9715万亩；
3.灾害木除治12000株；
4.培训和宣传1项。</t>
  </si>
  <si>
    <t>完成松林秋季疫情监测158.57万亩、山场除治清理 0.9715万亩、灾害木除治12000株、培训和宣传1项。通过项目实施，将提高森林质量，减少森林病虫害，改善人居环境质量。受益农户100人以上，其中脱贫人口5人以上。</t>
  </si>
  <si>
    <t>一、群众参与：项目区当地群众及乡村干部100人以下参与项目的过程监督与实施。
二、利益联结机制：
通过务工就业，带动当地群众增收，受益农户100人以上，其中脱贫人口5人以上。</t>
  </si>
  <si>
    <t>1.松林秋季疫情监测≥158.57万亩；
2.山场除治清理 ≥0.9715万亩；
3.灾害木除治≥12000株；
4.培训和宣传≥1项。</t>
  </si>
  <si>
    <t>完工及时率100%。</t>
  </si>
  <si>
    <t>1.松林秋季疫情监测≤5000元/万亩；
2.山场除治清理 ≤20元/亩；
3.灾害木除治≤80元/株；
4.培训和宣传1项≤13.95元/项。
5.其他费用≤13.43万元。</t>
  </si>
  <si>
    <t>增加当地农户工资性总收入≥50万元</t>
  </si>
  <si>
    <t>1.受益农户≥100人；
2.受益脱贫人口≥5人。</t>
  </si>
  <si>
    <t>石世兵</t>
  </si>
  <si>
    <t>酉阳县2024年易地扶贫搬迁融资贴息补助项目</t>
  </si>
  <si>
    <t>易地搬迁后扶</t>
  </si>
  <si>
    <t>易地扶贫搬迁贷款债券贴息补助</t>
  </si>
  <si>
    <t>为全县易地扶贫搬迁融资资金按照银行反馈的利息清单给予贴息。</t>
  </si>
  <si>
    <t>通过该项目为全县易地扶贫搬迁融资资金按照银行反馈的利息清单给与贴息，3.2万户14万人受益。</t>
  </si>
  <si>
    <t>一、群众参与：5人参与前期项目确定会议、决议，5人参与入库项目的选择，5人参与项目实施过程中施工质量和资金使用的监督等。
二、利益机制：通过融资贴息，减少贷款成本。</t>
  </si>
  <si>
    <t>贴息资金覆盖易地扶贫搬迁融资贴息贷款金额≥10亿元。</t>
  </si>
  <si>
    <t>贴息资金兑付率100%</t>
  </si>
  <si>
    <t>贴息资金及时拨付率100%</t>
  </si>
  <si>
    <t>易地扶贫搬迁融资贷款利率≤4.41%</t>
  </si>
  <si>
    <t>带动增加脱贫户或边缘易致贫户基金收入（总收入）≥5000万元</t>
  </si>
  <si>
    <t>受益脱贫户或边缘易致贫户人数≥14万人</t>
  </si>
  <si>
    <t>受益脱贫户或边缘易致贫户满意度≥90%</t>
  </si>
  <si>
    <t>樊翔</t>
  </si>
  <si>
    <t>75581421</t>
  </si>
  <si>
    <t>酉阳县2024年项目管理费(乡村振兴局）</t>
  </si>
  <si>
    <t>项目管理费</t>
  </si>
  <si>
    <t>计提的项目管理费用统筹用于全县的所有衔接项目管理，主要用于全县衔接项目的立项选择、日常监管、验收等。</t>
  </si>
  <si>
    <t>用于规范和更好地管理衔接项目，进一步发挥衔接资金使用效益。实现全县的所有衔接项目管理全覆盖。</t>
  </si>
  <si>
    <t>一、群众参与:5人参与前期项目确定会议、决议，5人参与入库项目的选择，5人参与项目实施过程中施工质量和资金使用的监督等。
二、利益联结机制：用于规范和更好地管理衔接项目，进一步发挥衔接资金使用效益</t>
  </si>
  <si>
    <t>当年管理衔接项目个数≥200个</t>
  </si>
  <si>
    <t>项目过程管理覆盖率≥95%</t>
  </si>
  <si>
    <t>项目管理费及时拨付率100%</t>
  </si>
  <si>
    <t>按当年到位财政衔接资金总量提取项目管理费≤1%</t>
  </si>
  <si>
    <t>全县财政衔接推进项目资金使用精准率≥90%</t>
  </si>
  <si>
    <t>受益脱贫户或边缘易致贫户人数≥14万人。</t>
  </si>
  <si>
    <t>酉阳县2024年稳定脱贫人口医保参保补助项目</t>
  </si>
  <si>
    <t>巩固三保障成果</t>
  </si>
  <si>
    <t>健康</t>
  </si>
  <si>
    <t>参加城乡居民基本医疗保险</t>
  </si>
  <si>
    <t>为全县参加2024年城乡居民医保的14.5万稳定脱贫人口，按每人30元的补助标准给予定额补助。</t>
  </si>
  <si>
    <r>
      <rPr>
        <sz val="10"/>
        <rFont val="黑体"/>
        <charset val="134"/>
      </rPr>
      <t>通过对参加2024年城乡居民医保的稳定脱贫人口进行参保补助，减少脱贫人口医保参保成本30元/人</t>
    </r>
    <r>
      <rPr>
        <sz val="10"/>
        <rFont val="Times New Roman"/>
        <charset val="134"/>
      </rPr>
      <t>•</t>
    </r>
    <r>
      <rPr>
        <sz val="10"/>
        <rFont val="黑体"/>
        <charset val="134"/>
      </rPr>
      <t>年，受益脱贫人口14.5万人。</t>
    </r>
  </si>
  <si>
    <r>
      <rPr>
        <sz val="10"/>
        <rFont val="黑体"/>
        <charset val="134"/>
      </rPr>
      <t>一、群众参与:5人参与前期项目确定会议、决议，5人参与入库项目的选择，39人参与项目实施过程中施工质量和资金使用的监督等。
二、利益联结机制：
1.通过医保参保补助，减少脱贫人口医保参保成本30元/人</t>
    </r>
    <r>
      <rPr>
        <sz val="10"/>
        <rFont val="Times New Roman"/>
        <charset val="134"/>
      </rPr>
      <t>•</t>
    </r>
    <r>
      <rPr>
        <sz val="10"/>
        <rFont val="黑体"/>
        <charset val="134"/>
      </rPr>
      <t>年。</t>
    </r>
  </si>
  <si>
    <r>
      <rPr>
        <sz val="10"/>
        <rFont val="黑体"/>
        <charset val="134"/>
      </rPr>
      <t>通过对参加2024年城乡居民医保的稳定脱贫人口14.5万人进行参保补助，减少脱贫人口医保参保成本30元/人</t>
    </r>
    <r>
      <rPr>
        <sz val="10"/>
        <rFont val="Times New Roman"/>
        <charset val="134"/>
      </rPr>
      <t>•</t>
    </r>
    <r>
      <rPr>
        <sz val="10"/>
        <rFont val="黑体"/>
        <charset val="134"/>
      </rPr>
      <t>年。</t>
    </r>
  </si>
  <si>
    <t>脱贫人口医保参保补助人数≧14.5万人</t>
  </si>
  <si>
    <t>脱贫人口医保参保补助发放准确率100%</t>
  </si>
  <si>
    <t>脱贫人口医保参保补助发放及时率100%</t>
  </si>
  <si>
    <r>
      <rPr>
        <sz val="10"/>
        <rFont val="黑体"/>
        <charset val="134"/>
      </rPr>
      <t>脱贫人口医保参保补助标准30元/人</t>
    </r>
    <r>
      <rPr>
        <sz val="10"/>
        <rFont val="Times New Roman"/>
        <charset val="134"/>
      </rPr>
      <t>•</t>
    </r>
    <r>
      <rPr>
        <sz val="10"/>
        <rFont val="黑体"/>
        <charset val="134"/>
      </rPr>
      <t>年</t>
    </r>
  </si>
  <si>
    <r>
      <rPr>
        <sz val="10"/>
        <rFont val="黑体"/>
        <charset val="134"/>
      </rPr>
      <t>减少脱贫人口医保参保成本30元/人</t>
    </r>
    <r>
      <rPr>
        <sz val="10"/>
        <rFont val="Times New Roman"/>
        <charset val="134"/>
      </rPr>
      <t>•</t>
    </r>
    <r>
      <rPr>
        <sz val="10"/>
        <rFont val="黑体"/>
        <charset val="134"/>
      </rPr>
      <t>年</t>
    </r>
  </si>
  <si>
    <t>受益脱贫人口数量≥14万人</t>
  </si>
  <si>
    <t>使用年限≤1年</t>
  </si>
  <si>
    <t>酉阳县2024年就业帮扶车间一次性建设补助项目</t>
  </si>
  <si>
    <t>就业</t>
  </si>
  <si>
    <t>帮扶车间建设</t>
  </si>
  <si>
    <t>1.对2023年，已评选认定为就业帮扶车间的主体，按每个车间补助不高于50万元的标准，发放一次性建设补助资金共计300万元。
2.对2024年，新评选认定为就业帮扶车间的主体，按每个车间补助不高于50万元的标准，发放一次性建设补助资金共计100万元。</t>
  </si>
  <si>
    <t>通过对评选为就业帮扶车间的主体发放一次性建设补助400万元，支持车间发展，提供就业岗位300个。受益群众300人，其中脱贫人口和监测对象100人。</t>
  </si>
  <si>
    <t>一、群众参与:5人参与前期项目确定会议、决议，5人参与入库项目的选择，39人参与项目实施过程中施工质量和资金使用的监督等。
二、利益联结机制：
1.提供就业岗位300个。受益群众300人，其中脱贫人口和监测对象100人。</t>
  </si>
  <si>
    <t>通过对评选为就业帮扶车间的主体发放一次性建设补助400万元，支持车间发展，提供就业岗位300个。</t>
  </si>
  <si>
    <t>提供就业岗位≥300个</t>
  </si>
  <si>
    <t>一次性建设补助发放准确率100%</t>
  </si>
  <si>
    <t>一次性建设补助发放及时率100%</t>
  </si>
  <si>
    <t>评选认定的就业帮扶车间补助标准≤50万元/个</t>
  </si>
  <si>
    <t>减少就业帮扶车间建设成本≥400万元</t>
  </si>
  <si>
    <t>带动脱贫人口和监测对象就业≥100人</t>
  </si>
  <si>
    <t>使用年限≥1年</t>
  </si>
  <si>
    <t>酉阳县2024年积分制推广建设项目</t>
  </si>
  <si>
    <t>乡村治理和精神文明建设</t>
  </si>
  <si>
    <t>乡村治理</t>
  </si>
  <si>
    <t>推进“积分制” “清单式”等管理方式</t>
  </si>
  <si>
    <t>开展278个行政村（社区）积分超市店面建设和兑换商品采购（重点用于积分超市兑换商品采购如：肥皂、洗洁精、洗发香波等用于积分兑换）。</t>
  </si>
  <si>
    <t>通过该项目覆盖278行政村（社区），探索推广运用“积分制“</t>
  </si>
  <si>
    <t>一、群众参与：39人参与前期项目确定会议、决议，39人参与入库项目的选择，118人参与项目实施过程中施工质量和资金使用的监督等。
二、利益机制：通过“积分制”管理，推动280000人农村人居环境更加干净、整洁、有序、美观。</t>
  </si>
  <si>
    <t>积分超市≥278个</t>
  </si>
  <si>
    <t>及时完工率100%</t>
  </si>
  <si>
    <t>每村补助标准≤2.5万元</t>
  </si>
  <si>
    <t>降低全县公共服务总成本≤695万元</t>
  </si>
  <si>
    <t>受益脱贫户和监测户人数≥50000人</t>
  </si>
  <si>
    <t>受益农户满意度≧90%</t>
  </si>
  <si>
    <t>蓝远波</t>
  </si>
  <si>
    <t>酉阳县2024年公益性岗位（信息员）开发项目</t>
  </si>
  <si>
    <t>开发信息员公益性岗位548个，按每人每月500元的补助标准，协助做好村级信息工作。</t>
  </si>
  <si>
    <r>
      <rPr>
        <sz val="10"/>
        <rFont val="黑体"/>
        <charset val="134"/>
      </rPr>
      <t>通过开发信息员公益性岗位548个，提供就业岗位548个，解决548名农村低收入人口的就业问题，增加工资性收入6000元/人</t>
    </r>
    <r>
      <rPr>
        <sz val="10"/>
        <rFont val="Times New Roman"/>
        <charset val="134"/>
      </rPr>
      <t>•</t>
    </r>
    <r>
      <rPr>
        <sz val="10"/>
        <rFont val="黑体"/>
        <charset val="134"/>
      </rPr>
      <t>年。</t>
    </r>
  </si>
  <si>
    <r>
      <rPr>
        <sz val="10"/>
        <rFont val="黑体"/>
        <charset val="134"/>
      </rPr>
      <t xml:space="preserve">一、群众参与:5人参与前期项目确定会议、决议，5人参与入库项目的选择，39人参与项目实施过程中施工质量和资金使用的监督等。
二、利益联结机制：
提供就业岗位548个，聘用乡村信息员548人，增加工资性收入6000元/人 </t>
    </r>
    <r>
      <rPr>
        <sz val="10"/>
        <rFont val="Times New Roman"/>
        <charset val="134"/>
      </rPr>
      <t>•</t>
    </r>
    <r>
      <rPr>
        <sz val="10"/>
        <rFont val="黑体"/>
        <charset val="134"/>
      </rPr>
      <t>年。</t>
    </r>
  </si>
  <si>
    <r>
      <rPr>
        <sz val="10"/>
        <rFont val="黑体"/>
        <charset val="134"/>
      </rPr>
      <t xml:space="preserve">通过开发信息员公益性岗位548个，提供就业岗位548个，解决548名农村低收入人口的就业问题，增加工资性收入6000元/人 </t>
    </r>
    <r>
      <rPr>
        <sz val="10"/>
        <rFont val="Times New Roman"/>
        <charset val="134"/>
      </rPr>
      <t>•</t>
    </r>
    <r>
      <rPr>
        <sz val="10"/>
        <rFont val="黑体"/>
        <charset val="134"/>
      </rPr>
      <t>年。</t>
    </r>
  </si>
  <si>
    <t>1.享受信息员公益性岗位补贴人数≥548人
2.提供就业岗位≥548个</t>
  </si>
  <si>
    <t>信息员公益性岗位补贴发放准确率100%</t>
  </si>
  <si>
    <t>信息员公益性岗位补贴发放及时率100%</t>
  </si>
  <si>
    <t>信息员公益性岗位补贴人均标准500元/月</t>
  </si>
  <si>
    <t>发放信息员公益性岗位补贴金额≥328.8万元</t>
  </si>
  <si>
    <t>带动农村低收入人口就业≥548人</t>
  </si>
  <si>
    <t>酉阳县2024年“雨露计划”中高职职业教育补助</t>
  </si>
  <si>
    <t>教育</t>
  </si>
  <si>
    <t>享受“雨露计划”职业教育补助</t>
  </si>
  <si>
    <t>对全县监测户和脱贫家庭子女就读中高职学生予以资助，按1500元/人·期进行补助。</t>
  </si>
  <si>
    <t>通过该项目对全县监测户和脱贫户子女上中高职学生6000人享受雨露计划政策，减轻家庭负担。</t>
  </si>
  <si>
    <r>
      <rPr>
        <sz val="10"/>
        <rFont val="黑体"/>
        <charset val="134"/>
      </rPr>
      <t>1.群众参与：通过项目实施让中高职学生6000人享受雨露计划政策。
2.利益机制：通过教育资助，6000人减少教育成本方面支出1500元/人</t>
    </r>
    <r>
      <rPr>
        <sz val="10"/>
        <rFont val="Times New Roman"/>
        <charset val="134"/>
      </rPr>
      <t>•</t>
    </r>
    <r>
      <rPr>
        <sz val="10"/>
        <rFont val="黑体"/>
        <charset val="134"/>
      </rPr>
      <t>年</t>
    </r>
  </si>
  <si>
    <t>通过项目实施对全县监测户和脱贫家庭子女上中高职学生6000人享受雨露计划政策。</t>
  </si>
  <si>
    <t>享受雨露计划政策中高职学生6000人</t>
  </si>
  <si>
    <t>发放准确率100%</t>
  </si>
  <si>
    <t>补助发放及时率100%。</t>
  </si>
  <si>
    <t>补助标准1500元/人.期</t>
  </si>
  <si>
    <t>减少脱贫户及监测户子女教育成本900万元/期</t>
  </si>
  <si>
    <t>受益监测户和脱贫家庭子女6000人</t>
  </si>
  <si>
    <t>受助学生、家长满意度≥90%</t>
  </si>
  <si>
    <t>李柯南</t>
  </si>
  <si>
    <t>18996965075</t>
  </si>
  <si>
    <t>酉阳县2024年富民贷风险补偿基金项目</t>
  </si>
  <si>
    <t>金融保险配套项目</t>
  </si>
  <si>
    <t>其它</t>
  </si>
  <si>
    <t>设立全县“富民贷”分险补偿基金400万元，专项用于按约定比例清偿贷款本息损失。</t>
  </si>
  <si>
    <t>通过将“富民贷”纳入风险补偿基金范围，促进农业银行放贷1.2亿元，全县农户不少600户于获得产业发展贷款支持</t>
  </si>
  <si>
    <t>通过将“富民贷”纳入风险补偿基金范围，促进全县农户不少600户于获得产业发展贷款支持</t>
  </si>
  <si>
    <t>全县发展产业农户≥600户</t>
  </si>
  <si>
    <t>银行按约定比例发放贷款1.2亿元</t>
  </si>
  <si>
    <t>贷款到期，按约定比例6:4承担贷款本息损失</t>
  </si>
  <si>
    <t>设立分险补偿基金400万元，按约定比例6:4承担贷款本息损失</t>
  </si>
  <si>
    <t>提供免抵押贷款产品，减少≥600农户融资成本</t>
  </si>
  <si>
    <t>解决全县≥600户发展产业农户贷款难问题</t>
  </si>
  <si>
    <t>使用年限≤5年</t>
  </si>
  <si>
    <t>酉阳县2024年渝快助农贷风险补偿金项目</t>
  </si>
  <si>
    <t>设立全县“渝快助农贷”分险补偿金300万元，专项用于按约定比例清偿贷款本息损失。</t>
  </si>
  <si>
    <t>通过将“渝快助农贷”纳入风险补偿基金范围，促进银行放贷1.2亿元，全县农户不少400户于获得产业发展贷款支持</t>
  </si>
  <si>
    <t>通过将“渝快助农贷”纳入风险补偿基金范围，促进全县农户不少400户于获得产业发展贷款支持</t>
  </si>
  <si>
    <t>全县稳定发展产业农户≥400户</t>
  </si>
  <si>
    <t>设立分险补偿基金300万元，按约定比例6:4承担贷款本息损失</t>
  </si>
  <si>
    <t>提供免抵押贷款产品，减少≥400农户融资成本</t>
  </si>
  <si>
    <t>解决全县≥400户发展产业农户贷款难问题</t>
  </si>
  <si>
    <t>酉阳县黑水镇宝剑村主干道改扩建及安防工程</t>
  </si>
  <si>
    <t>农村基础设施</t>
  </si>
  <si>
    <t>农村道路建设</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</si>
  <si>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</si>
  <si>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黑水镇宝剑村</t>
  </si>
  <si>
    <t>通过实施本项目，大幅提高进村主公路通行效率和安全水平，改善988户3636人的出行条件（包括宝剑村3356人、黑水村280人，其中含脱贫人口800人），增强农资及产品运输能力，助推实现乡村振兴。</t>
  </si>
  <si>
    <t>1.群众参与:21人参与前期项目确定会议、决议，7人参与入库项目的选择，15人参与项目实施过程中施工质量和资金使用的监督等；
2.利益联结机制：通过改善交通基础设施条件，降低生活出行和农产品运输成本。</t>
  </si>
  <si>
    <t>改建公路≥11公里</t>
  </si>
  <si>
    <t>道路补助标准≤20万元/公里</t>
  </si>
  <si>
    <t>以工代赈项目增加劳动者总收入≥20万元</t>
  </si>
  <si>
    <t>受益脱贫人口≥800人</t>
  </si>
  <si>
    <t>郭静</t>
  </si>
  <si>
    <t>75671007</t>
  </si>
  <si>
    <t>酉阳县2024年水利工程公益性岗位开发项目</t>
  </si>
  <si>
    <t>开发水利工程公益性岗位2000个，按每人每月500元的补助标准，聘用2000名水利工程公益性岗位人员，协助做好村级水利工程的运行管理工作。</t>
  </si>
  <si>
    <r>
      <rPr>
        <sz val="10"/>
        <rFont val="黑体"/>
        <charset val="134"/>
      </rPr>
      <t xml:space="preserve">通过开发水利工程公益性岗位2000个，提供就业岗位2000个，解决2000名农村低收入人口的就业问题，增加工资性收入6000元/人 </t>
    </r>
    <r>
      <rPr>
        <sz val="10"/>
        <rFont val="Times New Roman"/>
        <charset val="134"/>
      </rPr>
      <t>•</t>
    </r>
    <r>
      <rPr>
        <sz val="10"/>
        <rFont val="黑体"/>
        <charset val="134"/>
      </rPr>
      <t>年。受益群众2000人，其中脱贫人口和监测对象2000人。</t>
    </r>
  </si>
  <si>
    <r>
      <rPr>
        <sz val="10"/>
        <rFont val="黑体"/>
        <charset val="134"/>
      </rPr>
      <t xml:space="preserve">一、群众参与:5人参与前期项目确定会议、决议，5人参与入库项目的选择，39人参与项目实施过程中资金使用的监督等。二、利益联结机制：提供就业岗位2000个，聘用乡村水利工程公益性岗位2000人，增加工资性收入6000元/人 </t>
    </r>
    <r>
      <rPr>
        <sz val="10"/>
        <rFont val="Times New Roman"/>
        <charset val="134"/>
      </rPr>
      <t>•</t>
    </r>
    <r>
      <rPr>
        <sz val="10"/>
        <rFont val="黑体"/>
        <charset val="134"/>
      </rPr>
      <t>年。</t>
    </r>
  </si>
  <si>
    <r>
      <rPr>
        <sz val="10"/>
        <rFont val="黑体"/>
        <charset val="134"/>
      </rPr>
      <t xml:space="preserve">通过开发水利工程公益性岗位2000个，提供就业岗位2000个，解决2000名农村低收入人口的就业问题，增加工资性收入6000元/人 </t>
    </r>
    <r>
      <rPr>
        <sz val="10"/>
        <rFont val="Times New Roman"/>
        <charset val="134"/>
      </rPr>
      <t>•</t>
    </r>
    <r>
      <rPr>
        <sz val="10"/>
        <rFont val="黑体"/>
        <charset val="134"/>
      </rPr>
      <t>年。</t>
    </r>
  </si>
  <si>
    <t>1.享受水利工程公益性岗位补贴人数≥2000人；2.提供就业岗位≥2000个</t>
  </si>
  <si>
    <t>水利工程公益性岗位补贴发放准确率100%</t>
  </si>
  <si>
    <t>水利工程公益性岗位补贴发放及时率100%</t>
  </si>
  <si>
    <t>水利工程公益性岗位补贴人均标准500元/月</t>
  </si>
  <si>
    <t>发放水利工程公益性岗位补贴金额≥1200万元</t>
  </si>
  <si>
    <t>带动农村低收入人口就业≥2000人</t>
  </si>
  <si>
    <t>岗位聘用有效期1年</t>
  </si>
  <si>
    <t>杨云志</t>
  </si>
  <si>
    <t>酉阳县黑水镇宝剑村10组三家田人畜饮水池建设项目</t>
  </si>
  <si>
    <t>新建人畜饮水池1个（100立方米）</t>
  </si>
  <si>
    <t>通过项目实施，巩固提升40余人饮水安全（其中脱贫户3人）</t>
  </si>
  <si>
    <t>一、群众参与：5人参与前期项目确定会议、决议，5人参与入库项目的选择，5人参与项目实施过程中施工质量和资金使用的监督等。                          二、利益联结机制：通过项目实施，巩固提升40余人饮水安全（其中脱贫户3人）供水保障率。</t>
  </si>
  <si>
    <r>
      <rPr>
        <sz val="10"/>
        <rFont val="黑体"/>
        <charset val="134"/>
      </rPr>
      <t>新建100m</t>
    </r>
    <r>
      <rPr>
        <sz val="10"/>
        <rFont val="宋体"/>
        <charset val="134"/>
      </rPr>
      <t>³</t>
    </r>
    <r>
      <rPr>
        <sz val="10"/>
        <rFont val="黑体"/>
        <charset val="134"/>
      </rPr>
      <t xml:space="preserve">水池≥1口。        </t>
    </r>
  </si>
  <si>
    <r>
      <rPr>
        <sz val="10"/>
        <rFont val="黑体"/>
        <charset val="134"/>
      </rPr>
      <t>新建100m</t>
    </r>
    <r>
      <rPr>
        <sz val="10"/>
        <rFont val="宋体"/>
        <charset val="134"/>
      </rPr>
      <t>³</t>
    </r>
    <r>
      <rPr>
        <sz val="10"/>
        <rFont val="黑体"/>
        <charset val="134"/>
      </rPr>
      <t xml:space="preserve">蓄水池≤11万元/口。                       
</t>
    </r>
  </si>
  <si>
    <t>受益群众≥40人（其中脱贫户3人）</t>
  </si>
  <si>
    <t>酉阳县2024年公益性岗位（保洁员）项目</t>
  </si>
  <si>
    <t>在全县开发公益性岗位（保洁员）3500个，按照每人每月500元补助，主要用于安置脱贫人口或监测对象负责农村公共环境卫生保洁，全面改善人居环境，助推美丽乡村建设。</t>
  </si>
  <si>
    <t>通过项目实施，解决3500名脱贫人口或监测对象稳岗就业，同时使农村生活垃圾得到有效收集处理，全面改善人居环境，提升群众生产生活水平，助推美丽乡村建设发展。</t>
  </si>
  <si>
    <t>一、群众参与:5人参与前期项目确定会议、决议，5人参与入库项目的选择，5人参与项目实施过程中施工质量和资金使用的监督等。
二、利益联结机制：通过项目实施，解决3500名脱贫人口或监测对象稳岗就业，同时使农村生活垃圾得到有效收集处理，全面改善人居环境，提升群众生产生活水平，助推美丽乡村建设发展。</t>
  </si>
  <si>
    <t>公益性岗位（保洁员）≥3500人</t>
  </si>
  <si>
    <t>补助标准≤500元/月。</t>
  </si>
  <si>
    <t>增加脱贫人口或监测对象经济收入≥6000元/年</t>
  </si>
  <si>
    <t>有利于改善居民公共环境卫生质量，助推美丽乡村建设发展</t>
  </si>
  <si>
    <t>群众满意度≥90%</t>
  </si>
  <si>
    <t>酉阳县城市管理局</t>
  </si>
  <si>
    <t>冉祥</t>
  </si>
  <si>
    <t>兴隆镇2024年农村卫生厕所改造项目</t>
  </si>
  <si>
    <r>
      <rPr>
        <sz val="10"/>
        <rFont val="黑体"/>
        <charset val="134"/>
      </rPr>
      <t>实施农村无害化卫生厕所户厕新建50个，每个厕屋≥3㎡，化粪池有效容积≥1.5m</t>
    </r>
    <r>
      <rPr>
        <sz val="10"/>
        <rFont val="宋体"/>
        <charset val="134"/>
      </rPr>
      <t>³</t>
    </r>
    <r>
      <rPr>
        <sz val="10"/>
        <rFont val="黑体"/>
        <charset val="134"/>
      </rPr>
      <t>。</t>
    </r>
  </si>
  <si>
    <t>通过该项目受益人口175人以上，辖区50户农户卫生厕所条件显著改善，提高生活质量。</t>
  </si>
  <si>
    <t>1.群众参与：50户农户参与前期项目确定会议、决议，以及项目实施过程中施工质量和资金使用的监督；
2.利益联结机制：通过对群众户用户厕进行无害化卫生改造，改善50户群众的人居卫生环境，减少因粪污处理不当造成的疾病传染和环境污染，助力巩固脱贫攻坚成果。</t>
  </si>
  <si>
    <t>受益脱贫人口≥15人</t>
  </si>
  <si>
    <t>可持续效年限≥5年</t>
  </si>
  <si>
    <t>罗旭</t>
  </si>
  <si>
    <t>18696972800</t>
  </si>
  <si>
    <t>酉阳县酉水河镇河湾村少数民族特色村寨保护与发展项目</t>
  </si>
  <si>
    <t>1.木质结构房屋修缮26户，包含扶正、房瓦翻盖、房屋板面、柱头打磨抛光,更换部分房瓦、梁柱、门窗、檩条等；
2.整治排水沟（C20混凝土）624米；
3.土坎加固（M7.5浆砌片石）250立方米；
4.3.0米宽进寨道路硬化（20cm厚C25水泥混凝土）762平方米；
5.1.2米宽人行便道硬化(12cm厚C20混凝土）780米；
6.12cm厚C20混凝土院坝硬化1560平方米；
7.设立少数民族特色村寨标识1个。</t>
  </si>
  <si>
    <t>酉水河镇镇河湾村8组</t>
  </si>
  <si>
    <t>通过项目实施，改善酉水河镇河湾村8组的人居环境，进一步加强当地的经济辐射能力；改善当地经济发展环境条件，对当地的经济发展.产业结构调整.带领项目区群众脱贫致富等起到重要作用。受益人数≧400人，其中脱贫人口108人。带动就业人数13人次，人均农户增收≥2000元。</t>
  </si>
  <si>
    <t>1.群众参与：11人参与项目前期入库会议及项目实施和资金监督；
2.利益联结机制：通过改善生活条件，降低群众生产成本， 受益人数≧400人，其中脱贫人口108人。带动就业人数13人次，人均农户增收≥2000元。</t>
  </si>
  <si>
    <t>1.木质结构房屋修缮26户，包含包含扶正、房瓦翻盖、房屋板面、柱头打磨抛光,更换部分房瓦、梁柱、门窗、檩条等；
2.整治排水沟（C20混凝土）624米；
3.土坎加固（M7.5浆砌片石）250立方米；
4.3.0米宽进寨道路硬化（20cm厚C25水泥混凝土）762平方米；
5.1.2米宽人行便道硬化(12cm厚C20混凝土）780米；
6.12cm厚C20混凝土院坝硬化1560平方米；
7.设立少数民族特色村寨标识1个；                                                                                                                                                                                           8.通过项目实施，改善酉水河镇河湾村8组的人居环境，进一步加强当地的经济辐射能力；改善当地经济发展环境条件，对当地的经济发展.产业结构调整.带领项目区群众脱贫致富等起到重要作用。</t>
  </si>
  <si>
    <t>1.木质结构房屋修缮≥26户；
2.整治排水沟≥624米；
3.土坎加固≥250立方米；
4.道路硬化≥762平方米；
5.1.2米宽人行便道硬化≥780米；
6.院坝硬化≥1560平方米；
7.设立少数民族特色村寨标识1个。</t>
  </si>
  <si>
    <t>1.木质结构房屋修缮≤5.0万元/栋；
2.整治排水沟≤450元/米；
3.；
4.道路硬化≤120元/平方米；
5.1.2米宽人行便道硬化≤160元/米；
7.院坝硬化≤100元/平方米；
8.设立少数民族特色村寨标识≤2.0万元/个。</t>
  </si>
  <si>
    <t>带动就业人数13人次，人均农户增收≥2000元。</t>
  </si>
  <si>
    <t>受益人口≥300人</t>
  </si>
  <si>
    <t>酉阳县民宗委</t>
  </si>
  <si>
    <t>13609497658</t>
  </si>
  <si>
    <t>酉水河镇2024年大地村公共厕所建设项目</t>
  </si>
  <si>
    <t>大地村村公所</t>
  </si>
  <si>
    <t>1.群众参与：5人参与前期项目确定会议、决议，6人参入项目入库的选择，5人参与项目实施过程质量监督及资金使用的监督；
2.利益联结机制：通过项目实施，降低农户生活成本10%，受益农户235人（其中：监测户及脱贫户24户67人）。</t>
  </si>
  <si>
    <t>合格率100%</t>
  </si>
  <si>
    <t>完成及时率等于100%</t>
  </si>
  <si>
    <t>降低农户户均生活成本10%。</t>
  </si>
  <si>
    <t>受益脱贫户大于67人</t>
  </si>
  <si>
    <t>使用年限大于5年</t>
  </si>
  <si>
    <t>受益农户满意度≥90%</t>
  </si>
  <si>
    <t>酉阳县苍岭镇大河口至石泉苗寨公路路面改造及安防工程</t>
  </si>
  <si>
    <t>油化大河口至石泉苗寨公路3.1公里，四级公路，宽度6.5米，沥青混凝土路面，含安防配套设施。</t>
  </si>
  <si>
    <t>苍岭镇大河口村</t>
  </si>
  <si>
    <t>通过实施大河口至石泉苗寨项目，方便大河口村365人（其中脱贫人口52人）出行，改善群众生产生活条件，缩短出行时间。</t>
  </si>
  <si>
    <t>1.群众参与:7人参与项目前期会议、决议、入库的选择，3人参与项目实施过程中施工质量和资金使用的监督；
2.利益联结机制：通过改善交通基础设施条件，降低（脱贫人口52人）生活出行和农产品运输成本。</t>
  </si>
  <si>
    <t>通过实施大河口至石泉苗寨项目，方便大河口村365（其中脱贫人口52人）出行，改善群众生产生活条件，缩短出行时间。</t>
  </si>
  <si>
    <t>改建公路≥3.1公里</t>
  </si>
  <si>
    <t>道路补助标准≤300万元/公里</t>
  </si>
  <si>
    <t>受益脱贫人口≥52人</t>
  </si>
  <si>
    <t>黄军</t>
  </si>
  <si>
    <t>酉阳县2024年市外就业脱贫人口跨区域交通补助</t>
  </si>
  <si>
    <t>务工补助</t>
  </si>
  <si>
    <t>交通费补助</t>
  </si>
  <si>
    <t>预计补贴3.8万余名脱贫劳动力，落实跨区域就业交通补助政策</t>
  </si>
  <si>
    <t>酉阳县39个乡镇</t>
  </si>
  <si>
    <t>对全县约3.8万名外出务工脱贫劳动力落实跨区域交通补助人均200元左右，减少其外出务工交通费用支出</t>
  </si>
  <si>
    <t>通过对外出务工脱贫劳动力落实跨区域交通补助人均200元左右，减少其外出务工交通费用支出人均200元左右</t>
  </si>
  <si>
    <t>拟对全县3.8万余名外出务工脱贫劳动力落实交通补助</t>
  </si>
  <si>
    <t>符合条件人员发放准确率100%</t>
  </si>
  <si>
    <t>资金支付及时率90%</t>
  </si>
  <si>
    <t>能提供报销凭证的，按往返票据据实补助；无法提供报销凭证的，按照市外200元/人，一年仅享受一次。</t>
  </si>
  <si>
    <t>人均补贴200元左右</t>
  </si>
  <si>
    <t>助推脱贫劳动力跨区域稳岗就业</t>
  </si>
  <si>
    <t>正常报销率≧90%</t>
  </si>
  <si>
    <t>受益脱贫人口满意度≧90%%</t>
  </si>
  <si>
    <t>酉阳县人社局</t>
  </si>
  <si>
    <t>石敦明</t>
  </si>
  <si>
    <t>酉阳县铜鼓镇兴隆村花摊小学公路改建及安防工程</t>
  </si>
  <si>
    <t>改扩建花摊小学0.7公里，四级公路，宽4.5-6.5米，沥青混凝土路面，含安防配套设施。</t>
  </si>
  <si>
    <t>铜鼓镇兴隆村</t>
  </si>
  <si>
    <t>通过实施兴隆村花摊小学，方便兴隆村480人（其中脱贫人口34人）出行安全，缩短出行时间。</t>
  </si>
  <si>
    <t>1.群众参与：包括10人参与前期项目确定会议、决议，10人参与入库项目的选择，3人参与项目实施工程中施工质量和资金使用的监督；
2.利益联结机制：通过实施兴隆村危桥改建项目，方便兴隆村480人（其中脱贫人口34人）出行安全，缩短出行时间。</t>
  </si>
  <si>
    <t>改建公路≥0.7公里</t>
  </si>
  <si>
    <t>道路补助标准≤500万/公里</t>
  </si>
  <si>
    <t>受益脱贫人口≥34人</t>
  </si>
  <si>
    <t>庞益周</t>
  </si>
  <si>
    <t>023-75560746</t>
  </si>
  <si>
    <t>酉阳县可大乡新溪村鱼塘坳至新溪村村委公路改建及安防工程</t>
  </si>
  <si>
    <t>农村道路建设（通村路、通户路、小型 桥梁等）</t>
  </si>
  <si>
    <t>改扩建鱼塘坳至新溪村村委会4.2公里（四级公路，宽度5.5米，C25水泥混凝土路面，厚度20厘米），含安防配套设施。</t>
  </si>
  <si>
    <t>可大乡新溪村</t>
  </si>
  <si>
    <t>通过实施鱼塘坳至新溪村村委会4.2公里，方便新溪村652人（其中脱贫户数89人）出行，改善群众生产生活条件，缩短出行时间。</t>
  </si>
  <si>
    <t>1.群众参与:11人参与前期项目确定会议、决议，7人参与入库项目的选择，5人参与项目实施过程中施工质量和资金使用的监督等；
2.利益联结机制：通过改善交通基础设施条件，降低生活出行和农产品运输成本。</t>
  </si>
  <si>
    <t>改建公路≥4.2公里</t>
  </si>
  <si>
    <t>道路补助标准≤120万元/公里</t>
  </si>
  <si>
    <t>受益脱贫人口≥89人</t>
  </si>
  <si>
    <t>酉阳县黑水镇大涵村马尾松改培试点示范通畅及安防工程</t>
  </si>
  <si>
    <t>硬化大涵村国储林马尾松改培试点示范（3组）公路1公里，四级公路，宽度4.5米，水泥混凝土等级C25，厚度20厘米，含安防配套设施。</t>
  </si>
  <si>
    <t>黑水镇大涵村</t>
  </si>
  <si>
    <t>通过实施大涵村国储林马尾松改培试点示范项目，可解决大涵村394人、其中贫困人口45人的出行，缩短出行时间。</t>
  </si>
  <si>
    <t>1.群众参与:21人参与前期项目确定会议、决议，11人参与入库项目的选择，11人参与项目实施过程中施工质量和资金使用的监督等；
2.利益联结机制：务工薪金等方式带动农户45人，带动贫困人员10人。</t>
  </si>
  <si>
    <t>改建公路≥1公里</t>
  </si>
  <si>
    <t>道路补助标准≤85万元/公里</t>
  </si>
  <si>
    <t>受益脱贫人口≥45人</t>
  </si>
  <si>
    <t>酉阳县铜鼓镇首创农业基地道路改造及安防工程</t>
  </si>
  <si>
    <t>改建S210至铜鼓村辣椒加工厂公路0.244公里，含安防配套设施。</t>
  </si>
  <si>
    <t>铜鼓镇铜鼓村</t>
  </si>
  <si>
    <t>通过实S210至铜鼓村辣椒加工厂公路改建工程，方便铜鼓村268人（其中脱贫人口18人)出行，缩短出行时间。</t>
  </si>
  <si>
    <t>1.群众参与:7人参与项目前期会议、决议、入库的选择，3人参与项目实施过程中施工质量和资金使用的监督；
2.利益联结机制：通过改善交通基础设施条件，降低（脱贫人口18人）生活出行和农产品运输成本。</t>
  </si>
  <si>
    <t>改建公路≥0.244公里</t>
  </si>
  <si>
    <t>道路补助标准≤270万元/公里</t>
  </si>
  <si>
    <t>受益脱贫人口≥18人</t>
  </si>
  <si>
    <t>酉阳县花田乡花田村美丽宜居村庄整治提升以工代赈项目</t>
  </si>
  <si>
    <t>新建便民路2.6公里（3米宽，20cm厚，水泥路面），整治院坝6150平方米，修砌挡墙800立方米，庭院围墙1400米。</t>
  </si>
  <si>
    <t>花田乡花田村</t>
  </si>
  <si>
    <t>通过实施庭院整治，使村寨得到更好的提升，带动群众发展旅游增收，促进文旅融合发展。便民路、庭院整治，改善生产生活条件，降低群众生产成本。受益人数202人，其中贫困户15人；通过务工，带动就业人数66人次，人均收益≧3000元。</t>
  </si>
  <si>
    <t>1、群众参与：党员群众代表11人参与前期项目确定会议、决议，参与入库项目的选择；
2、利益联结机制：对项目实施工程中施工质量和资金使用的监督。通过务工，带动就业人数66人次，人均增收3000元以上。</t>
  </si>
  <si>
    <r>
      <rPr>
        <sz val="10"/>
        <rFont val="黑体"/>
        <charset val="134"/>
      </rPr>
      <t>1.便民路≥2.6公里；   2.整治院坝≥6150㎡；       3.挡墙≥800m</t>
    </r>
    <r>
      <rPr>
        <sz val="10"/>
        <rFont val="宋体"/>
        <charset val="134"/>
      </rPr>
      <t>³</t>
    </r>
    <r>
      <rPr>
        <sz val="10"/>
        <rFont val="黑体"/>
        <charset val="134"/>
      </rPr>
      <t>；    4.庭院围墙≥1400m。</t>
    </r>
  </si>
  <si>
    <t>验收合格率≥100%</t>
  </si>
  <si>
    <t>1.5cm厚碎石垫层铺垫≤6元/㎡；2.20cm厚C25砼路面硬化≤105元/平方米； 3.整治庭院≤200元/㎡；4.M7.5浆砌片石挡墙≤360元/立方米；5.围墙≤500元/。</t>
  </si>
  <si>
    <t>参与务工农户人均收入≥3000元</t>
  </si>
  <si>
    <t>受益农户202人，其中脱贫户和监测户15人</t>
  </si>
  <si>
    <t>持续使用≥7年</t>
  </si>
  <si>
    <t>酉阳县发改委</t>
  </si>
  <si>
    <t xml:space="preserve">是 </t>
  </si>
  <si>
    <t>酉阳县花田村茶香村美丽宜居村庄整治提升以工代赈项目</t>
  </si>
  <si>
    <t>产业路、资源路、旅游路建设</t>
  </si>
  <si>
    <t>传统民居进行修缮改造8栋，铺设青石地面1800平方米，庭院围墙720米。</t>
  </si>
  <si>
    <t>花田乡茶香村</t>
  </si>
  <si>
    <t>通过实施房屋修缮，使传统村寨得到更好的保护，带动群众发展旅游增收，促进文旅融合发展。便民路、庭院整治，改善生产生活条件，降低群众生产成本。受益人数35人，其中贫困户5人；通过务工，带动就业人数32人次，人均收益≧3000元。</t>
  </si>
  <si>
    <t>1、群众参与：党员群众代表11人参与前期项目确定会议、决议，参与入库项目的选择；
2、利益联结机制：对项目实施工程中施工质量和资金使用的监督。通过务工，带动就业人数32人次，人均增收3000元以上。</t>
  </si>
  <si>
    <t>1.修缮改造≥8栋；
2.铺设青石板地面≥1800㎡；
3.庭院围墙≥720米。</t>
  </si>
  <si>
    <t>1.木结构房屋修缮≤678元/㎡，砖结构房屋修缮≤265元/㎡；                                                                                                                                                                                             
2.整治庭院≤200元/㎡；
3.围墙≤500元/m。</t>
  </si>
  <si>
    <t>受益群众35人（其中贫困户和监测户5人）。</t>
  </si>
  <si>
    <t>酉阳县花田乡马桑堡至李子树堡路面改造以工代赈示范工程</t>
  </si>
  <si>
    <t>改建马桑堡至李子树堡村道公路2.5公里，宽5.5米，厚20cm，C25混凝土路面。</t>
  </si>
  <si>
    <t>通过实施该项目，解决花田村202人（其中脱贫人口及监测户15人)出行问题，缩短出行时间和农产品运输成本。</t>
  </si>
  <si>
    <t>1.群众参与:7人参与项目前期会议、决议、入库的选择，6人参与项目实施过程中施工质量和资金使用的监督；
2.利益联结机制：通过实施路面改造，缩短了群众出行时间及运输成本，受益农户202人，其中脱贫户和监测户15人，带动本地务工群众52人，参与务工群众人均年增收≥5000元。</t>
  </si>
  <si>
    <t>1. 路基挖方≥5000立方米；2. 路基填方≥2000立方米；3.M7.5浆砌片石挡墙≥800立方米；4.厚20cmC25混凝土面层≥15320平方米；5.厚8cm集配碎石调平层≥15320平方米；6.5cm厚砂浆边沟抹底≥800平方米；7.波形钢板护栏≥1000米。</t>
  </si>
  <si>
    <t>1. 路基挖方≤10元/立方米；2. 路基填方≤6元/立方米；3.M7.5浆砌片石挡墙≤360元/立方米；4.厚20cmC25混凝土面层≤105元/平方米；5.厚3cm集配碎石调平层≤8元/平方米；6.5cm厚砂浆边沟抹底≤40元/平方米；7.波形钢板护栏≤225元/米。</t>
  </si>
  <si>
    <t>务工群众劳务工资收入≥5000元。</t>
  </si>
  <si>
    <t>受益群众202人，其中脱贫人口及监测户15人</t>
  </si>
  <si>
    <t>持续使用≥5年</t>
  </si>
  <si>
    <t>2024年酉阳县丁市镇丁市村下坝人居环境整治项目</t>
  </si>
  <si>
    <r>
      <rPr>
        <sz val="10"/>
        <rFont val="黑体"/>
        <charset val="134"/>
      </rPr>
      <t>1.屋面修缮整治7908㎡；
2.房屋外墙修缮整治9366㎡；
3.铺设毛石板碎拼道路1100㎡；
4.硬化人行便道110㎡（10cm厚c20砼面层）；
5.建设防护挡墙950m</t>
    </r>
    <r>
      <rPr>
        <sz val="10"/>
        <rFont val="宋体"/>
        <charset val="134"/>
      </rPr>
      <t>³</t>
    </r>
    <r>
      <rPr>
        <sz val="10"/>
        <rFont val="黑体"/>
        <charset val="134"/>
      </rPr>
      <t>（M7.5浆砌片石）；</t>
    </r>
  </si>
  <si>
    <t>丁市镇丁市村1组、2组</t>
  </si>
  <si>
    <r>
      <rPr>
        <sz val="10"/>
        <rFont val="黑体"/>
        <charset val="134"/>
      </rPr>
      <t>1.屋面修缮整治7908㎡；
2.房屋外墙修缮整治9366㎡；
3.铺设毛石板碎拼道路1100㎡；
4.硬化人行便道110㎡（10cm厚c20砼面层）；
5.建设防护挡墙950m</t>
    </r>
    <r>
      <rPr>
        <sz val="10"/>
        <rFont val="宋体"/>
        <charset val="134"/>
      </rPr>
      <t>³</t>
    </r>
    <r>
      <rPr>
        <sz val="10"/>
        <rFont val="黑体"/>
        <charset val="134"/>
      </rPr>
      <t>（M7.5浆砌片石）；
6.通过实施该项目，惠及群众受益人数≧178人，其中脱贫人口及监测户10人，通过农村人居环境整治，改善生产生活条件，降低群众生产成本。</t>
    </r>
  </si>
  <si>
    <t>1.群众参与:11人参与前期项目确定会议、决议，10人参与入库项目的选择，8人参与项目实施过程中施工质量和资金使用的监督等。                                                                                                    2.利益联结机制：通过实施该项目，提高产业生产，惠及受益群众≥178人，其中脱贫人口及监测户10人。</t>
  </si>
  <si>
    <r>
      <rPr>
        <sz val="10"/>
        <rFont val="黑体"/>
        <charset val="134"/>
      </rPr>
      <t>1.屋面修缮整治≥7908㎡；
2.房屋外墙修缮整治≥9366㎡；
3.毛石板碎拼≥1100㎡；
4.硬化人行便道≥110㎡；
5.防护挡墙≥950m</t>
    </r>
    <r>
      <rPr>
        <sz val="10"/>
        <rFont val="宋体"/>
        <charset val="134"/>
      </rPr>
      <t>³</t>
    </r>
    <r>
      <rPr>
        <sz val="10"/>
        <rFont val="黑体"/>
        <charset val="134"/>
      </rPr>
      <t>。</t>
    </r>
  </si>
  <si>
    <r>
      <rPr>
        <sz val="10"/>
        <rFont val="黑体"/>
        <charset val="134"/>
      </rPr>
      <t>1.屋面修缮整治≤200元/㎡；
2.房屋外墙修缮整治≤100元/㎡；
3.毛石板碎拼≤200元/㎡；
4.硬化人行便道≤80元/㎡；
5.防护挡墙≤380/m</t>
    </r>
    <r>
      <rPr>
        <sz val="10"/>
        <rFont val="宋体"/>
        <charset val="134"/>
      </rPr>
      <t>³</t>
    </r>
    <r>
      <rPr>
        <sz val="10"/>
        <rFont val="黑体"/>
        <charset val="134"/>
      </rPr>
      <t>。</t>
    </r>
  </si>
  <si>
    <t>受益群众≥178人，其中脱贫户及监测户10人。</t>
  </si>
  <si>
    <t>卢斌</t>
  </si>
  <si>
    <t>酉阳县酉酬镇沙子坝村大燕窝至和平村响水洞通畅及安防工程</t>
  </si>
  <si>
    <t>硬化沙子坝村大燕窝-响水洞通畅公路5.723公里，支线秀山段0.121公里（四级公路，宽度4.5米，C25水泥混凝土路面，1座1-16米空心板桥），含安防配套设施。</t>
  </si>
  <si>
    <t>酉酬镇沙子坝村10组、江西村4组</t>
  </si>
  <si>
    <t>通过实施大燕窝-响水洞通畅工程项目，方便沙子坝村9、10组，944人（其中脱贫人口133人)出行，缩短出行时间，降低出行成本。</t>
  </si>
  <si>
    <t>1.群众参与:7人参与项目前期会议、决议、入库的选择，3人参与项目实施过程中施工质量和资金使用的监督；
2.利益联结机制：通过改善交通基础设施条件，降低（脱贫人口20人）生活出行和农产品运输成本。</t>
  </si>
  <si>
    <t>通过实施大燕窝-响水洞通畅工程项目，方便沙子坝村9、10组，944人，（其中脱贫人口133人)出行，缩短出行时间，降低出行成本。</t>
  </si>
  <si>
    <t>改建公路≥5.723公里，桥梁≥1座。</t>
  </si>
  <si>
    <t>道路补助标准≤130万元/公里，桥梁补助≤120万元/座</t>
  </si>
  <si>
    <t>受益脱贫人口≥133人</t>
  </si>
  <si>
    <t>杨志林</t>
  </si>
  <si>
    <t>钟多街道青山村人居环境整治项目</t>
  </si>
  <si>
    <t>1.农房整治户（排水边沟长1000米，尺寸0.3*0.3米，壁厚0.2米，摸底0.05米，约155立方米；土坎加固长500米，均高1.5米，顶宽0.8米，约600立方米）；
2.走道、院坝硬化15284平方米，采用10厘米后水泥混凝土；
3.农村厨灶改造升级40户；
4.排水排污改造51户等。</t>
  </si>
  <si>
    <t>钟多街道青山村2、7、8、10、11组</t>
  </si>
  <si>
    <t>通过农房整治83户；走道、院坝改造7000平米；农村厨灶改造12户；排水排污改造51户，改善生产生活条件，降低村民生产成本。其中受益人口≥1125人 ，带动就业人数72人次，人均农户增收≥2000元。</t>
  </si>
  <si>
    <t>1.群众参与：206人参与前期项目确定会议、决议，136人参与入库项目的选择，42人参与项目实施工程中施工质量和资金使用的监督等。 
2.利益联结机制：通过项目实施，改善生活条件，降低群众生产成本，其中受益人口≥1125人 ，带动就业人数72人次，人均农户增收≥2000元。</t>
  </si>
  <si>
    <t>1.农房整治83户（排水沟，土坎加固等）；
2.走道、院坝改造7000平米；
3.农村厨灶改造112户；
4.排水排污改造51户。</t>
  </si>
  <si>
    <t>1.农房整治≤10000元/户；
2.特色走道院坝改造≤150元/平方米；
3.农村厨灶改造≤2800元/口；
4排水排污改造≤6000元/户。</t>
  </si>
  <si>
    <t>带动就业人数72人次，人均农户增收≥2000元。</t>
  </si>
  <si>
    <t>受益人口≥1125人</t>
  </si>
  <si>
    <t>黄益奎</t>
  </si>
  <si>
    <t>023-75552786</t>
  </si>
  <si>
    <t>酉阳县小河镇桃坡村人居环境整治项目</t>
  </si>
  <si>
    <t>1、修缮农户房屋50栋，含屋面、瓦；
2、寨内人居环境整治，土坎加固6000米；
3、院坝整治硬化2000㎡；
4、安全防护匝栏380米；          
5、新建15厚C25混凝土1.2米宽人行便道1500米；
6、少数民族发展资金标识1个。</t>
  </si>
  <si>
    <t>小河镇桃坡村1、4组</t>
  </si>
  <si>
    <t>建成以下内容：
1、修缮农户房屋50栋，含屋面、瓦；
2、寨内人居环境整治，土坎加固6000米；
3、院坝整治硬化2000㎡；
4、安全防护匝栏380米；
5、新建15厚C20混凝土1.2米宽人行便道1500米.
过项目实施，完善桃坡人居环境整治，改善提升百姓居住质量</t>
  </si>
  <si>
    <t>1.群众参与：10人参与申报此项目同意入库，50人参与项目建设实施和监督，服务共享，
2.利益联结机制：通过项目实施，改善近50户生活条件，降低群众生产成本，受益农户≥1002人，人均增收2500元以上，人居环境得到明显提升,带动就近就地务工30人次，劳务受益≥3万元，群众幸福感满意度大幅提高。</t>
  </si>
  <si>
    <t>建成以下内容：1、修缮农户房屋50栋，含屋面、瓦；2、寨内人居环境整治，土坎加固6000米；3、院坝整治硬化2000㎡；4、安全防护匝栏380米；5、新建15厚C25混凝土1.2米宽人行便道1500米。通过项目实施，完善桃坡基础设施建设，带动群众增收。</t>
  </si>
  <si>
    <t>1、修缮农户房屋50栋；
2、寨内人居环境整治，土坎加固≧6000米；
3、院坝整治硬化≧2000㎡；
4、安全防护匝栏≧380米；
5、新建15厚C25混凝土1.2米，宽人行便道1500米；
6.少数民族发展资金标识牌1个。</t>
  </si>
  <si>
    <t>项目验收合格率达100%</t>
  </si>
  <si>
    <t>1、修缮农户房屋≦38000元\栋；
2、寨内人居环境整治，土坎加固≦30元\米；
3、院坝整治硬化≦100元\㎡；
4、安全防护匝栏≦200元\米；
5、新建15厚C25混凝土1.2米宽人行便道≦120元\㎡；
6、少数民族发展资金标识≦10000元/个。</t>
  </si>
  <si>
    <t>带动就近就地务工30人次，人均增收2500元以上。</t>
  </si>
  <si>
    <t>项目实施，受益农户≥1002人</t>
  </si>
  <si>
    <t>受益人口满意度90%以上</t>
  </si>
  <si>
    <t>酉阳县酉水河镇大江村少数民族特色村寨保护与发展项目</t>
  </si>
  <si>
    <t>1.木质结构房屋修缮72户，包含扶正、房瓦翻盖、房屋板面、柱头打磨抛光上漆,更换部分房瓦、梁柱、门窗、檩条等；
2.整治排水沟（C20混凝土）480米；
3.土坎加固（M7.5浆砌片石）518立方米；
4.1.2米宽人行便道硬化(12cm厚C20混凝土）720米；
5.12cm厚C20混凝土院坝硬化3420平方米；
6.设立少数民族特色村寨标识1个。</t>
  </si>
  <si>
    <t>酉水河镇大江村1.2.4组</t>
  </si>
  <si>
    <t>通过项目实施，改善酉水河镇大江村1.2.4组的人居环境，进一步加强当地的经济辐射能力；改善当地经济发展环境条件，对当地的经济发展.产业结构调整.带领项目区群众脱贫致富等起到重要作用。受益人数500人，其中脱贫人口87人。带动就业人数13人次，人均农户增收≥2000元。</t>
  </si>
  <si>
    <t>1.群众参与：11人参与项目前期入库会议及项目实施和资金监督；
2.利益联结机制：通过改善生活条件，降低群众生产成本， 受益人数500人，其中脱贫人口87人。带动就业人数13人次，人均农户增收≥2000元。</t>
  </si>
  <si>
    <t>1.木质结构房屋修缮72户，包含扶正、房瓦翻盖、房屋板面、柱头打磨抛光上漆,更换部分房瓦、梁柱、门窗、檩条等；
2.整治排水沟（C20混凝土）480米；
3.土坎加固（M7.5浆砌片石）518立方米；
4.1.2米宽人行便道硬化(12cm厚C20混凝土）720米；
5.12cm厚C20混凝土院坝硬化3420平方米；
6.设立少数民族特色村寨标识1个。通过项目实施，改善酉水河镇大江村1.2.4组的人居环境，进一步加强当地的经济辐射能力；改善当地经济发展环境条件，对当地的经济发展.产业结构调整.带领项目区群众脱贫致富等起到重要作用。</t>
  </si>
  <si>
    <t>1.木质结构房屋修缮≥72户；
2.整治排水沟≥480米；
3.土坎加固≥518立方米；
4.1.2米宽人行便道硬化≥720米；
5.院坝硬化≥3420平方米；
6.设立少数民族发展资金标识1个。</t>
  </si>
  <si>
    <t>1.木质结构房屋修缮≤4.0万元/栋；
2.整治排水沟≤430元/米；
3.土坎加固≤380元/立方米；
4.1.2米宽人行便道硬化≤150元/米；
5.院坝硬化≤100元/平方米；
6.设立少数民族发展资金标识≤1.0万元/个。</t>
  </si>
  <si>
    <t>受益人口≧500人</t>
  </si>
  <si>
    <t>可持续年限≧5年</t>
  </si>
  <si>
    <t>酉阳县钟多街道梁家堡村户厕改造项目</t>
  </si>
  <si>
    <r>
      <rPr>
        <sz val="10"/>
        <rFont val="黑体"/>
        <charset val="134"/>
      </rPr>
      <t>实施农村无害化卫生厕所户厕新建15户，每个厕屋≥3㎡，化粪池有效容积≥1.5m</t>
    </r>
    <r>
      <rPr>
        <sz val="10"/>
        <rFont val="宋体"/>
        <charset val="134"/>
      </rPr>
      <t>³</t>
    </r>
    <r>
      <rPr>
        <sz val="10"/>
        <rFont val="黑体"/>
        <charset val="134"/>
      </rPr>
      <t>。</t>
    </r>
  </si>
  <si>
    <t>梁家堡村</t>
  </si>
  <si>
    <t>通过该项目受益人口60人以上，辖区15户农户卫生厕所条件显著改善，提高生活质量。</t>
  </si>
  <si>
    <t>1.群众参与：15户参与前期项目确定会议、决议，15户参与入库项目的选择，15户参与项目实施过程中施工质量和资金使用的监督；
2.利益联结方式：15户直接参与项目实施，每户补助5000元；</t>
  </si>
  <si>
    <t>1.户厕项目受益人口60人以上，辖区15户农户卫生厕所条件显著改善，提高生活质量；</t>
  </si>
  <si>
    <t>受益监测户及脱贫户≥5户</t>
  </si>
  <si>
    <t>双泉乡双石村森林防火标准检查站项目</t>
  </si>
  <si>
    <t>其他</t>
  </si>
  <si>
    <t>1.新建森林防火标准检查1个，占地面积55.12m2。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</si>
  <si>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双泉乡双石村</t>
  </si>
  <si>
    <t>完成新建森林防火标准检查站1个（砖混结构、总面积55.12m2）、采购防火物资73件、安全防护物资32件。通过项目实施，带动周边群众50人以上受益，其中脱贫户人口1人以上。</t>
  </si>
  <si>
    <t>一、群众参与：5名以上当地农民工参与项目施工过程。
二、利益联结机制：
通过以工代赈方式带动当地农户务工就业5人以上（脱贫户人口1人以上），增加工资性总收入2.9万元以上。</t>
  </si>
  <si>
    <t>1.新建森林防火标准检查站≥55.12m2；
2.采购防火物资≥73件；
3.安全防护≥32件。</t>
  </si>
  <si>
    <t>1.新建森林防火标准检查站≤4000元/m2；
2.风力灭火机≤850元/个；
3.水泵≤2.68万元/个；
4.水带≤600元/卷；
5.移动水池≤1800元/个；
6.阻燃防火服≤380元/件；</t>
  </si>
  <si>
    <t>增加当地农户工资性总收入≥2.9万元</t>
  </si>
  <si>
    <t>1.受益群众≥50人；
2.受益脱贫人口≥1人。</t>
  </si>
  <si>
    <t>冉鹏</t>
  </si>
  <si>
    <t>75640060</t>
  </si>
  <si>
    <t>万木镇万木村森林防火标准检查站项目</t>
  </si>
  <si>
    <t>1.新建森林防火标准检查站1个，占地面积55.12m2。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</si>
  <si>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万木镇万木村</t>
  </si>
  <si>
    <t>完成新建森林防火标准检查站1个（砖混结构、总面积55.12m2）、采购防火物资73件、安全防护物资32件。通过项目实施，带动周边群众5人以上受益，其中脱贫户人口1人以上。</t>
  </si>
  <si>
    <t>1.新建森林防火标准检查站面积≥55.12m2；
2.采购防火物资≥73件；
3.安全防护≥32件。</t>
  </si>
  <si>
    <t>张继仲</t>
  </si>
  <si>
    <t>13896477227</t>
  </si>
  <si>
    <t>2024年油茶基地低效林改造项目</t>
  </si>
  <si>
    <t>改造油茶低效林5000亩</t>
  </si>
  <si>
    <t>1.改造油茶低效林5000亩；
2.通过项目实施，进一步提高我县油茶基地建设质量，促进我县油茶主导产业可持续健康发展。通过带动当地农户、脱贫户及监测户通过土地入股分红、参与务工就业等多种方式增加经济收入。受益农户400人以上，其中脱贫户人口40人以上。</t>
  </si>
  <si>
    <t>一.群众与:400人以上参与项目过程实施。     
二.利益联结机制：带动当地农户、脱贫户、监测户，通过土地入股分红、参与务工就业等多种方式增收。受益农户400人以上，其中脱贫户人口40人以上。</t>
  </si>
  <si>
    <t>改造油茶低效林≥5000亩</t>
  </si>
  <si>
    <t>1、油茶基地低效林改造财政补助标准≤500元/亩；2、项目管理费用（设计及验收费用）为10元/亩。</t>
  </si>
  <si>
    <t>1.受益农户人口≥400人
2.受益脱贫人口≥40人。</t>
  </si>
  <si>
    <t>酉阳县“非遗传承人”“文旅推荐官”新媒体人才培训项目</t>
  </si>
  <si>
    <t>技能培训</t>
  </si>
  <si>
    <t>1.组织全县240名有技能、有产品的非遗传承人、文旅推荐官，由县武陵人人力资源服务公司负责开展电商培训，开通微信视频号、抖音号，建立非遗传承人、文旅推荐官自媒体矩阵。并指导亲属按3个传播者+1个传承人的组合进行直播搭配。
2开展4场非遗传承人、文旅推荐官新媒体线下实训教学。</t>
  </si>
  <si>
    <t>通过宣传、组织、培训240名非遗传承人、文旅推荐官，建立非遗传承人、文旅推荐官自媒体矩阵，提升全县非遗文化和文旅知名度，增加非遗传承人及旅游收入，促进乡村振兴。</t>
  </si>
  <si>
    <t>1.群众参与：5人参与前期项目确定会议、决议，5人参与入库项目的选择，6人参与项目实施工程中施工质量和资金使用的监督；
2.利益联结机制：通过宣传、组织、培训240名非遗传承人、文旅推荐官，建立非遗传承人、文旅推荐官自媒体矩阵，提升全县非遗文化和文旅知名度，增加非遗传承人及旅游收入。</t>
  </si>
  <si>
    <t>培训非遗传承人、文旅推荐官新媒体人才≥240人</t>
  </si>
  <si>
    <t>按≤2000元/人的标准开展非遗传承人、文旅推荐官微信视频号、抖音号新媒体电商人才培训</t>
  </si>
  <si>
    <t>1.增加非遗传承人年收入≥  2000/元人。
2.带动酉阳旅游收入≥200万元/年</t>
  </si>
  <si>
    <t>受益全县非遗传承人及文旅推荐官人数≥240人</t>
  </si>
  <si>
    <t>项目可持续年限≥1年</t>
  </si>
  <si>
    <t>受益非遗传承人、文旅推荐官人数满意度≥95%</t>
  </si>
  <si>
    <t>酉阳县文旅委</t>
  </si>
  <si>
    <t>张波</t>
  </si>
  <si>
    <t>酉阳县“酉州工匠”新媒体人才培训项目</t>
  </si>
  <si>
    <t>乡村工匠</t>
  </si>
  <si>
    <t>乡村工匠培育培训</t>
  </si>
  <si>
    <t>1.组织全县160名针对有技能、有产品的乡村工匠，由县武陵人人力资源服务公司负责开展“酉州工匠”培育行动，孵化“酉州守艺人”，开通微信视频号、抖音号，建立“酉州工匠”自媒体矩阵。并指导亲属按3个传播者+1个传承人的组合进行直播搭配。
2.开展4场“酉州工匠”新媒体线下实训教学。</t>
  </si>
  <si>
    <t>通过宣传、组织、培训160名“酉州工匠”，建立“酉州工匠”自媒体矩阵，孵化“酉州守艺人”，指导参加“巴渝工匠”技能大赛，增加“酉州工匠”收入，促进乡村振兴。</t>
  </si>
  <si>
    <t>1.群众参与：5人参与前期项目确定会议、决议，5人参与入库项目的选择，6人参与项目实施工程中施工质量和资金使用的监督；
2.利益联结机制：通过宣传、组织、培训160名“酉州工匠”，建立“酉州工匠”自媒体矩阵，孵化“酉州守艺人”，指导参加“巴渝工匠”技能大赛，增加“酉州工匠”收入，促进乡村振兴。</t>
  </si>
  <si>
    <t>通过宣传、组织、培训160名“酉州工匠”，建立“酉州工匠”自媒体矩阵，孵化“酉州守艺人”，参加“巴渝工匠”技能大赛，增加“酉州工匠”收入，促进乡村振兴。</t>
  </si>
  <si>
    <t>培训酉州工匠新媒体人才≥160人</t>
  </si>
  <si>
    <t>按≤2000元/人的标准开展“酉州工匠”微信视频号、抖音号新媒体电商人才培训</t>
  </si>
  <si>
    <t>增加“酉阳守艺人”年收入≥2000元/人。</t>
  </si>
  <si>
    <t>受益全县“酉州工匠”人数≥160人</t>
  </si>
  <si>
    <t>受益“酉州工匠”满意度≥95%</t>
  </si>
  <si>
    <t>酉阳县住建委</t>
  </si>
  <si>
    <t>酉阳县毛坝乡细沙河连接桥维修及安防工程</t>
  </si>
  <si>
    <t>1.细沙河村2组至4组河东河西连接桥、和尚峰大桥扫尾工程；2.细沙河小学至6组公路连接桥扫尾工程；3.秀水村2组汪家坝钢丝桥维修，含安防配套设施。</t>
  </si>
  <si>
    <t>通过实施细沙河村桥梁项目，方便细沙河村353（其中脱贫人口47人）出行，改善群众生产生活条件，缩短出行时间。</t>
  </si>
  <si>
    <t>1.群众参与:10人参与项目前期会议、决议、入库的选择，7人参与项目实施过程中施工质量和资金使用的监督；
2.利益联结机制：通过改善交通基础设施条件，降低（脱贫人口48人）生活出行和农产品运输成本。</t>
  </si>
  <si>
    <t>维修桥梁≥3座</t>
  </si>
  <si>
    <t>桥梁补助标准≤35万元/座</t>
  </si>
  <si>
    <t>受益脱贫人口≥47人</t>
  </si>
  <si>
    <t>张光成</t>
  </si>
  <si>
    <t>15923619299</t>
  </si>
  <si>
    <t>酉阳县李溪镇鹅池村火炮厂至周家坨道路建设及安防工程</t>
  </si>
  <si>
    <t>油化鹅池村火炮厂至周家坨道路0.776公里，四级公路，宽度4.5米-7.5米，沥青混凝土路面，含安防配套设施。</t>
  </si>
  <si>
    <t>李溪镇鹅池村9组</t>
  </si>
  <si>
    <t>通过实施鹅池村火炮厂至周家坨道路项目，方便鹅池村894人（其中脱贫户数68人）出行，改善群众生产生活条件，缩短出行时间。</t>
  </si>
  <si>
    <t>1.群众参与:35人参与项目前期会议、决议、入库的选择，28人参与项目实施过程中施工质量和资金使用的监督；
2.利益联结机制：通过改善交通基础设施条件，降低生活出行和农产品运输成本。</t>
  </si>
  <si>
    <t>改建公路≥0.776公里</t>
  </si>
  <si>
    <t>道路补助标准≤160万元/公里</t>
  </si>
  <si>
    <t>受益脱贫人口≥68人</t>
  </si>
  <si>
    <t>酉阳县板溪镇摇铃村通畅及安防工程</t>
  </si>
  <si>
    <t>硬化摇铃村公路1.9公里（其中9组杨青岩至辣子园0.6公里；12组大竹园至豆子坪0.8公里；2组大龙洞坎至硝洞0.5公里），四级公路，宽4.5米，C25水泥混凝土路面，厚度20厘米，含安防配套设施。</t>
  </si>
  <si>
    <t>板溪镇摇铃村</t>
  </si>
  <si>
    <t>通过实施摇铃村通畅工程项目，方便摇铃村300人（其中脱贫人口62人)出行，缩短出行时间。</t>
  </si>
  <si>
    <t>1.群众参与:7人以上参与前期项目确定会议、决议，20人以上参与入库项目的选择，10人以上参与项目实施过程中施工质量和资金使用的监督等。
2.利益联结机制：通过实施该项目，受益群众不低于300人，其中脱贫人口和监测对象62人。</t>
  </si>
  <si>
    <t>改建公路≥1.9公里</t>
  </si>
  <si>
    <t>道路补助标准≤80万元/公里</t>
  </si>
  <si>
    <t>受益脱贫人口≥62人</t>
  </si>
  <si>
    <t>受益户满意度≥95%</t>
  </si>
  <si>
    <t>齐砚</t>
  </si>
  <si>
    <t>酉阳县南腰界镇政府至大坝祠堂道路改扩建及安防工程</t>
  </si>
  <si>
    <t>改扩建南腰界政府至大坝祠堂道路总长2.73公里，四级公路，均宽6米，沥青混凝土路面，含安防配套设施。</t>
  </si>
  <si>
    <t>南腰界南界村、大坝村</t>
  </si>
  <si>
    <t>通过实施改扩建南腰界政府至大坝祠堂道路项目，方便南界村、大坝村300人（其中脱贫户人口25人）出行，缩短出行时间。</t>
  </si>
  <si>
    <t>1.群众参与:11人参与前期项目确定会议、决议，9人参与入库项目的选择，7人参与项目实施过程中施工质量和资金使用的监督等。
2.利益联结机制：通过该项目实施，解决群众300人（其中脱贫户数25人）产业发展及交通出行难的问题,带动务工≥7人，人均收入≥3000元。</t>
  </si>
  <si>
    <t>改建公路≥2.73公里</t>
  </si>
  <si>
    <t>道路补助标准≤170万元/公里</t>
  </si>
  <si>
    <t>受益脱贫人口≥25人</t>
  </si>
  <si>
    <t>尚华昌</t>
  </si>
  <si>
    <t>酉阳县南腰界镇大坝村司毛坪至马家寨通畅及安防工程</t>
  </si>
  <si>
    <t>硬化大坝村司毛坪至马家寨道路3.07公里，四级公路，宽4.5米，C25水泥混凝土路面，厚度20厘米，含安防配套设施。</t>
  </si>
  <si>
    <t>南腰界大坝村</t>
  </si>
  <si>
    <t>通过实施硬化大坝村司毛坪至马家寨道路项目，方便大坝村160人（其中脱贫户人口10人）出行，缩短出行时间。</t>
  </si>
  <si>
    <t>1.群众参与:12人参与前期项目确定会议、决议，10人参与入库项目的选择，7人参与项目实施过程中施工质量和资金使用的监督等。
2.利益联结机制：通过该项目实施，解决群众160人（其中脱贫户数10人）产业发展及交通出行难的问题,带动务工6人，人均收入3000元。</t>
  </si>
  <si>
    <t>改建公路≥3.07公里</t>
  </si>
  <si>
    <t>道路补助标准≤135万元/公里</t>
  </si>
  <si>
    <t>受益脱贫人口≥10人</t>
  </si>
  <si>
    <t>酉阳县南腰界镇南界村杨家寨道路改建及安防工程</t>
  </si>
  <si>
    <t>改建南腰界镇罗家坝至杨家寨道路3.646公里，四级公路，宽4.5米-5.5米，沥青混凝土路面，含安防配套设施。</t>
  </si>
  <si>
    <t>南腰界南界村</t>
  </si>
  <si>
    <t>通过实施改建南腰界镇罗家坝至杨家寨道路项目，方便南界村300人（其中脱贫户人口20人）出行，缩短出行时间。</t>
  </si>
  <si>
    <t>1.群众参与:12人参与前期项目确定会议、决议，10人参与入库项目的选择，7人参与项目实施过程中施工质量和资金使用的监督等。
2.利益联结机制：通过该项目实施，解决群众300人（其中脱贫户数25人）产业发展及交通出行难的问题。</t>
  </si>
  <si>
    <t>改建公路≥3.646公里</t>
  </si>
  <si>
    <t>道路补助标准≤145万元/公里</t>
  </si>
  <si>
    <t>受益脱贫人口≥20人</t>
  </si>
  <si>
    <t>酉阳县铜鼓镇车坝村6组鱼塘-红春树坪通畅及安防工程</t>
  </si>
  <si>
    <t>硬化车坝村6组鱼塘-红春树坪道路1.6公里，四级公路，宽4.5米，C25水泥混凝土路面，厚度20厘米，含安防配套设施。</t>
  </si>
  <si>
    <t>鼓镇铜车坝村6组</t>
  </si>
  <si>
    <t>通过实施车坝村6组鱼塘-红春树坪道路项目，方便车坝村21户56人（其中：脱贫户4户10人）出行问题，缩短出行时间。</t>
  </si>
  <si>
    <t>1.群众参与:7人参与前期项目确定会议、决议，9人参与入库项目的选择，13人参与项目实施过程中施工质量和资金使用的监督等；
2.利益联结机制：通过改善交通基础设施条件，降低群众及脱贫人口56人生活出行和农产品运输成本。</t>
  </si>
  <si>
    <t>改建公路≥1.6公里</t>
  </si>
  <si>
    <t>受益脱贫人数≥10人</t>
  </si>
  <si>
    <t>酉阳县两罾乡金丝楠村岩上坡至斜石板路面改造及安防工程</t>
  </si>
  <si>
    <t>改建金丝楠村岩上坡至斜石板道路长2.05公里，四级公路，宽4.5米-5.5米，沥青混凝土路面，含安防配套设施。</t>
  </si>
  <si>
    <t>两罾乡金丝楠村</t>
  </si>
  <si>
    <t>通过实施改建金丝楠村岩上坡至斜石板路面改造项目，方便两罾乡金丝楠村320人（其中脱贫户数15人）出行，缩短出行时间。</t>
  </si>
  <si>
    <t>1.群众参与:12人参与前期项目确定会议、决议，12人参与入库项目的选择，8人参与项目实施过程中施工质量和资金使用的监督等。
2.利益联结机制：通过该项目实施，解决群众320人（其中脱贫户数15人）产业发展及交通出行难的问题。</t>
  </si>
  <si>
    <t>改建公路≥2.05公里</t>
  </si>
  <si>
    <t>道路补助标准≤230万元/公里</t>
  </si>
  <si>
    <t>可持续使用≥5年</t>
  </si>
  <si>
    <t>酉酬镇沙子坝村“一站式”综合服务设施建设项目</t>
  </si>
  <si>
    <t>新建便民服务中心600㎡，硬化场地1000㎡。</t>
  </si>
  <si>
    <t>通过实施沙子坝村“一站式”综合服务设施建设项目，能解决沙子坝村10个小组日常办公、村民办事问题，巩固脱贫攻坚成果，惠及群众862户3124人（其中：脱贫户146户654人）。</t>
  </si>
  <si>
    <t>1.群众参与:43人参与项目前期会议、决议、入库的选择，15人参与项目实施过程中施工质量和资金使用的监督；
2.利益联结机制：通过改善综合服务基础设施条件，提高（脱贫人口654人）办事效率。</t>
  </si>
  <si>
    <t>新建便民服务中心≥600㎡；硬化场地≥1000㎡。</t>
  </si>
  <si>
    <t>150万元</t>
  </si>
  <si>
    <t>改善综合服务设施，提高办事效率。</t>
  </si>
  <si>
    <t>受益脱贫人口≥654人</t>
  </si>
  <si>
    <t>铜鼓镇清泉村“一站式”社区综合服务设施建设项目</t>
  </si>
  <si>
    <t>清泉村1组新建便民服务中心两层半共700平方米并配套相关设施。</t>
  </si>
  <si>
    <t>铜鼓镇清泉村</t>
  </si>
  <si>
    <t>通过实施本项目，解决清泉村786户2836人办理日常事务</t>
  </si>
  <si>
    <t>1.群众参与：包括16人参与前期项目确定会议、决议，16人参与入库项目的选择，7人参与项目实施工程中施工质量和资金使用的监督；
2.利益联结机制：通过修建便民服务中心办公楼，解决群众2836人办理日常事务。</t>
  </si>
  <si>
    <t>新建面积≥700平方米</t>
  </si>
  <si>
    <t>项目按时完成率100%，资金按时拨付率100%</t>
  </si>
  <si>
    <t>项目总投资180万元</t>
  </si>
  <si>
    <t>项目建成后改善清泉村村条件，方便786户居民办事</t>
  </si>
  <si>
    <t>长期</t>
  </si>
  <si>
    <t>酉阳县偏柏乡汆鸭村“一站式”综合服务设施建设项目</t>
  </si>
  <si>
    <t>改扩建一站式综合服务中心建筑面积290平方米，并完善相关附属设施（含土建等）</t>
  </si>
  <si>
    <t>扩建</t>
  </si>
  <si>
    <t>偏柏乡汆鸭村5组</t>
  </si>
  <si>
    <t>通过实施该项目，提升为民服务能力。解决村支两委办公场所安全问题，更好为全村439户1663人（其中脱贫户101户477人）服务，便于进一步开展新时期文明实践活动，提高群众满意度幸福感。</t>
  </si>
  <si>
    <t>群众参与：包括9人参与前期项目确定会议、决议，10人参与入库项目的选择，5人参与项目实施工程中施工质量和资金使用的监督。带贫减贫机制：通过组织项目区农户参与工程建设，获取劳务报酬。</t>
  </si>
  <si>
    <t>项目总投资≤115万元</t>
  </si>
  <si>
    <t>项目建成后改善汆鸭村条件，群众办事方便</t>
  </si>
  <si>
    <t>1.受益农户≥1663人其中脱贫人口477人。</t>
  </si>
  <si>
    <t>可持续年限≥8年</t>
  </si>
  <si>
    <t>周小波</t>
  </si>
  <si>
    <t>2024年酉阳县丁市镇丁市村“一站式”综合服务设施建设项目</t>
  </si>
  <si>
    <t>1.便民服务中心扩建180㎡；
2.新建屋面层200㎡。</t>
  </si>
  <si>
    <t>丁市镇丁市村</t>
  </si>
  <si>
    <t>1.便民服务中心扩建180㎡；
2.新建屋面层200㎡；
3.项目的实施有利于提升丁市镇丁市村“一站式”综合服务设施建设，加快村镇的建设发展。通过项目的建设，惠及群众≥500人，其中贫困户及监测户35人。</t>
  </si>
  <si>
    <t>1.群众参与：本村集体成员（代表）15人对项目进行决策，并对决策执行情况进行监督；
2.利益联结机制：项目的实施有利于提升丁市镇丁市村“一站式”综合服务设施建设，加快村镇的建设发展。项目的建设，惠及群众≥500人，其中贫困户及监测户35人。</t>
  </si>
  <si>
    <t>1.便民服务中心扩建≥180㎡；
2.新建屋面层≥200㎡。</t>
  </si>
  <si>
    <t>项目总投资≤85万元</t>
  </si>
  <si>
    <t>项目建成后改善丁市村条件，群众办事方便。受益农户≥500人其中脱贫人口35人。</t>
  </si>
  <si>
    <t>石国宏</t>
  </si>
  <si>
    <t>铜鼓镇兴隆村院落微治理服务项目</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</si>
  <si>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</si>
  <si>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t>
  </si>
  <si>
    <t>1、群众参与:20人参与前期项目确定会议、决议，7人参与入库项目的选择，7人参与项目实施过程中施工质量和资金使用的监督等。                      2、利益联结机制：通过该项目的实施，促进村集体经济收入额50万，通过临时务工方式增加工资性收入16000元以上。</t>
  </si>
  <si>
    <t>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10、云服务、云储存及专线 1项
通过该项目的实施，促进村集体经济收入额50万，通过临时务工方式增加工资性收入16000元以上</t>
  </si>
  <si>
    <t xml:space="preserve">1、一张图，对兴隆村范围内地理信息数据采集，支持多种时空数据，包括影像、高程、矢量、实景、三维模型等各类数据的叠加融合、支持包括OGC、TMS、MapBox、3DTiles等标准服务与数据的接入加载。逼真地呈现三维地形、倾斜摄影、人工建模等多种类型的三维场景。                                                                            2、新建产业数字化平台1套 ：包含：基础数据管理、产业经济运行态势分析、态势信息采集                                                  3、新建产业数字化服务平台1套：包含：集中展示、服务介绍、服务推荐、电商服务、品村宣传等
4、新建乡村治理数字化平台1套：包含：院落制管理、人口信息管理、党政信息管理、便民服务、积分超市、心理健康监测等
5、新建综合安防监控系统1套 ：包含181台以及后端设备及平台。                                                    6、新建垃圾分类：包含15个垃圾分类摄像机。  7、监测气象监测3套：监测气压、风速、风向、温湿度、降雨量等 
8、水质监测 3套：监测水质PH、溶解氧、污浊度等                                   9、LED大屏系统2套：包含村史馆、游客中心。  </t>
  </si>
  <si>
    <t>增加当地农户工资性总收入≥100000元</t>
  </si>
  <si>
    <t>受益人群≥510人，脱贫人口≥310人</t>
  </si>
  <si>
    <t>项目可持续效益≥3年</t>
  </si>
  <si>
    <t>偏柏乡2024年监测户及脱贫户到户产业项目</t>
  </si>
  <si>
    <t>扶持700户监测户及脱贫户发展种植业、养殖业，其中发展种植业（粮油作物、蔬菜等经济作物）600亩，发展畜牧业（猪、牛、羊、鸡等）2100（头、只）。</t>
  </si>
  <si>
    <t>扶持700户监测户及脱贫户发展种植业、养殖业，其中发展种植业（粮油作物、蔬菜等经济作物）600亩，发展畜牧业（猪、牛、羊、鸡等）2100（头、只），实现增收140万元以上。</t>
  </si>
  <si>
    <t>1.群众参与：10人参与前期入库项目的选择及项目实施过程中实施质量和资金使用的监督，700户监测户及脱贫户直接参与项目实施；
2.利益联结机制：通过扶持700户监测户及脱贫户发展种养殖业，实现增收140万元以上。</t>
  </si>
  <si>
    <t>补助对象≥700户</t>
  </si>
  <si>
    <t>一般脱贫户户均补助标准≤2000元/年；低收入脱贫人口和未消除风险防止返贫监测对象户均补助标准≤5000元/年。</t>
  </si>
  <si>
    <t>实现农业产值≧140万元</t>
  </si>
  <si>
    <t>受益监测户及脱贫户≥700户</t>
  </si>
  <si>
    <t>酉阳县农业农村委</t>
  </si>
  <si>
    <t>板溪镇2024年监测户及脱贫户到户产业项目</t>
  </si>
  <si>
    <t>扶持750户监测户及脱贫户发展种植业、养殖业，其中发展种植业（粮油作物、蔬菜等经济作物5108亩，发展畜牧业（猪、牛、羊、鸡等）383（头、只），实现增收160万元以上。</t>
  </si>
  <si>
    <t>板溪镇三角村、红溪村、杉树湾村、摇铃村、扎营村、山羊村</t>
  </si>
  <si>
    <t>扶持750户监测户及脱贫户发展种植业、养殖业，其中发展种植业（粮油作物、蔬菜等经济作物5108亩，发展畜牧业（猪、牛、羊、鸡等）383（头、只），实现增收140万元以上。</t>
  </si>
  <si>
    <t>1.群众参与：板溪镇脱贫户和监测对象参与，脱贫户和监测自行申报，各村委参加监督管理。
2.利益联结机制：板溪镇脱贫户和监测750户受益</t>
  </si>
  <si>
    <t>补助对象≥750户</t>
  </si>
  <si>
    <t>受益监测户及脱贫户≥750户</t>
  </si>
  <si>
    <t>项目持续年限≥1年</t>
  </si>
  <si>
    <t>杨庆</t>
  </si>
  <si>
    <t>车田乡2024年监测户及脱贫户到户产业项目</t>
  </si>
  <si>
    <t>扶持455户监测户及脱贫户发展种植业、养殖业，其中发展种植业（粮油作物、蔬菜等经济作物）2900亩，发展畜牧业（猪、牛、羊、鸡等）3000（头、只）。</t>
  </si>
  <si>
    <t>扶持455户监测户及脱贫户发展种植业、养殖业，其中发展种植业（粮油作物、蔬菜等经济作物2900亩，发展畜牧业（猪、牛、羊、鸡等）3000（头、只），实现增收85万元以上。</t>
  </si>
  <si>
    <t>1.群众参与：6人参与前期入库项目的选择及项目实施过程中实施质量和资金使用的监督，445户监测户及脱贫户直接参与项目实施；
2.利益联结机制：通过扶持445户监测户及脱贫户发展种植业、养殖业，实现增收85万元以上。</t>
  </si>
  <si>
    <t>扶持455户监测户及脱贫户发展种植业、养殖业，其中发展种植业（粮油作物、蔬菜等经济作物2900亩，发展畜牧业（猪、牛、羊、鸡等）3000（头、只），实现增收160万元以上。</t>
  </si>
  <si>
    <t>补助对象≥455户</t>
  </si>
  <si>
    <t>实现农业产值≧85万元</t>
  </si>
  <si>
    <t>受益监测户及脱贫户≥455户</t>
  </si>
  <si>
    <t>杨锋</t>
  </si>
  <si>
    <t>大溪镇2024年监测户及脱贫户到户产业项目</t>
  </si>
  <si>
    <t>扶持411户监测户及脱贫户发展种植业、养殖业，其中发展种植业（粮油作物、蔬菜等经济作物1000亩，发展畜牧业（猪、牛、羊、鸡等）2000（头、只）。</t>
  </si>
  <si>
    <t>1.群众参与：前期2500人直接参与项目讨论入库及项目实施质量和资金使用的监督，411户监测户及脱贫户直接参与项目实施；
2.利益联结机制：通过扶持431户监测户及脱贫户发展种植业、养殖业，实现增收80万元以上.</t>
  </si>
  <si>
    <t>补助对象≥411户</t>
  </si>
  <si>
    <t>实现农业产值≥82万元</t>
  </si>
  <si>
    <t>受益监测户及脱贫户≥411户</t>
  </si>
  <si>
    <t>彭伟</t>
  </si>
  <si>
    <t>15215021411</t>
  </si>
  <si>
    <t>丁市镇2024年监测户及脱贫户到户产业项目</t>
  </si>
  <si>
    <t>扶持620户监测户及脱贫户发展种植业、养殖业，其中发展种植业（粮油作物、蔬菜等经济作物2500亩，发展畜牧业（猪、牛、羊、鸡等）1100（头、只），实现增收110万元以上。</t>
  </si>
  <si>
    <t>扶持620户监测户及脱贫户发展种植业、养殖业，其中发展种植业（粮油作物、蔬菜等经济作物2500亩，发展畜牧业（猪、牛、羊、鸡等）1100（头、只），实现增收110万元以上</t>
  </si>
  <si>
    <t>1.群众参与：620户监测户及脱贫户参与发展到户产业；
2.利益联结机制：通过扶持发展620户监测户及脱贫户发展种植业、养殖业，其中发展种植业，实现产业增收110万元以上。</t>
  </si>
  <si>
    <t>620户脱贫户及边缘易致贫户通过发展到户产业增收，通过项目促进增收，稳定脱贫成效。</t>
  </si>
  <si>
    <t>补助对象≥620户</t>
  </si>
  <si>
    <t>实现农业产值≥110万元</t>
  </si>
  <si>
    <t>监测户、搬迁户及脱贫户受益≥620户</t>
  </si>
  <si>
    <t>15213780888</t>
  </si>
  <si>
    <t>官清乡2024年监测户及脱贫户到户产业项目</t>
  </si>
  <si>
    <t>扶持590户监测户及脱贫户发展种植业、养殖业，其中发展种植业（其中峡口村163户、金家坝村117户、石坝村150户、官清坝村160户）</t>
  </si>
  <si>
    <t>扶持590户监测户及脱贫户发展种植业、养殖业，实现户均增收3000元以上。</t>
  </si>
  <si>
    <t>1.群众参与：10人参与前期入库项目的选择及项目实施过程中实施质量和资金使用的监督，590户监测户及脱贫户直接参与项目实施；
2.利益联结机制：通过扶持590户监测户及脱贫户发展种植业、养殖业，实现户均年增收3000元以上。</t>
  </si>
  <si>
    <t>补助对象≥590户</t>
  </si>
  <si>
    <t>实现农业产值≧71万元</t>
  </si>
  <si>
    <t>受益监测户及脱贫户≥590户</t>
  </si>
  <si>
    <t>李溪镇2024年监测户及脱贫户到户产业项目</t>
  </si>
  <si>
    <t>扶持983户监测户及脱贫户发展种植业、养殖业。</t>
  </si>
  <si>
    <t>通过项目实施，扶持983户脱贫及监测户到户产业，实现增收180万元以上。</t>
  </si>
  <si>
    <t>1.群众参与：前期6人直接参与项目讨论，983户监测户及脱贫户直接参与项目实施；
2.利益联结机制：扶持983户监测户及脱贫户发展种植业、养殖业，实现增收180万元以上</t>
  </si>
  <si>
    <t>通过扶持983户监测户及脱贫户发展种植业、养殖业，提高他们的经济收入，改善他们的生活条件。</t>
  </si>
  <si>
    <t>补助对象≥983户</t>
  </si>
  <si>
    <t>实现农业产值≧180万元</t>
  </si>
  <si>
    <t>983户监测户及脱贫户受益</t>
  </si>
  <si>
    <t>张雨嫣</t>
  </si>
  <si>
    <t>龙潭镇2024年监测户及脱贫户到户产业项目</t>
  </si>
  <si>
    <t>扶持800户监测户及脱贫户发展种植业、养殖业，其中发展种植业（粮油作物、蔬菜等经济作物3000亩，发展畜牧业（猪、牛、羊、鸡等）2100（头、只）。</t>
  </si>
  <si>
    <t>前期12人以上直接参与项目讨论，885户监测户及脱贫户直接参与项目实施，实现增收100万元以上。</t>
  </si>
  <si>
    <t>补助对象≥800户</t>
  </si>
  <si>
    <t>实现农业产值≧160万元</t>
  </si>
  <si>
    <t>受益监测户及脱贫户≥800户</t>
  </si>
  <si>
    <t>祝建军</t>
  </si>
  <si>
    <t>13908275392</t>
  </si>
  <si>
    <t>楠木乡2024年监测户及脱贫户到户产业项目</t>
  </si>
  <si>
    <t>扶持518户监测户及脱贫户发展种植业、养殖业，其中发展种植业（粮油作物、蔬菜等经济作物1500亩，发展畜牧业（猪、牛、羊、鸡等）2000（头、只）。</t>
  </si>
  <si>
    <t>1.群众参与：6人参与前期项目确定会议、决议，5人参与入库项目的选择，7人参与项目实施过程中施工质量和资金使用的监督；
2.利益联结机制：通过扶持518户监测户及脱贫户发展种植业、养殖业，实现增收104万元以上。</t>
  </si>
  <si>
    <t>补助对象≥518户</t>
  </si>
  <si>
    <t>实现农业产值≧104万元</t>
  </si>
  <si>
    <t>受益监测户及脱贫户≥518户</t>
  </si>
  <si>
    <t>双泉乡2024年监测户及脱贫户到户产业项目</t>
  </si>
  <si>
    <t>扶持683户监测户及脱贫户发展种植业、养殖业，其中发展种植业（粮油作物、蔬菜等经济作物2600亩，发展畜牧业（猪、牛、羊、鸡等）2000（头、只）。</t>
  </si>
  <si>
    <t>扶持683户监测户及脱贫户发展种植业、养殖业，其中发展种植业（粮油作物、蔬菜等经济作物2600亩，发展畜牧业（猪、牛、羊、鸡等）2000（头、只），实现增收120万元以上。</t>
  </si>
  <si>
    <t>1.群众参与：8人参与前期入库项目的选择及项目实施过程中实施质量和资金使用的监督，600户监测户及脱贫户直接参与项目实施；
2.利益联结机制：通过扶持600户监测户及脱贫户发展种植业、养殖业，实现增收150万元以上。</t>
  </si>
  <si>
    <t>补助对象≥600户</t>
  </si>
  <si>
    <t>实现农业产值≧150万元</t>
  </si>
  <si>
    <t>受益监测户及脱贫户≥600户</t>
  </si>
  <si>
    <t>冉军</t>
  </si>
  <si>
    <t>铜鼓镇2024年监测户及脱贫户到户产业项目</t>
  </si>
  <si>
    <t>扶持1243户监测户及脱贫户发展种植业、养殖业，其中发展种植业（粮油作物、蔬菜等经济作物6000亩，发展畜牧业（猪、牛、羊、鸡等）2700余（头、只）。</t>
  </si>
  <si>
    <t>扶持1243监测户及脱贫户发展种植业、养殖业等，实现增收。</t>
  </si>
  <si>
    <t>一、群众参与：12人参与前期项目确定会议、决议，12人参与入库项目的选择，5人参与项目实施过程中施工质量和资金使用的监督等。                          二、利益联结机制：通过项目实施，监测户及脱贫户发展种植业、养殖业等，实现增收。</t>
  </si>
  <si>
    <t>补助对象≥1243户</t>
  </si>
  <si>
    <t>项目竣工验收合格率90%</t>
  </si>
  <si>
    <t>项目完工及时率≥90%</t>
  </si>
  <si>
    <t>受益群众≥1243人，其中脱贫人口和监测对象人数56人</t>
  </si>
  <si>
    <t>工程使用年限≥1年</t>
  </si>
  <si>
    <t>涂市镇2024年监测户及脱贫户到户产业项目</t>
  </si>
  <si>
    <t>扶持578户监测户及脱贫户发展种植业、养殖业，其中发展种植业（粮油作物、蔬菜等经济作物2200亩，发展畜牧业（猪、牛、羊、鸡等）1700（头、只）</t>
  </si>
  <si>
    <t>扶持578户监测户及脱贫户发展种植业、养殖业，实现增收90万元以上。</t>
  </si>
  <si>
    <t>1.群众参与：前期16人直接参与项目讨论，578户监测户及脱贫户直接参与项目实施；
2.利益联结机制：通过扶持578户监测户及脱贫户发展种植业、养殖业，实现增收90万元以上。</t>
  </si>
  <si>
    <t>通过扶持578户监测户及脱贫户发展种植业、养殖业，其中发展种植业（粮油作物、蔬菜等经济作物2200亩，发展畜牧业（猪、牛、羊、鸡等）1700（头、只），实现增收90万元以上。</t>
  </si>
  <si>
    <t>补助对象≥578户</t>
  </si>
  <si>
    <t>产业补贴发放准确率≥100%</t>
  </si>
  <si>
    <t>补贴资金在规定时间内支付到位率≥100%</t>
  </si>
  <si>
    <t>实现农业产值≥90万元</t>
  </si>
  <si>
    <t>受益监测户及脱贫户≥578户</t>
  </si>
  <si>
    <t>张荐钦</t>
  </si>
  <si>
    <t>13648209857</t>
  </si>
  <si>
    <t>万木镇2024年监测户及脱贫户到户产业项目</t>
  </si>
  <si>
    <t>扶持550户监测户及脱贫户发展种植业、养殖业，其中发展种植业（粮油作物、蔬菜等经济作物3200亩，发展畜牧业（猪、牛、羊、鸡等）2100（头、只）。</t>
  </si>
  <si>
    <t>1.群众参与：前期6人直接参与项目讨论入库及项目实施质量和资金使用的监督，550户监测户及脱贫户直接参与项目实施；
2.利益联结机制：通过扶持550户监测户及脱贫户发展种植业、养殖业，实现增收110万元以上。</t>
  </si>
  <si>
    <t>扶持550户监测户及脱贫户发展种植业、养殖业，其中发展种植业（粮油作物、蔬菜等经济作物3200亩，发展畜牧业（猪、牛、羊、鸡等）2100（头、只），实现增收110万元以上。</t>
  </si>
  <si>
    <t>补助对象≥550户</t>
  </si>
  <si>
    <t>受益监测户及脱贫户≥550户</t>
  </si>
  <si>
    <t>五福镇2024年监测户及脱贫户到户产业项目</t>
  </si>
  <si>
    <t>扶持685户脱贫户及监测户发展种植业、养殖业，其中发展种植业（粮油作物、蔬菜等经济作物）1900亩，发展畜牧业（猪、牛、羊、鸡等）1050（头、只）。</t>
  </si>
  <si>
    <t>通过扶持685户脱贫户及监测户发展种植业、养殖业，实现户均年增收2750元。</t>
  </si>
  <si>
    <t>1.群众参与：6人参与项目前期入库会议及项目实施和资金监督，665户脱贫户、20户监测户直接参与发展到户产业；
2.利益联结机制：通过扶持685户监测户及脱贫户发展种植业、养殖业，实现户均年增收2750元。</t>
  </si>
  <si>
    <t>补助对象≥685户</t>
  </si>
  <si>
    <t>补助脱贫人口覆盖率100%</t>
  </si>
  <si>
    <t>按时完成率100%，补助资金及时发放率100%</t>
  </si>
  <si>
    <t>实现农业产值≥137万元</t>
  </si>
  <si>
    <t>受益脱贫户及监测户≥685户</t>
  </si>
  <si>
    <t>小河镇2024年监测户及脱贫户到户产业项目</t>
  </si>
  <si>
    <t>扶持450户监测户及脱贫户发展种植业、养殖业，其中发展种植业（粮油作物、蔬菜等经济作物2000亩，发展畜牧业（猪、牛、羊、鸡等）1000（头、只）。</t>
  </si>
  <si>
    <t>通过实施该项目，扶持450户监测户及脱贫户发展种植业、养殖业，其中发展种植业（粮油作物、蔬菜等经济作物2000亩，发展畜牧业（猪、牛、羊、鸡等）1000（头、只），实现户均年增收2500元。</t>
  </si>
  <si>
    <t>1.群众参与：前期5人直接参与项目讨论入库及项目实施质量和资金使用的监督，450户监测户及脱贫户直接参与项目实施；
2.利益联结机制：通过扶持450户监测户及脱贫户发展种植业、养殖业，实现户均年增收2500元。</t>
  </si>
  <si>
    <t>扶持450户监测户及脱贫户发展种植业、养殖业，其中发展种植业（粮油作物、蔬菜等经济作物2000亩，发展畜牧业（猪、牛、羊、鸡等）1000（头、只），实现户均年增收2500元。</t>
  </si>
  <si>
    <t>补助对象≥450户</t>
  </si>
  <si>
    <t>实现农业产值≧90万元</t>
  </si>
  <si>
    <t>受益监测户及脱贫户≥450户</t>
  </si>
  <si>
    <t>兴隆镇2024年监测户及脱贫户到户产业项目</t>
  </si>
  <si>
    <t>扶持610户监测户及脱贫户发展种植业、养殖业，其中发展种植业（粮油作物、蔬菜等经济作物1500亩，发展畜牧业（猪、牛、羊、鸡等）2000（头、只）。</t>
  </si>
  <si>
    <t>扶持610户监测户及脱贫户发展种植业、养殖业，其中发展种植业（粮油作物、蔬菜等经济作物1500亩，发展畜牧业（猪、牛、羊、鸡等）2000（头、只）。，实现增收110.4万元以上。</t>
  </si>
  <si>
    <t>1.群众参与：前期6人直接参与项目讨论，610户监测户及脱贫户直接参与项目实施；
2.利益联结机制；通过扶持610户监测户及脱贫户发展种植业、养殖业，实现增收110.4万元以上。</t>
  </si>
  <si>
    <t>扶持610户监测户及脱贫户发展种植业、养殖业，其中发展种植业（粮油作物、蔬菜等经济作物1500亩，发展畜牧业（猪、牛、羊、鸡等）2000（头、只），实现增收110.4万元以上。</t>
  </si>
  <si>
    <t>补助对象≥610户</t>
  </si>
  <si>
    <t>实现农业产值≧110.4万元</t>
  </si>
  <si>
    <t>受益监测户及脱贫户≥610户</t>
  </si>
  <si>
    <t>童尚玮</t>
  </si>
  <si>
    <t>宜居乡2024年监测户及脱贫户到户产业项目</t>
  </si>
  <si>
    <t>扶持725户监测户及脱贫户发展种植业、养殖业，其中发展种植业（粮油作物、蔬菜等经济作物1400亩，发展畜牧业（猪、牛、羊、鸡等）2500（头、只）。</t>
  </si>
  <si>
    <t>扶持725户监测户及脱贫户发展种植业、养殖业，其中发展种植业（粮油作物、蔬菜等经济作物1400亩，发展畜牧业（猪、牛、羊、鸡等）2500（头、只），实现户年增收3000元以上。</t>
  </si>
  <si>
    <t>1.群众参与：6人参与前期入库项目的选择及项目实施过程中实施质量和资金使用的监督，725户监测户及脱贫户直接参与项目实施；
2.利益联结机制：扶持689户监测户及脱贫户发展种植业、养殖业，实现户年增收3000元以上。</t>
  </si>
  <si>
    <t>补助对象≥725户</t>
  </si>
  <si>
    <t>实现农业产值≥145万元</t>
  </si>
  <si>
    <t>受益监测户及脱贫户≥725户。</t>
  </si>
  <si>
    <t>冉超</t>
  </si>
  <si>
    <t>毛坝乡2024年监测户及脱贫户到户产业项目</t>
  </si>
  <si>
    <t>扶持550户监测户及脱贫户发展种植业、养殖业，其中发展种植业（粮油作物、蔬菜等经济作物2300亩，发展畜牧业（猪、牛、羊、鸡等）1800（头、只）。</t>
  </si>
  <si>
    <t>扶持550户监测户及脱贫户发展种植业、养殖业，实现户均增收1800元以上。</t>
  </si>
  <si>
    <t>1.群众参与：9人参与前期入库项目的选择及项目实施过程中实施质量和资金使用的监督，550户监测户及脱贫户直接参与项目实施；
2.利益联结机制：通过扶持450户监测户及脱贫户发展种植业.养殖业，实现户均增收1800元以上。</t>
  </si>
  <si>
    <t>钟多街道2024年监测户及脱贫户到户产业项目</t>
  </si>
  <si>
    <t>扶持548户监测户及脱贫户发展种植业、养殖业，其中发展种植业（粮油作物、蔬菜等经济作物1960亩，发展畜牧业（猪、牛、羊、鸡等）5000（头、只）。</t>
  </si>
  <si>
    <t>扶持548户监测户及脱贫户发展种植业、养殖业，其中发展种植业（粮油作物、蔬菜等经济作物1960亩，发展畜牧业（猪、牛、羊、鸡等）5000（头、只），实现增收100万元以上。</t>
  </si>
  <si>
    <t>1.群众参与：前期10人直接参与项目讨论入库及项目实施质量和资金使用的监督，550户监测户及脱贫户直接参与项目实施；
2.利益联结机制：通过扶持550户监测户及脱贫户发展种植业、养殖业，实现增收100万元以上。</t>
  </si>
  <si>
    <t>补助对象≥548户</t>
  </si>
  <si>
    <t>实现农业产值≥100万元</t>
  </si>
  <si>
    <t>受益监测户及脱贫户≥548户</t>
  </si>
  <si>
    <t>苍岭镇2024年监测户及脱贫户到户产业项目</t>
  </si>
  <si>
    <t>扶持470户监测户及脱贫户发展种植业、养殖业，其中发展种植业（粮油作物、蔬菜等经济作物2500亩，发展畜牧业（猪、牛、羊、鸡等）1500（头、只）。</t>
  </si>
  <si>
    <t>苍岭镇8个村</t>
  </si>
  <si>
    <t>扶持470户监测户及脱贫户发展种植业、养殖业，其中发展种植业（粮油作物、蔬菜等经济作物2500亩，发展畜牧业（猪、牛、羊、鸡等）1500（头、只）。实现增收150万元以上。</t>
  </si>
  <si>
    <t>1.群众参与：前期5人直接参与项目讨论入库及项目实施质量和资金使用的监督，470户监测户及脱贫户直接参与项目实施；
2.利益联结机制：470户监测户及脱贫户直接参与项目实施，实现增收150万元以上。</t>
  </si>
  <si>
    <t>补助对象≥470户</t>
  </si>
  <si>
    <t>实现农业产值≧94万元</t>
  </si>
  <si>
    <t>受益监测户及脱贫户≥470户。</t>
  </si>
  <si>
    <t>木叶乡2024年监测户及脱贫户到户产业项目</t>
  </si>
  <si>
    <t>扶持389户监测户及脱贫户发展种植业、养殖业，其中发展种植业（粮油作物、蔬菜等经济作物1000亩以上，发展畜牧业（猪、牛、羊、鸡等）1200（头、只）以上</t>
  </si>
  <si>
    <t>扶持389户监测户及脱贫户发展种植业、养殖业，其中发展种植业（粮油作物、蔬菜等经济作物1000亩，发展畜牧业（猪、牛、羊、鸡等）1200（头、只），实现增收74.779万元以上</t>
  </si>
  <si>
    <t>1.群众参与：乡村两级班子参与项目前期入库会议及项目实施和资金监督；
2.利益联结机制：通过扶持401户监测户及脱贫户发展种植业、养殖业，实现增收74万元以上。</t>
  </si>
  <si>
    <t>补助对象≥389户</t>
  </si>
  <si>
    <t>项目验收合格率90%</t>
  </si>
  <si>
    <t>实现农业产值≧74万元</t>
  </si>
  <si>
    <t>受益监测户及脱贫户≥389户</t>
  </si>
  <si>
    <t>可大乡2024年监测户及脱贫户到户产业项目</t>
  </si>
  <si>
    <t>扶持690户监测户及脱贫户发展种植业、养殖业，其中发展种植业（粮油作物、蔬菜等经济作物）1000亩，发展畜牧业（猪、牛、羊、鸡等）2200（头、只）。</t>
  </si>
  <si>
    <t>扶持690户监测户及脱贫户发展种植业、养殖业，其中发展种植业（粮油作物、蔬菜等经济作物1000亩，发展畜牧业（猪、牛、羊、鸡等）2200（头、只），实现增收126万元以上。</t>
  </si>
  <si>
    <t>1.群众参与：前期8人直接参与项目讨论，
2.利益联结机制：690户监测户及脱贫户直接参与项目实施，实现增收126万元以上。</t>
  </si>
  <si>
    <t>扶持690户监测户及脱贫户发展种植业、养殖业，其中发展种植业（粮油作物、蔬菜等经济作物）1000亩，发展畜牧业（猪、牛、羊、鸡等）2200（头、只），实现增收126万元以上。</t>
  </si>
  <si>
    <t>补助对象≥690户</t>
  </si>
  <si>
    <t>实现农业产值≧126万元</t>
  </si>
  <si>
    <t>受益监测户及脱贫户≥690户</t>
  </si>
  <si>
    <t>南腰界镇2024年监测户及脱贫户到户产业项目</t>
  </si>
  <si>
    <t>扶持800户监测户及脱贫户发展种植业、养殖业，其中发展种植业（粮油作物、蔬菜等经济作物4300亩，发展畜牧业（猪、牛、羊、鸡等）2300（头、只）。</t>
  </si>
  <si>
    <t>1.群众参与：6人参与前期入库项目的选择及项目实施过程中实施质量和资金使用的监督，800户监测户及脱贫户直接参与项目实施；
2.利益联结机制：通过扶持800户（其中脱贫户1166户，监测户13户）发展种植业、养殖业，实现增收150万元以上。</t>
  </si>
  <si>
    <t>冉启军</t>
  </si>
  <si>
    <t>庙溪乡2024年监测户及脱贫户到户产业项目</t>
  </si>
  <si>
    <t>扶持553户监测户及脱贫户发展种植业、养殖业，其中发展种植业（粮油作物、蔬菜等经济作物）2413亩，发展畜牧业（猪、牛、羊、鸡等）5086（头、只），实现增收125.9075万元以上。</t>
  </si>
  <si>
    <t>1.群众参与：前期5人直接参与项目讨论入库及项目实施质量和资金使用的监督，638户监测户及脱贫户直接参与项目实施；
2.利益联结机制：扶持638户监测户及脱贫户发展种植业、养殖业，实现增收105万元以上。</t>
  </si>
  <si>
    <t>补助对象≥553户</t>
  </si>
  <si>
    <t>实现农业产值≧105万元</t>
  </si>
  <si>
    <t>受益监测户及脱贫户≥553户</t>
  </si>
  <si>
    <t>李波</t>
  </si>
  <si>
    <t>桃花源街道2024年监测户及脱贫户到户产业项目</t>
  </si>
  <si>
    <t>扶持450户监测户及脱贫户发展种植业、养殖业，其中发展种植业（粮油作物、蔬菜等经济作物2000亩，发展畜牧业（猪、牛、羊、鸡等）1500（头、只）。</t>
  </si>
  <si>
    <t>扶持450户（其中2户监测户和448户脱贫户）发展种植业、养殖业，其中发展种植业（粮油作物、蔬菜等经济作物）2000亩，发展畜牧业（猪、牛、羊、鸡等）900（头、只），实现增收90万元以上。</t>
  </si>
  <si>
    <t>1.群众参与：包括30人参与前期项目确定会议、决议、入库项目的选择，7人参与项目实施工程中施工质量和资金使用的监督；           
2.利益联结机制：450户监测户及脱贫户直接参与项目实施，实现增收90万元以上。实现户均年增收1800元</t>
  </si>
  <si>
    <t>项目完成及时率90%</t>
  </si>
  <si>
    <t>实现农业产值≧90元</t>
  </si>
  <si>
    <t>腴地乡2024年监测户及脱贫户到户产业项目</t>
  </si>
  <si>
    <t>扶持420户监测户及脱贫户发展种植业、养殖业，其中发展种植业（粮油作物、蔬菜等经济作物1200亩，发展畜牧业（猪、牛、羊、鸡等）1500（头、只）。</t>
  </si>
  <si>
    <t>扶持420户监测户及脱贫户发展种植业、养殖业，其中发展种植业（粮油作物、蔬菜等经济作物1200亩，发展畜牧业（猪、牛、羊、鸡等）1500（头、只），实现增收84万元以上。</t>
  </si>
  <si>
    <t>1.群众参与：前期10人直接参与项目讨论入库及项目实施质量和资金使用的监督，420户监测户及脱贫户直接参与项目实施；
2.利益联结机制：通过扶持扶持420户监测户及脱贫户发展种植业、养殖业，实现增收84万元以上。</t>
  </si>
  <si>
    <t>补助对象≥420户</t>
  </si>
  <si>
    <t>项目验收合格率84%</t>
  </si>
  <si>
    <t>项目完成及时率84%</t>
  </si>
  <si>
    <t>实现农业产值≧84万元</t>
  </si>
  <si>
    <t>受益监测户及脱贫户≥420户</t>
  </si>
  <si>
    <t>陈春燕</t>
  </si>
  <si>
    <t>黑水镇2024年监测户及脱贫户到户产业项目</t>
  </si>
  <si>
    <t>扶持870户监测户及脱贫户发展种植业、养殖业，其中发展种植业（粮油作物、蔬菜等经济作物3000亩，发展畜牧业（猪、牛、羊、鸡等）1800头、只）。</t>
  </si>
  <si>
    <t>黑水镇黑水村等8个行政村</t>
  </si>
  <si>
    <t>1.群众参与：前期6人直接参与项目讨论入库与项目实施过程中施工质量和资金使用的监督，870户监测户及脱贫户直接参与项目实施；
2.利益联结机制：扶持870户监测户及脱贫户发展种植业、养殖业，实现增收140万元以上。</t>
  </si>
  <si>
    <t>扶持870户监测户及脱贫户发展种植业、养殖业，其中发展种植业（粮油作物、蔬菜等经济作物3000亩，发展畜牧业（猪、牛、羊、鸡等）1800（头、只），实现增收140万元以上。</t>
  </si>
  <si>
    <t>补助对象≥870户</t>
  </si>
  <si>
    <t>实现农业产值≥140万元</t>
  </si>
  <si>
    <t>受益监测户及脱贫户≥870户</t>
  </si>
  <si>
    <t>两罾乡2024年监测户及脱贫户到户产业项目</t>
  </si>
  <si>
    <t>扶持1061户监测户及脱贫户发展种植业、养殖业，其中发展种植业（粮油作物、蔬菜等经济作物）600余亩，发展畜牧业（猪、牛、羊、鸡等）2000余（头、只）。</t>
  </si>
  <si>
    <t>扶持1061户监测户及脱贫户发展种植业、养殖业，其中发展种植业（粮油作物、蔬菜等经济作物）600余亩，发展畜牧业（猪、牛、羊、鸡等）2000余（头、只），实现增收200万以上。</t>
  </si>
  <si>
    <t>1.群众参与：11人参与前期项目确定会议、决议，5人参与入库项目的选择，7人参与项目实施过程中实施质量和资金使用的监督，1061户脱贫户及监测户直接参与项目实施；
2.利益联结机制：通过扶持1061户脱贫户及监测户发展种养殖业，实现增收200万元。</t>
  </si>
  <si>
    <t>补助对象≥1061户</t>
  </si>
  <si>
    <t>实现农业产值≧212万元</t>
  </si>
  <si>
    <t>受益监测户及脱贫户≥1061户</t>
  </si>
  <si>
    <t>赵亮</t>
  </si>
  <si>
    <t>花田乡2024年监测户及脱贫户到户产业项目</t>
  </si>
  <si>
    <t>全乡863户监测户及脱贫户产业发展</t>
  </si>
  <si>
    <t>扶持863户监测户及脱贫户发展种植业、养殖业，其中发展种植业（粮油作物、蔬菜等经济作物4000亩，发展畜牧业（猪、牛、羊、鸡等）1500（头、只）。实现户均增收3000元以上。</t>
  </si>
  <si>
    <t>1.群众参与：前期5人直接参与项目讨论，863户监测户及脱贫户直接参与项目实施；
2.利益联结机制：扶持631户监测户及脱贫户发展种植业、养殖业，其中发展种植业（粮油作物、蔬菜等经济作物4000亩，发展畜牧业（猪、牛、羊、鸡等）1500（头、只），实现增收180万元以上。</t>
  </si>
  <si>
    <t>扶持户监测户及脱贫户发展种植业、养殖业，其中发展种植业（粮油作物、蔬菜等经济作物4000亩，发展畜牧业（猪、牛、羊、鸡等）1500（头、只），实现增收180万元以上。</t>
  </si>
  <si>
    <t>补助对象≥863户</t>
  </si>
  <si>
    <t>实现农业产值≥167万元</t>
  </si>
  <si>
    <t>带动837户脱贫户和26监测户通过发展产业增收</t>
  </si>
  <si>
    <t>秦文利</t>
  </si>
  <si>
    <t>13308273226</t>
  </si>
  <si>
    <t>清泉乡2024年监测户及脱贫户到户产业项目</t>
  </si>
  <si>
    <t>扶持450户监测户及脱贫户发展种植业、养殖业，其中发展种植业（粮油作物、蔬菜等经济作物3000亩，发展畜牧业（猪、牛、羊、鸡等）3300（头、只）。</t>
  </si>
  <si>
    <t>扶持450户监测户及脱贫户发展种植业、养殖业，其中发展种植业（粮油作物、蔬菜等经济作物3000亩，发展畜牧业（猪、牛、羊、鸡等），实现增收90万元以上。</t>
  </si>
  <si>
    <t>1.群众参与：前期10人直接参与项目讨论，450户监测户及脱贫户直接参与项目实施；
利益联结机制：扶持450户监测户及脱贫户发展种植业、养殖业，实现增收90万元以上</t>
  </si>
  <si>
    <t>扶持450户监测户及脱贫户发展种植业、养殖业，其中发展种植业（粮油作物、蔬菜等经济作物3000亩，发展畜牧业（猪、牛、羊、鸡等）3300（头、只），实现增收90万元以上。</t>
  </si>
  <si>
    <t>冉武秀</t>
  </si>
  <si>
    <t>麻旺镇2024年监测户及脱贫户到户产业项目</t>
  </si>
  <si>
    <t>扶持1100户监测户及脱贫户发展种植业、养殖业，其中发展种植业（粮油作物、蔬菜等经济作物3700亩，发展畜牧业（猪、牛、羊、鸡等）3600（头、只）。</t>
  </si>
  <si>
    <t>麻旺镇15个村</t>
  </si>
  <si>
    <t>扶持1100户监测户及脱贫户发展种植业、养殖业，其中发展种植业（粮油作物、蔬菜等经济作物3700亩，发展畜牧业（猪、牛、羊、鸡等）3600（头、只），实现增收198万元以上。</t>
  </si>
  <si>
    <t>1.群众参与：前期5人直接参与项目讨论入库及项目实施质量和资金使用的监督1100户监测户及脱贫户直接参与项目实施；
2.利益联结机制：通过扶持1100户监测户及脱贫户发展种植业、养殖业，实现增收198万元以上。</t>
  </si>
  <si>
    <t>补助对象≥1100户</t>
  </si>
  <si>
    <t>实现农业产值≧220万元</t>
  </si>
  <si>
    <t>受益监测户及脱贫户≥1100户</t>
  </si>
  <si>
    <t>刘智超</t>
  </si>
  <si>
    <t>后坪乡2024年监测户及脱贫户到户产业项目</t>
  </si>
  <si>
    <t>依照巩固脱贫攻坚成果过渡期政策，积极引导全乡1050户脱贫户及监测户发展发展种植业、养殖业，其中发展种植业（粮油作物、蔬菜等经济作物2000亩，发展畜牧业（猪、牛、羊、鸡等）1000（头、只）。</t>
  </si>
  <si>
    <t>通过扶持1050户监测户及脱贫户发展种植业、养殖业，实现增收190万元以上。</t>
  </si>
  <si>
    <t>1.群众参与：15人参与前期入库项目的选择及项目实施过程中实施质量和资金使用的监督，1020户监测户及脱贫户直接参与项目实施；
2.利益联结机制：通过扶持1020户监测户及脱贫户发展种植业、养殖业，实现增收190万元以上。</t>
  </si>
  <si>
    <t>补助对象≥1050户</t>
  </si>
  <si>
    <t>实现农业产值≥204万元</t>
  </si>
  <si>
    <t>受益监测户及脱贫户≥1050户</t>
  </si>
  <si>
    <t>酉酬镇2024年监测户及脱贫户到户产业项目</t>
  </si>
  <si>
    <t>扶持706户监测户及脱贫户发展种植业、养殖业，其中发展种植业（粮油作物、蔬菜等经济作物2100亩，发展畜牧业（猪、牛、羊、鸡等）2200（头、只）。</t>
  </si>
  <si>
    <t>扶持706户监测户及脱贫户发展种植业、养殖业，其中发展种植业（粮油作物、蔬菜等经济作物2100亩，发展畜牧业（猪、牛、羊、鸡等）2200（头、只），实现增收100万元以上。</t>
  </si>
  <si>
    <t>1.群众参与：前期5人直接参与项目讨论，706户监测户及脱贫户直接参与项目实施；
2.利益联结机制：扶持706户监测户及脱贫户发展种植业、养殖业，实现增收141.2万元以上。</t>
  </si>
  <si>
    <t>补助对象≥706户</t>
  </si>
  <si>
    <t>实现农业产值≧141万元</t>
  </si>
  <si>
    <t>受益监测户及脱贫户≥706户</t>
  </si>
  <si>
    <t>杨伟</t>
  </si>
  <si>
    <t>18716986016</t>
  </si>
  <si>
    <t>龚滩镇2024年监测户及脱贫户到户产业项目</t>
  </si>
  <si>
    <t>扶持810户脱贫户、监测户发展种植业、养殖业。</t>
  </si>
  <si>
    <t>龚
滩
镇</t>
  </si>
  <si>
    <t>扶持810户脱贫户、监测户发展种植业、养殖业，实现增收145万元以上（实现户均年增收2000元以上）。</t>
  </si>
  <si>
    <t>1.群众参与：前期11人直接参与项目讨论入库及项目实施质量和资金使用的监督，811户监测户及脱贫户直接参与项目实施；
2.利益联结机制：通过扶持810户监测户及脱贫户发展种植业、养殖业，实现增收145万元以上（实现户均年增收2000元以上）。</t>
  </si>
  <si>
    <t>补助对象≥810户</t>
  </si>
  <si>
    <t>受益监测户及脱贫户≥810户</t>
  </si>
  <si>
    <t>胡泽胜</t>
  </si>
  <si>
    <t>泔溪镇2024年监测户及脱贫户到户产业项目</t>
  </si>
  <si>
    <t>扶持500户监测户及脱贫户发展种植业、养殖业，其中发展种植业（粮油作物、蔬菜等经济作物1850亩，发展畜牧业（猪、牛、羊、鸡等）2200（头、只）</t>
  </si>
  <si>
    <t>扶持500户监测户及脱贫户发展种植业、养殖业，其中发展种植业（粮油作物、蔬菜等经济作物1800亩，发展畜牧业（猪、牛、羊、鸡等）2100（头、只）。</t>
  </si>
  <si>
    <t>1.群众参与：6人参与前期项目确定会议、决议，5人参与入库项目的选择，7人参与项目实施过程中施工质量和资金使用的监督；
2.利益联结机制：通过扶持500户监测户及脱贫户发展种植业、养殖业，实现增收90万元以上。</t>
  </si>
  <si>
    <t>扶持500户监测户及脱贫户发展种植业、养殖业，其中发展种植业（粮油作物、蔬菜等经济作物1800亩，发展畜牧业（猪、牛、羊、鸡等）2100（头、只）</t>
  </si>
  <si>
    <t>补助对象≥500户</t>
  </si>
  <si>
    <t>监测户、搬迁户及脱贫户受益≥ 500户</t>
  </si>
  <si>
    <t>酉水河镇2024年监测户及脱贫户到户产业项目</t>
  </si>
  <si>
    <t>扶持610户监测户及脱贫户发展种植业、养殖业，其中发展种植业（粮油作物、蔬菜等经济作物2435亩，发展畜牧业（猪、牛、羊、鸡等）3340（头、只）。实现增收122万元以上。</t>
  </si>
  <si>
    <t>1.群众参与：前期7人直接参与项目讨论，610户监测户及脱贫户直接参与项目实施；
2.利益联结机制：扶持610户监测户及脱贫户发展种植业、养殖业，实现增收122万元以上。</t>
  </si>
  <si>
    <t>补助对象≥ 610户</t>
  </si>
  <si>
    <t>项目验收合格率≥ 100%</t>
  </si>
  <si>
    <t>项目完成及时率≥ 100%</t>
  </si>
  <si>
    <t>实现农业产值≥ 122万元</t>
  </si>
  <si>
    <t>监测户、搬迁户及脱贫户受益≥ 610户</t>
  </si>
  <si>
    <t>天馆乡2024年监测户及脱贫户到户产业项目</t>
  </si>
  <si>
    <t>扶持660户监测户及脱贫户发展种植业、养殖业，其中发展种植业（粮油作物、蔬菜等经济作物2800余亩，发展畜牧业（猪、牛、羊、鸡等）3000余（头、只）。</t>
  </si>
  <si>
    <t>扶持660户监测户及脱贫户发展种植业、养殖业，其中发展种植业（粮油作物、蔬菜等经济作物2800余亩，发展畜牧业（猪、牛、羊、鸡等）3000余（头、只）。实现增收132万元以上。</t>
  </si>
  <si>
    <t>1.群众参与：前期6人直接参与项目讨论，660户监测户及脱贫户直接参与项目实施；
2.利益联结机制：扶持660户监测户及脱贫户发展种植业、养殖业，其中发展种植业（粮油作物、蔬菜等经济作物2800余亩，发展畜牧业（猪、牛、羊、鸡等）3000余（头、只）。实现增收132万元以上。</t>
  </si>
  <si>
    <t>补助对象≥660户</t>
  </si>
  <si>
    <t>实现农业产值≧132万元</t>
  </si>
  <si>
    <t>受益监测户及脱贫户≥660户</t>
  </si>
  <si>
    <t>浪坪乡2024年监测户及脱贫户到户产业项目</t>
  </si>
  <si>
    <t>扶持457户监测户及脱贫户发展种植业、养殖业，其中发展种植业（粮油作物、蔬菜等经济作物2250亩，发展畜牧业（猪、牛、羊、鸡等）500（头、只）。</t>
  </si>
  <si>
    <t>扶持457户监测户及脱贫户发展种植业、养殖业，其中发展种植业（粮油作物、蔬菜等经济作物2250亩，发展畜牧业（猪、牛、羊、鸡等）500（头、只），实现增收86万元以上。</t>
  </si>
  <si>
    <t>前期9人直接参与项目讨论，457户监测户及脱贫户直接参与项目实施，实现增收86万元以上。</t>
  </si>
  <si>
    <t>补助对象≥457户</t>
  </si>
  <si>
    <t>实现农业产值≧86万元</t>
  </si>
  <si>
    <t>受益监测户及脱贫户≥457户</t>
  </si>
  <si>
    <t>板桥乡2024年监测户及脱贫户到户产业项目</t>
  </si>
  <si>
    <t>扶持370户监测户及脱贫户发展种植业、养殖业，其中发展种植业（粮油作物、蔬菜等经济作物1890亩，发展畜牧业（猪、牛、羊、鸡等）2420（头、只）</t>
  </si>
  <si>
    <t>板桥乡板桥村等4个行政村</t>
  </si>
  <si>
    <t>1.群众参与：前期6人直接参与项目讨论入库与项目实施过程中施工质量和资金使用的监督，370户监测户及脱贫户直接参与项目实施；
2.利益联结机制：扶持370户监测户及脱贫户发展种植业、养殖业，实现增收70万元以上。</t>
  </si>
  <si>
    <t>扶持370户监测户及脱贫户发展种植业、养殖业，其中发展种植业（粮油作物、蔬菜等经济作物3000亩，发展畜牧业（猪、牛、羊、鸡等）1800（头、只），实现增收70万元以上。</t>
  </si>
  <si>
    <t>补助对象≥370户</t>
  </si>
  <si>
    <t>实现农业产值≥70万元</t>
  </si>
  <si>
    <t>受益监测户及脱贫户≥370户</t>
  </si>
  <si>
    <t>冯丽</t>
  </si>
  <si>
    <t>18908275563</t>
  </si>
  <si>
    <t>2024年“酉阳800”品牌营销项目</t>
  </si>
  <si>
    <t>1.全县vi场景应用宣传 
2.县内、县外媒体广告投放 
3.公众号、视频号推广维护 
4.参加全国大型产品展销会 
5.产品爆品推介会一场 
6.自行组织实施一线城市省市级专场展销7.酉阳800产品开展检测检验
8.制定产品团体标准
9.与京东共建线上数字基地并配套相关设备 
10.酉阳板溪自建中心仓库</t>
  </si>
  <si>
    <t>酉阳县</t>
  </si>
  <si>
    <t>通过该项目的实施，实现品牌宣传推广效应达到80%以上，产品质量进行检测，保证产品质量符合要求，同时实现新销售渠道扩展。
可有效提高酉阳800品牌知名度、提高农副产品附加值、产品销售额、带动我县农副产品产业发展；
通过项目建设，可带动当地就近务工农户256户589人（其中脱贫户20户55人，脱贫户年均增收3000元以上），有较好的社会效益。</t>
  </si>
  <si>
    <t>通过该项目的实施可带动我县农业产业发展，覆盖农户5000余户群众间接受益于品牌溢价通过改善销售渠道，解决销售渠道单一等问题，促进产业增收，稳定脱贫，其中脱贫户150户，户均带动增收5000元以上。</t>
  </si>
  <si>
    <t>1.全县vi场景应用宣传 
2.县内、县外媒体广告投放
3.公众号、视频号推广维护
4.参加全国大型产品展销会
5.产品爆品推介会一场 
6.自行组织实施一线城市省市级专场展销 
7.酉阳800产品开展检测检验
8.制定产品团体标准
 9.与京东共建线上数字基地并配套相关设备
10.酉阳板溪自建中心仓库1个</t>
  </si>
  <si>
    <t>及时完成率≥90%</t>
  </si>
  <si>
    <t>1.全县vi场景应用宣传≤200万元 
2.县内、县外媒体广告投放≤240万元 
3.公众号、视频号推广维护≤100万元 
4.参加全国大型产品展销会≤100万元 
5.产品爆品推介会一场≤300万元 
6.自行组织实施一线城市省市级专场展销≤100万元 
7.酉阳800产品开展检测检验≤100万元
8.制定产品团体标准≤30万元
 9.与京东共建线上数字基地并配套相关设备≤290万元
10.酉阳板溪自建中心仓库≤40万元</t>
  </si>
  <si>
    <t>增加农特产品销售额≧500万元</t>
  </si>
  <si>
    <t>受益脱贫户150户户均带动增收5000元以上。</t>
  </si>
  <si>
    <t>黄晓东</t>
  </si>
  <si>
    <t>2024年农业产业项目管理费</t>
  </si>
  <si>
    <t>对2024年农业产业项目开展规划设计、验收检查、档案管理等，促进项目有效完成。</t>
  </si>
  <si>
    <t>全县</t>
  </si>
  <si>
    <t>1.群众参与:5人参与项目前期工作，5人参与项目实施，5人参与项目监督；
2.利益联结机制：对2024年农业产业项目开展规划设计、验收检查、档案管理等，促进项目有效完成。</t>
  </si>
  <si>
    <t>对2024年农业产业项目进行管理1项。</t>
  </si>
  <si>
    <t>项目有效管理100%</t>
  </si>
  <si>
    <t>补助标准≤350万元/项</t>
  </si>
  <si>
    <t>促进农业产业发展</t>
  </si>
  <si>
    <t>通过项目管理，促进项目推进，带动农户增收。</t>
  </si>
  <si>
    <t>左辉</t>
  </si>
  <si>
    <t>2024年酉阳优质甘薯新品种新技术试验示范</t>
  </si>
  <si>
    <t>科技服务</t>
  </si>
  <si>
    <t>1.开展酉阳本地甘薯栽培技术试验示范20亩，包括优质种群筛选及配套栽培技术示范，“鲜食玉米+甘薯”栽培栽模式示范等。
2.开展优质特色甘薯新品种试验示范200亩。
3.开展技术培训100人次。</t>
  </si>
  <si>
    <t>麻旺等乡镇</t>
  </si>
  <si>
    <t>1.开展酉阳本地甘薯栽培技术试验示范20亩，
2.开展优质特色甘薯新品种试验示范200亩，
3.形成优质甘薯栽培技术一套。
4.开展技术培训100人次。
5.受益群众50户150人（其中脱贫户15户，30人），解决10人务工（其中脱贫户3人）。</t>
  </si>
  <si>
    <t>1.群众参与:5人参与前期项目确定会议、决议，6人参与入库项目的选择，5人参与项目实施监督等；
2.利益联结机制：群众参与务工增加收入，通过技术培训提升生产技术水平。</t>
  </si>
  <si>
    <t>开展甘薯试验示范≥220亩，
开展技术培训≥100人。</t>
  </si>
  <si>
    <t>开展甘薯试验示范≤1000元/亩，
开展技术培训≤200元/人。</t>
  </si>
  <si>
    <t>增加农户收入≥2万元。</t>
  </si>
  <si>
    <t>受益群众50户150人（其中脱贫户15户，30人），解决10人务工（其中脱贫户3人）</t>
  </si>
  <si>
    <t>甘德军</t>
  </si>
  <si>
    <t>2024年酉阳县鲜食玉米加工创新技术引进及新品种筛选与示范推广</t>
  </si>
  <si>
    <t>1.鲜食玉米加工产品不使用防腐剂创新技术集成实验，中试生产加工产品20吨；                          2.建立试验基地30亩，引进鲜食玉米试验新品种50个以上，筛选2-5个适宜酉阳种植的多样性新品种；            
3.联合西南大学、重庆市玉米产业创新团队等科研机构培训鲜食玉米种植技术人员50人次以上；      
4.邀请重庆市玉米产业创新团队技术指导，集中示范推广鲜食玉米600亩以上；</t>
  </si>
  <si>
    <t>桃花源街、涂市、花田等乡镇</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</si>
  <si>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                           
5.受益农户120人以上，其中脱贫户/监测户23人；6.实现产值200万元以上。</t>
  </si>
  <si>
    <t>一、群众参与:10人参与项目实施过程的监督等。
二、利益联结机制：
 品种筛选及示范推广鲜食玉米600亩以上，受益农户120人以上，其中脱贫户/监测户23人，实现产值200万元以上，促进农户增收35万元；通过培训鲜食玉米种植技术，提升鲜食玉米种植技术人员50人以上。</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</si>
  <si>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t>
  </si>
  <si>
    <t>1.鲜食玉米加工产品不使用防腐剂创新技术集成实验，中试生产加工产品20吨；                          2.建立试验基地30亩，引进鲜食玉米试验新品种50个以上，筛选2-5个适宜酉阳种植的多样性新品种；            
3.联合西南大学培训鲜食玉米种植技术人员50人次以上；      
4.集中示范推广鲜食玉米600亩以上；                           
5.受益农户120人以上，其中脱贫户/监测户23人；7.实现产值200万元以上。</t>
  </si>
  <si>
    <t>1.鲜食玉米加工不使用防腐剂创新技术集成实验生产加工产品原材料20吨；                             2.建立试验基地30亩，引进鲜食玉米试验新品种50个以上；            
3.联合西南大学培训鲜食玉米种植技术人员50人次以上；      
4.集中示范推广鲜食玉米600亩以上基地建设，购买种子、农家肥、有机肥、生物农药、地膜、展示牌等实验示范材料；</t>
  </si>
  <si>
    <t>实现产值200万元以上，带动农户增加收入35万元以上。</t>
  </si>
  <si>
    <t>带动农户120人以上，其中脱贫户/监测户23人。</t>
  </si>
  <si>
    <t>林胜龙</t>
  </si>
  <si>
    <t>酉阳县2024年病虫害统防统治社会化服务项目</t>
  </si>
  <si>
    <t>1.水稻绿色防控4.2万亩次
2.开展绿色防控技术指导，制作公示牌、宣传册等宣传资料。</t>
  </si>
  <si>
    <t>涂市镇、南腰界镇、李溪镇等乡镇</t>
  </si>
  <si>
    <t>1.水稻绿色防控4.2万亩次；
2.项目区实现专业化统防统治率80%以上；
3.通过实施该项目，减少农户产业支出200万元以上，提高亩增效150元以上。</t>
  </si>
  <si>
    <t>1.群众参与：50人参与项目实施及监督工作；
2.利益联结机制：通过政府采购方式免费给群众提供水稻4.2万亩次农药和飞防服务，减少成本200万元以上；开展技术指导、绿色防控宣传，提高农户种植水平.</t>
  </si>
  <si>
    <t>1.水稻绿色防控≥4.2万亩次；
2.开展绿色防控技术指导，制作公示牌、宣传册等宣传资料1项。</t>
  </si>
  <si>
    <t>项目区绿色防控覆盖率≧80%</t>
  </si>
  <si>
    <t>1.水稻绿色防控≤71元/亩次；
3.开展绿色防控技术指导，制作公示牌、宣传册等宣传资料≤2万元/项</t>
  </si>
  <si>
    <t>减少农户产业支出200万元以上，提高亩增效150元以上。</t>
  </si>
  <si>
    <t>受益总人口数≥500人，其中脱贫人口和监测对象人数≥20人。</t>
  </si>
  <si>
    <t>冉子渝</t>
  </si>
  <si>
    <t>酉阳县2024年荞麦示范基地建设项目</t>
  </si>
  <si>
    <t>1.绿色轻简高效示范片优良新品种推广（后坪高坪500亩玉/薯-荞示范片）：125万元
2.绿色轻简高效核心示范片复合肥推广：60万元
3.邀请西南大学、市农广校等科研院所开展荞麦科技创新集成试验示范基地建设：10万元(用于荞麦资源收集保存、新品种引进、品种比较试验、技术创新集成展示等方面土地租金、材料费、劳务费、作业费和试验设备)；
4. 技术推广服务：5万元（用于技术培训指导交通费、差旅费、燃油费、资料费、公示牌、会务费以及项目检查收验费等）；          5.开展撂荒地复种用种准备。</t>
  </si>
  <si>
    <t>后坪、丁市、天馆、两罾、清泉、花田、铜鼓、苍岭、龚滩、龙潭、李溪等14个乡镇</t>
  </si>
  <si>
    <t>1.建设2万亩荞麦绿色轻简高效示范基地，实现优质良种酉荞1号覆盖率达100%，病虫害统防统治率达30%以上，肥料利用率达40%以上，实现荞麦单产140千克以上，亩均增效80元以上，减少农业生产支出200万元；
2.通过实施该项目，农业科技带动增加产业产值80万元，受益总人口数≥1000人，其中脱贫人口和监测对象人数≥25人。</t>
  </si>
  <si>
    <t>1.群众参与：20人参与项目实施及监督工作；
2.利益联结机制：通过免费给群众提供种子、肥料等服务，减少群众产业支出，提高收入。实现荞麦单产140千克以上，亩均增效80元以上，减少农业生产支出200万元，农业科技带动增加产业产值80万元，受益总人口数≥1000人，其中脱贫人口和监测对象人数≥20人。</t>
  </si>
  <si>
    <t>在全县后坪、丁市、天馆、两罾、清泉、花田、铜鼓、苍岭、龚滩、龙潭等14余个乡镇相对集中成片建设2万亩荞麦绿色轻简高效示范基地，带动全县发展8万亩秋荞绿色标准化生产基地，实现全县荞麦总产1.2万吨。
1.绿色轻简高效示范片优良新品种推广：120万元（20000亩×5kg/亩×12元/kg）；
2.绿色轻简高效核心示范片复合肥推广：60万元（20000亩×30元/亩）；
3.后坪高坪1000亩全程机械化示范片建设配套机械及示范补助：5万元；
4. 荞麦科技创新集成试验示范基地建设：10万元(用于荞麦资源收集保存、新品种引进、品种比较试验、技术创新集成展示等方面土地租金、材料费、劳务费、作业费和试验设备)
5.技术推广服务：5万元（用于技术培训指导交通费、差旅费、燃油费、资料费、公示牌、会务费以及项目检查收验费等）</t>
  </si>
  <si>
    <t>种植作物成活率≥85%</t>
  </si>
  <si>
    <t>荞麦绿色轻简高效示范基地建设补助标准≤200元/亩。</t>
  </si>
  <si>
    <t>荞麦单产140千克以上，亩均增效80元以上。农业科技带动增加产业产值80万元，减少支出200万元.</t>
  </si>
  <si>
    <t>受益总人口数≥1000人，其中脱贫人口和监测对象人数≥25人。</t>
  </si>
  <si>
    <t>李君保</t>
  </si>
  <si>
    <t>13752915788</t>
  </si>
  <si>
    <t>2024年酉酬镇产业路建设项目</t>
  </si>
  <si>
    <t>硬化沙子坝村和平村产业路20.3公里</t>
  </si>
  <si>
    <t>通过实施酉酬镇产业路建设项目，能解决沙子坝村10个小组、和平村5、6、7组生活出行、农产品运输问题，巩固脱贫攻坚成果，惠及群众1032户3804人（其中：脱贫户166户745人）。</t>
  </si>
  <si>
    <t>1.群众参与:43人参与项目前期会议、决议、入库的选择，15人参与项目实施过程中施工质量和资金使用的监督；
2.利益联结机制：通过改善交通基础设施条件，降低（脱贫人口745人）生活出行和农产品运输成本</t>
  </si>
  <si>
    <t>通过实施酉酬镇产业路建设项目，能解决沙子坝村10个小组、和平村组生活出行、农产品运输问题，巩固脱贫攻坚成果，惠及群众1032户3804人（其中：脱贫户166户745人）。</t>
  </si>
  <si>
    <t>硬化产业路≥20.3公里。</t>
  </si>
  <si>
    <t>道路补助标准≤43.8万元/公里</t>
  </si>
  <si>
    <t>改善生产生活条件，减少群众出行成本</t>
  </si>
  <si>
    <t>受益脱贫人口≥745人</t>
  </si>
  <si>
    <t>酉阳县2023年丘陵山区高标准农田改造提升示范项目（续建）</t>
  </si>
  <si>
    <t>配套设施项目</t>
  </si>
  <si>
    <t>小型农田水利设施建设</t>
  </si>
  <si>
    <t>建设高标准农田5173亩。</t>
  </si>
  <si>
    <t>李溪镇、小河镇、丁市镇、万木镇、龚滩镇、后坪乡</t>
  </si>
  <si>
    <t>1.建设高标准农田5173亩；
2.通过实施该项目，改善项目区基础设施条件,提高农产品生产能力，增加农业产值，助农增收。受益农户1000人以上，受益脱贫户50人左右。</t>
  </si>
  <si>
    <t>1.群众参与：100人左右农户参与项目实施；
2.利益联结机制：通过实施该项目，解决群众100人务工，增加农户收入，降低生产生活成本。</t>
  </si>
  <si>
    <t>建设高标准农田≥5173亩</t>
  </si>
  <si>
    <t>高标准农田新建及改造提升成本4240元/亩</t>
  </si>
  <si>
    <t>改善项目区基础设施条件,提高农产品生产能力，增加农业产值，助农增收。</t>
  </si>
  <si>
    <t>受益农户1000人以上，受益脱贫户50人左右</t>
  </si>
  <si>
    <t>石正红</t>
  </si>
  <si>
    <t>酉阳县2024年烤烟育苗设施和烤烟房烘烤设备建设项目（金叶）</t>
  </si>
  <si>
    <t>产地初加工和精深加工</t>
  </si>
  <si>
    <t>1.新建烤烟育苗中棚（材质：塑钢，规格：6m*30m）27座；
2.配套烤烟房烘烤设备66套。</t>
  </si>
  <si>
    <t>龚滩镇、苍岭镇、浪坪乡、黑水镇、花田乡、双泉乡、天馆乡、后坪乡、两罾乡等9个乡镇</t>
  </si>
  <si>
    <t>1.新建烤烟育苗中棚27座，可为2160亩烤烟提供280.8                                                                                                 万株合格烟苗;          
 2.配套烤烟房烘烤设备66套，可为990亩烤烟提供烘烤服务、可实现收购烤烟约2376担烘烤收入约356.4万元。                                   3.通过为烟农提供烤烟育苗设施及烘烤设施可降低烟农30户30人（其中脱贫户15户15人）育苗设施及烘烤设施成本159万元。</t>
  </si>
  <si>
    <t>1.群众参与:5人参与前期项目确定会议、决议，6人参与入库项目的选择，5人参与项目实施过程中施工质量和资金使用的监督等；
2.利益联结机制：通过为烟农提供烤烟育苗设施及烘烤设施节省育苗设施及烘烤设施成本159万元。</t>
  </si>
  <si>
    <t>1.新建烤烟育苗中棚≥27座；
2.配套烤烟房烘烤设备（含燃烧机）≥66套。</t>
  </si>
  <si>
    <t>1.新建烤烟育苗中棚≤10000元/座；
2.购买烤房烘烤设备≤20000元/套。</t>
  </si>
  <si>
    <t>降低农户生产投入成本≥159万元。</t>
  </si>
  <si>
    <t>通过为烟农提供烤烟育苗设施及烘烤设施可降低烟农30户30人（其中脱贫户15户15人）育苗设施及烘烤设施成本159万元。</t>
  </si>
  <si>
    <t>杨胜利</t>
  </si>
  <si>
    <t>酉阳县2024年烤烟育苗设施建设和烤烟房烘烤设备项目（和谐）</t>
  </si>
  <si>
    <t>1.新建烤烟育苗中棚（材质：塑钢，规格：6m*30m）39座；
2.配套烤烟房烘烤设备99套。</t>
  </si>
  <si>
    <t>板溪镇、龙潭镇、可大乡、酉酬镇、涂市镇、膄地乡、兴隆镇、毛坝乡、板桥乡、楠木乡、铜鼓镇、南腰界镇、桃花源街道等13个乡镇（街道）</t>
  </si>
  <si>
    <t>1.新建烤烟育苗中棚39座，可为3120亩烤烟提供405.6万株合格烟苗;
2.配套烤烟房烘烤设备99套，可为1485亩烤烟提供烘烤服务、可实现收购烤烟约3415.5担烘烤收入约534.6万元；                                                                         3.通过为烟农提供烤烟育苗设施及烘烤设施可带动烟农46户92人，其中脱贫户（边缘易致贫户）5户18人增收1万元。</t>
  </si>
  <si>
    <t>1.群众参与:5人参与前期项目确定会议、决议，6人参与入库项目的选择，5人参与项目实施过程中施工质量和资金使用的监督等；
2.利益联结机制：通过为烟农提供烤烟育苗设施及烘烤设施节省育苗设施及烘烤设施成本237万元。</t>
  </si>
  <si>
    <t>1.新建烤烟育苗中棚≥39座；
2.配套烤烟房烘烤设备（含燃烧机）≥99套。</t>
  </si>
  <si>
    <t>降低农户生产投入成本≥241万元。</t>
  </si>
  <si>
    <t>通过为烟农提供烤烟育苗设施及烘烤设施可降低烟农40户40人（其中脱贫户20户20人）育苗设施及烘烤设施成本237万元。</t>
  </si>
  <si>
    <t>刘军</t>
  </si>
  <si>
    <t>酉阳县2024年青蒿良种选育、试验示范项目</t>
  </si>
  <si>
    <t>1.租赁土地25亩；
2、新材料创制育种面积5亩，筛选100个优良品系；
3、培育新品种（组合、系）10个，开展新品系比较试验和区域试验，试验面积10亩；
4.开展新品种展示，面积5亩；
5、对酉阳青蒿1号开展“洋芋青蒿”套作栽培模式研究5亩。</t>
  </si>
  <si>
    <t>后坪乡前峰村、涂市镇胜利村</t>
  </si>
  <si>
    <t>1、新材料创制育种面积5亩，筛选100个优良品系，青蒿素含量要求25‰以上；
2、培育新品种（组合、系）10个，青蒿素含量要求20‰以上，开展新品系比较试验和区域试验，试验面积10亩；
3、开展新品种展示，面积5亩；
4、对酉阳青蒿1号开展“洋芋青蒿”套作栽培模式研究5亩；
5、带动农户参与青蒿农业产业化建设，通过土地租金、务工薪金等方式带动农户20户20人，其中脱贫户5户5人增收1万元。</t>
  </si>
  <si>
    <t>1.群众参与:：8人参与项目前期会议、决议；10人参与项目实施质量及资金使用监督；
2.利益联结机制：通过土地租金、务工薪金等方式带动农户20户20人，其中脱贫户5户5人增收1万元。</t>
  </si>
  <si>
    <t>1、新材料创制育种面积5亩，筛选100个优良品系，青蒿素含量要求25‰以上；
2、培育新品种（组合、系）10个，青蒿素含量要求20‰以上，开展新品系比较试验和区域试验，试验面积10亩；
3、开展新品种展示，面积5亩；5、对酉阳青蒿1号开展“洋芋青蒿”套作栽培模式研究5亩；
4、带动农户参与青蒿农业产业化建设，通过土地租金、务工薪金等方式带动农户20户20人，其中脱贫户5户5人增收1万元。</t>
  </si>
  <si>
    <t>1.新材料创制试验面积5亩；品比试验面积10亩，筛选1到2个适合酉阳的高青蒿素含量种源；
2.开展新品种示范试验面积5亩。
3.对酉阳青蒿1号开展“洋芋青蒿”套作栽培模式研究5亩</t>
  </si>
  <si>
    <t>作物存活率≥90%</t>
  </si>
  <si>
    <t>青蒿科技试验补助≤16000元/亩。</t>
  </si>
  <si>
    <t>筛选1到2个适合酉阳的品种（系），培育高含量种源20公斤，带动增收脱贫人口收入1万元。</t>
  </si>
  <si>
    <t>带动户农户参与青蒿农业产业化建设，受益脱贫户2人</t>
  </si>
  <si>
    <t>吴廷和</t>
  </si>
  <si>
    <t>2024年茶叶试验及茶叶产业链建设科技支撑合作</t>
  </si>
  <si>
    <t>1.建10亩茶叶基地绿色防控、有机肥替代化肥等技术试验、示范；        
2.开展1年期茶叶产业链建设科技支撑合作。</t>
  </si>
  <si>
    <t>1.建10亩茶叶基地绿色防控、有机肥替代化肥等技术试验、示范；  
2. 开展茶叶技术培训200人次。     
3.开展1年期茶叶产业链建设科技支撑合作。</t>
  </si>
  <si>
    <t>1.群众参与:5人参与前期项目确定会议、决议，5人参与入库项目的选择，5人参与项目实施过程中施工质量和资金使用的监督等；
2.利益联结机制：通过林地流转、务工、培训、指导等方式带动农户200人次以上，实现收入1万元以上。</t>
  </si>
  <si>
    <t>1.建茶叶基地绿色防控、有机肥替代化肥等技术试验≥10亩；
2.开展期茶叶产业链建设科技支撑合作≥1年。</t>
  </si>
  <si>
    <t>1.茶叶科技示范补助≤2万元/亩；
2.茶叶产业链建设科技支撑合作补助≤20万元/年</t>
  </si>
  <si>
    <t>提高茶农种植、加工技术，提升酉阳茶叶产业综合竞争力，减少农业支出20万元。</t>
  </si>
  <si>
    <t>受益茶农200户200人（其中脱贫户10户10人）</t>
  </si>
  <si>
    <t>冉璐</t>
  </si>
  <si>
    <t>18182276799</t>
  </si>
  <si>
    <t>酉阳县2024年粮经烟协同发展项目</t>
  </si>
  <si>
    <t>1.粮经烟协同发展300亩，推广起垄覆膜一体机（材质：钢材）50套。</t>
  </si>
  <si>
    <t>龚滩镇、双泉乡、李溪镇等乡镇</t>
  </si>
  <si>
    <t>通过该项目带动烟农200户，增加烟农收入60万元。</t>
  </si>
  <si>
    <t>1.群众参与:5人参与前期项目确定会议、决议，6人参与入库项目的选择，5人参与项目实施过程中施工质量和资金使用的监督等；
2.利益联结机制：通过为烟农打造粮经烟协同发展，可带动烟农200户（其中脱贫户20人）以上增加综合收入60万元以上。</t>
  </si>
  <si>
    <t>1.粮经烟协同发展≥300亩，推广起垄覆膜一体机（材质：钢材）≥50套。</t>
  </si>
  <si>
    <t>1.粮经烟协同发展≤100元/亩；
2.推广起垄覆膜一体机（材质：钢材）≤1400元/套</t>
  </si>
  <si>
    <t>降低农户生产投入成本≥50万元</t>
  </si>
  <si>
    <t>打造100亩粮经烟发展综合示范区（烟-菜、烟-薯等），通过该项目带动烟农200户，增加烟农收入60万元。</t>
  </si>
  <si>
    <t>杨胜利
刘军</t>
  </si>
  <si>
    <t>17318422999
13628284408</t>
  </si>
  <si>
    <t>2024年酉阳生态茶叶生产技术改进提升项目</t>
  </si>
  <si>
    <t>1.对现有的茶叶生产线加工技术进行优化提升。
2.开发针芽形绿茶加工专利技术，开发特色绿茶新产品。
3.培训一批技术和技能型人才。
4.开展白茶生产和特色工夫红茶生产技术研发</t>
  </si>
  <si>
    <t>酉阳县黑水镇</t>
  </si>
  <si>
    <t>群众参与技术培训、利益联结机制：提升农民生产技能，带动产业发展，农民实现持续稳定增收。</t>
  </si>
  <si>
    <t>生产线改造1条、开发新品2款、培训技术人才30人次、开展白茶和红茶技术研发</t>
  </si>
  <si>
    <t>生态茶叶生产技术改进提升补助≤25万元/年</t>
  </si>
  <si>
    <t>建成后提高茶叶产品附加值30%</t>
  </si>
  <si>
    <t>受益群众30人，其中脱贫户5人。</t>
  </si>
  <si>
    <t>酉阳县2024年骨碎补仿野生繁殖试验项目</t>
  </si>
  <si>
    <t>流转林地10亩，建骨碎补仿野生繁殖试验基地10亩:孢子粉繁殖2亩，分株繁殖8亩。</t>
  </si>
  <si>
    <t>小河镇小河村</t>
  </si>
  <si>
    <t>1.采取孢子粉繁殖和分株繁殖等繁殖方式建骨碎补仿野生繁殖试验基地10亩，探索出适合骨碎补繁殖的方式。
2.通过土地租金、务工薪金等方式带动农户10户10人，其中脱贫户1户1人增收1万元。</t>
  </si>
  <si>
    <t>1.群众参与:：5人参与项目前期会议、决议；5人参与项目实施质量及资金使用监督；
2.利益联结机制：通过土地租金、务工薪金等方式带动农户10户10人，其中脱贫户1户1人增收1万元。</t>
  </si>
  <si>
    <t>1.采取孢子粉繁殖和分株繁殖等繁殖方式建骨碎补仿野生繁殖试验基地10亩，探索出适合骨碎补繁殖的方式
2.通过土地租金、务工薪金等方式带动农户10户10人，其中脱贫户1户1人增收1万元。</t>
  </si>
  <si>
    <t>建骨碎补仿野生繁殖试验基地≥10亩，探索出适合骨碎补繁殖的方式。</t>
  </si>
  <si>
    <t>骨碎补仿野生繁殖试验基地≤2万元/亩</t>
  </si>
  <si>
    <t>采取孢子粉繁殖和分株繁殖等繁殖方式建骨碎补仿野生繁殖试验基地10亩，探索出适合骨碎补繁殖的方式</t>
  </si>
  <si>
    <t>通过土地租金、务工薪金等方式带动农户10户10人，其中脱贫户1户1人增收1万元。</t>
  </si>
  <si>
    <t>贾晓琳</t>
  </si>
  <si>
    <t>万源佳2024年中药饮片提质扩增项目</t>
  </si>
  <si>
    <t>1、选取当地优质特色中药材品种2个，进行仿野生种植。 建设中药材GAP种植示范基地80亩。                                               2、新建保健品生产车间4000㎡，其中10万级洁净区1500㎡。                         
3、实验室1000㎡，其中1万级洁净区100㎡。                                                        4、购进生产设备建成保健食品生产线一条，并取得生产资质（含环评），项目设计及技术服务和开展保健品的前期研发活动；
5、品牌建设：平台建设、营销推广、户外广告、楼宇广告牌，网络推广、活动推广等，成立全国酵素文化研究院；展示厅建设500㎡。</t>
  </si>
  <si>
    <t>板溪镇三角村</t>
  </si>
  <si>
    <t>1、中药种GAP种植示范基地建设80亩，新增培育品种2个；
2、生产车间4000㎡（其中10万级洁净区1500㎡）。                  3、实验室1000㎡，其中1万级洁净区100㎡。                         4、建成保健食品生产线一条；形成年产能保健食品70吨。
5、品牌建设：平台建设，线下广告宣传&gt;200幅，新媒体/自媒体流量投放，展示厅&gt;500平方米。                       实现销售收入0.5亿元，年实现利润200万元，上缴税金160万元。</t>
  </si>
  <si>
    <t>1.群众参与：6人参与项目前期会议、决议；8人参与项目实施质量及资金使用监督；
2.新增就业岗位20人，以收购、土地租赁、务工等带动农户200户，年均户增收3000元。实现销售收入0.5亿元，年实现利润200万元，上缴税金160万元。按村集体持股金额的6%，将连续5年的分红保证金，一次性划拨到股权化改革试点分红资金管理账户。</t>
  </si>
  <si>
    <t>1、选取当地优质特色中药材品种2个，进行仿野生种植。 建设中药材GAP种植示范基地≥80亩。                                               2、新建保健品生产车间≥4000㎡，其中10万级洁净区≥1500㎡。                         
3、实验室≥1000㎡，其中1万级洁净区≥100㎡。                                                        4、购进生产设备建成保健食品生产线≥一条，并取得生产资质（含环评），项目设计及技术服务和开展保健品的前期研发活动；
5、品牌建设：平台建设、营销推广、户外广告、楼宇广告牌，网络推广、活动推广等，成立全国酵素文化研究院；展示厅建设≥500㎡。</t>
  </si>
  <si>
    <t>符合国家/行业标准</t>
  </si>
  <si>
    <t>1年</t>
  </si>
  <si>
    <t>1、品种选育及基地建设补助≤40万元；
2、生产车间、实验室及仓储区建造补助≤350万元；
 3、购建保健食品生产线相关设备（含环评）及项目设计咨询技术服务等，补助≤430万元；              
4、品牌建设支出补助≤180万元。</t>
  </si>
  <si>
    <t>年销售收入0.5亿，实现利润200万元，上缴税金160万元。</t>
  </si>
  <si>
    <t>新增就业岗位20人，以收购、土地租赁、务工等带动农户200户，年均户增收3000元</t>
  </si>
  <si>
    <t>项目可持续年限≥8年</t>
  </si>
  <si>
    <t>按村集体持股金额的6%，将连续5年的分红保证金，一次性划拨到股权化改革试点分红资金管理账户。</t>
  </si>
  <si>
    <t>童曼云</t>
  </si>
  <si>
    <t>13012358868</t>
  </si>
  <si>
    <t>2024年酉水河镇后溪村江氏农业专业合作社柑橘基地配套设施建设项目</t>
  </si>
  <si>
    <t>1.新建20立方米镀锌板移动水池3个；
2.新建40立方米镀锌板移动水池1个；
3.新建30立方米镀锌板移动水池1个；
4.铺设φ63PE1000米；
5.铺设φ40PE2000米；
6.购买并安装φ20PE管15000米；
7.购买喷头10000个及其他配件。</t>
  </si>
  <si>
    <t>酉水河镇后溪村</t>
  </si>
  <si>
    <t>通过实施该项目，改善生产生活条件，促进产业发展，实现每年节省产业管理成本29万元以上，受益42户108人，其中脱贫户10户50人。</t>
  </si>
  <si>
    <t>1.群众参与：6人参与前期项目确定会议、决议，6人参入项目入库的选择，5人参与项目实施过程质量监督及资金使用的监督；
2.利益联结机制：通过实施该项目，改善生产生活条件，促进产业发展，实现每年节省产业管理成本29万元以上，受益42户108人，其中脱贫户10户50人。</t>
  </si>
  <si>
    <t>1.新建20立方米镀锌板移动水池3个；
2.新建40立方米镀锌板移动水池1个；
3.新建30立方米镀锌板移动水池1个；
4.铺设φ63PE1000米；
5.铺设φ40PE2000米；
6.购买并安装20PE管15000米；
7.购买喷头10000个及其他配件。</t>
  </si>
  <si>
    <t>1.新建20立方米镀锌板移动水池≥3个；
2.新建40立方米镀锌板移动水池≥1个；
3.新建30立方米镀锌板移动水池≥1个
4.铺设φ63PE≥1000米；
5.铺设φ40PE≥2000米；
6.安装20喷管≥15000米；
7.安装喷头≥10000个。</t>
  </si>
  <si>
    <t>1、移动水池≤1000元/立方米
2、φ63PE≤40元/米
3、φ40PE≤30元/米
4、20PE管≤2.2元/米
5、喷头≤3元/个</t>
  </si>
  <si>
    <t>实现每年节省产业管理成本29万元以上</t>
  </si>
  <si>
    <t>受益42户108人，其中脱贫户10户50人</t>
  </si>
  <si>
    <t>江再忠</t>
  </si>
  <si>
    <t>2024年酉阳县“加工型辣椒+宽柄芥菜”产业错季轮作示范基地建设项目</t>
  </si>
  <si>
    <t>新建“加工型辣椒+宽柄芥菜”产业错季轮作示范基地100亩。</t>
  </si>
  <si>
    <t>小河镇小岗村</t>
  </si>
  <si>
    <t>A、产出指标：通过项目实施，建立“加工型辣椒+宽柄芥菜”错季轮作示范基地100亩，实现辣椒产量140吨，宽柄芥菜产量500吨。平均亩产分别比常规种植增加250公斤、1000公斤。
B、效益指标：
a、经济效益指标：实现产值75.4万元（其中：辣椒产值50.4万元，宽柄芥菜产值25万元。
b、社会效益指标：通过务工可带动农户40户150人（其中：脱贫户4户12人）以上，户均增收2500元以上；通过土地租金可带动农户35户（其中脱贫户3户）以上。有较好的社会效益。
c、生态效益指标：通过项目实施，推广使用有机肥、病虫害绿色防控技术，可以有效减少化肥施用量20%、农药施用量5%，提高利用率，既有利于保护土壤和生态环境，又能提升产品品质，实现蔬菜生产向绿色、健康方向发展。</t>
  </si>
  <si>
    <t>1.群众参与:8人参与前期项目确定会议、决议，8人参与入库项目的选择，8人参与项目实施过程中施工质量和资金使用的监督等；
2.利益联结机制：通过土地租金、务工薪金等方式带动90户350人（其中脱贫户15户45人）户均增收1200元。</t>
  </si>
  <si>
    <t>新建“加工型辣椒+宽柄芥菜”产业错季轮作示范基地≥100亩。</t>
  </si>
  <si>
    <t>项目总投资：该项目总投资为64万元。财政补助29.5万元；自筹资金34.5万元。
主要投向：1、购买辣椒种子（品种：红椒998）：100包×120元/包=1.2万元；
2、购买宽柄芥菜种子：100包×100元/包=1万元；
3、购买农家肥：230吨×800元/吨=18.4万元；
4、购买复合肥（N:p:k=15:15:15）：10吨×4200元/吨=4.2万元；
5、生物农药：2万元；
6、地膜（宽：90cm，厚：0.015mm）：100筒×70元/筒=0.7万元；
7、杀虫灯（太阳能）：8台×2500元/台=2万元；
8、现场会：1场（50人）×0.5万元/场=0.5万元；
9、人工工资：4000个×80元/个=32万元；
10、土地租金：100亩×200元/亩=2万元。</t>
  </si>
  <si>
    <t>实现辣椒产量300吨，产值92万元；宽柄芥菜1000吨，产值40万元。</t>
  </si>
  <si>
    <t>通过土地租金、务工薪金等方式带动90户350人（其中脱贫户15户45人）户均增收1200元。</t>
  </si>
  <si>
    <t>可持续使用年限≥1年</t>
  </si>
  <si>
    <t>黄世春</t>
  </si>
  <si>
    <t>2024年酉阳县“加工型辣椒+宽柄芥菜”示范基地基础设施建设项目</t>
  </si>
  <si>
    <t>基础设施</t>
  </si>
  <si>
    <t>修建机耕道1公里，轨道运输1公里，水肥一体化设施、设备1套，田间便道（路带沟）500米，智能大棚10亩，管理用房60平方米，履带式智能划土机1台，植保无人机1台。</t>
  </si>
  <si>
    <t>通过项目建设，为项目基地提供配套设施、设备，亩均节省生产成本300元以上。带动当地农户20户80人（其中脱贫户5户20人）务工就业，户均增收1200元。</t>
  </si>
  <si>
    <t>1.群众参与:8人参与前期项目确定会议、决议，8人参与入库项目的选择，8人参与项目实施过程中施工质量和资金使用的监督等；
2.利益联结机制：通过务工薪金等方式带动当地农户20户80人（其中脱贫户5户20人）务工就业，户均增收1200元。</t>
  </si>
  <si>
    <t>修建机耕道≥1公里，轨道运输≥1公里，水肥一体化设施、设备≥1套，田间便道（路带沟）≥500米，智能大棚≥10亩，管理用房≥60平方米，履带式智能划土机≥1台，植保无人机≥1台。</t>
  </si>
  <si>
    <t>补助标准：修建机耕道≤200元/米，轨道运输≤100元/米，水肥一体化设施、设备≤800元/亩，田间便道（路带沟）≤200元/米，智能大棚≤230元/平方米，管理用房≤1000元/平方米，履带式智能划土机≤10万元/台，植保无人机≤15万元/台。</t>
  </si>
  <si>
    <t>通过项目建设，为项目基地提供配套设施、设备，亩均节省生产成本300元以上。</t>
  </si>
  <si>
    <t>带动当地农户20户80人（其中脱贫户5户20人）务工就业，户均增收1200元。</t>
  </si>
  <si>
    <t>2024年酉阳县“鲜食玉米+榨菜”产业错季轮作示范基地建设项目</t>
  </si>
  <si>
    <t>1、新建“鲜食玉米+榨菜”产业错季轮作示范基地300亩。2、安装φ35PE灌溉水管3000米。</t>
  </si>
  <si>
    <t>涂市镇桃鱼村</t>
  </si>
  <si>
    <t>实现玉米产量450吨，产值63万元；榨菜产量600吨，产值48万元。</t>
  </si>
  <si>
    <t>1.群众参与:10人参与前期项目确定会议、决议，10人参与入库项目的选择，10人参与项目实施过程中施工质量和资金使用的监督等；
2.利益联结机制：通过土地租金、务工薪金等方式带动110户380人（其中脱贫户20户50人）户均增收1200元。</t>
  </si>
  <si>
    <t>建成“鲜食玉米+榨菜”产业错季轮作示范基地300亩。安装φ63PE灌溉水管3000米。</t>
  </si>
  <si>
    <t>建成“鲜食玉米+榨菜”产业错季轮作示范基地≥300亩。安装φ63PE灌溉水管≥3000米。</t>
  </si>
  <si>
    <t>补助标准≤1667元/亩</t>
  </si>
  <si>
    <t>通过土地租金、务工薪金等方式带动110户380人（其中脱贫户20户50人）户均增收1200元。</t>
  </si>
  <si>
    <t>2024年酉阳县涂市镇桃鱼村人居环境综合整治</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</si>
  <si>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</si>
  <si>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
5.通过实施该项目，优化项目区人居环境，实现人居环境的整体提升，群众满意度90％以上。（惠及受益群众338人，其中脱贫人口89人。带动务工增收12人次），人均年增收≥3000元。</t>
  </si>
  <si>
    <t>1.群众参与：14人参与项目入库选择,7人参与项目实施过程中施工质量和资金使用的监督；      2.利益联结机制：通过实施该项目，优化项目区人居环境，实现人居环境的整体提升，群众满意度90％以上。（惠及受益群众338人，其中脱贫人口及监测对象人口89人。带动务工增收12人次），人均年增收≥3000元。</t>
  </si>
  <si>
    <t>1.破碎3组长190米原水泥路面3.0米宽并硬化（5cm厚碎石垫层，20cm厚c20砼路面）；
2.破碎1-2组长670米原水泥路面3.5米并硬化（5cm厚碎石垫层，20cm厚c20砼路面）；
3.破碎6组长390米原水泥路面3.0米宽并硬化（5cm厚碎石垫层，20cm厚c20砼路面）；
4.新建M7.5浆砌片石挡墙总长71米均高1.6米。
5.通过实施该项目，优化项目区人居环境，实现人居环境的整体提升，群众满意度90％以上。（惠及受益群众338人，其中脱贫人口及监测对象人口89人。带动务工增收12人次），人均年增收≥3000元。</t>
  </si>
  <si>
    <r>
      <rPr>
        <sz val="10"/>
        <rFont val="黑体"/>
        <charset val="134"/>
      </rPr>
      <t>1.路面破碎≥3950㎡；
2.5cm厚碎石垫层≥3950㎡；
3.20cm厚c25砼面层≥3950㎡；
4.挖土方≥100m</t>
    </r>
    <r>
      <rPr>
        <sz val="10"/>
        <rFont val="宋体"/>
        <charset val="134"/>
      </rPr>
      <t>³</t>
    </r>
    <r>
      <rPr>
        <sz val="10"/>
        <rFont val="黑体"/>
        <charset val="134"/>
      </rPr>
      <t>；
5.弃方≥100m</t>
    </r>
    <r>
      <rPr>
        <sz val="10"/>
        <rFont val="宋体"/>
        <charset val="134"/>
      </rPr>
      <t>³</t>
    </r>
    <r>
      <rPr>
        <sz val="10"/>
        <rFont val="黑体"/>
        <charset val="134"/>
      </rPr>
      <t>；
6.M7.5浆砌片石挡墙≥110m</t>
    </r>
    <r>
      <rPr>
        <sz val="10"/>
        <rFont val="宋体"/>
        <charset val="134"/>
      </rPr>
      <t>³</t>
    </r>
    <r>
      <rPr>
        <sz val="10"/>
        <rFont val="黑体"/>
        <charset val="134"/>
      </rPr>
      <t>。</t>
    </r>
  </si>
  <si>
    <t>项目 (工程) 验收合格率≥100%</t>
  </si>
  <si>
    <t>项目（工程）完成及时率≥100%</t>
  </si>
  <si>
    <r>
      <rPr>
        <sz val="10"/>
        <rFont val="黑体"/>
        <charset val="134"/>
      </rPr>
      <t>1.路面破碎≤40元/㎡；
2.5cm厚碎石垫层≤8元/㎡；
3.20cm厚c25砼面层≤98元/㎡；
4.挖土方≤20元/m</t>
    </r>
    <r>
      <rPr>
        <sz val="10"/>
        <rFont val="宋体"/>
        <charset val="134"/>
      </rPr>
      <t>³</t>
    </r>
    <r>
      <rPr>
        <sz val="10"/>
        <rFont val="黑体"/>
        <charset val="134"/>
      </rPr>
      <t>；
5.弃方≤30元/m</t>
    </r>
    <r>
      <rPr>
        <sz val="10"/>
        <rFont val="宋体"/>
        <charset val="134"/>
      </rPr>
      <t>³</t>
    </r>
    <r>
      <rPr>
        <sz val="10"/>
        <rFont val="黑体"/>
        <charset val="134"/>
      </rPr>
      <t>；
6.M7.5浆砌片石挡墙≤350元/m</t>
    </r>
    <r>
      <rPr>
        <sz val="10"/>
        <rFont val="宋体"/>
        <charset val="134"/>
      </rPr>
      <t>³</t>
    </r>
    <r>
      <rPr>
        <sz val="10"/>
        <rFont val="黑体"/>
        <charset val="134"/>
      </rPr>
      <t>。</t>
    </r>
  </si>
  <si>
    <t>受益脱贫人口338人（其中脱贫人口及监测对象人口≥89人）。</t>
  </si>
  <si>
    <t>2024年龚滩镇杨柳村智慧烟田建设项目</t>
  </si>
  <si>
    <t>数字乡村建设</t>
  </si>
  <si>
    <t>建设内容及规模情况：
1.购置开发数字烟叶田间监测系统（含微气候监测及土壤监测）2套；
2.购置物联网移栽药肥一体计算器100套；
3.购置植保无人机1台、智慧烟田数据采集无人机1台；
4.购置智能叶绿素测定仪2台；
5.购置安装高清网络摄像机10套（含太阳能板、立杆、物联网卡等）；
6.购置安装田间大屏1套；
7.购置安装杀虫灯5套；
8.完成智慧烟田智制中心建设； 
9.购置安装烟叶物联网烘烤温湿度采集器100套；
10.购置安装智慧远程烘烤控制器15台，物联网称重设备20台；
11.购置安装LED数字大屏2块（含大屏数字智控设备及音频设备）；
12.购置高清培训用投影仪1台（套）；
13.完成智慧烤烟控制平台接入软件开发及数据分析等可视化服务（含5年网络运维服务）。</t>
  </si>
  <si>
    <t>依托物联网设备及数据分析技术对龚滩镇杨柳村1000亩烟田进数字化改造，达到降低烤烟全过程生产成本，提高烟田单产产值。                                        
1.购置开发数字烟叶田间监测系统（含微气候监测及土壤监测）2套；
2.购置物联网移栽药肥一体计算器100套；
3.购置植保无人机、智慧烟田数据采集无人机各1台；
4.购置智能叶绿素测定仪2台；
5.购置安装高清网络摄像机10套（含太阳能板、立杆、物联网卡等）；
6.购置安装田间大屏1套；
7.购置安装杀虫灯5套；
8.完成智慧烟田智控中心建设； 
9.购置安装烟叶物联网烘烤温湿度采集器100套；
10.购置安装智慧远程烘烤控制器15台；
11.购置安装LED数字大屏2块（含大屏数字智控设备及音频设备）；
12.购置高清培训用投影仪1台（套）；
13.完成智慧烤烟控制平台接入软件开发及数据分析等可视化服务。</t>
  </si>
  <si>
    <t>1.群众参与：前期11人直接参与项目讨论入库及项目实施质量和资金使用的监督。
2.利益联结机制：通改善生活条件，降低群众生产成本，</t>
  </si>
  <si>
    <t>1.购置开发数字烟叶田间监测系统（含微气候监测及土壤监测）2套；
2.购置物联网移栽药肥一体计算器100套；
3.购置植保无人机1台、智慧烟田数据采集无人机1台；
4.购置智能叶绿素测定仪2台；
5.购置安装高清网络摄像机10套（含太阳能板、立杆、物联网卡等）；
6.购置安装田间大屏1套；
7.购置安装杀虫灯5套；
8.完成智慧烟田智制中心建设； 
9.购置安装烟叶物联网烘烤温湿度采集器100套；
10.购置安装智慧远程烘烤控制器15台，物联网称重设备20台；
11.购置安装LED数字大屏2块（含大屏数字智控设备及音频设备）；
12.购置高清培训用投影仪1台（套）；
13.完成智慧烤烟控制平台接入软件开发及数据分析等可视化服务（含5年网络运维服务）。</t>
  </si>
  <si>
    <t>1.数字烟叶大田系统：智慧田间监测系统（含微气候监测及土壤监测）1套≤6万元/套；物联网移栽药肥一体计算器≤1800元/套；智能叶绿素测定仪≤1.5万元/台；
2.植保无人机≤7万元/台；智慧烟田数据采集无人机≤3万元/台；
3.田间大屏≤3.8万元；高清网络摄像机≤1.1万元/套；杀虫灯≤8500/套。
4.智控中心恒温设备3P ≤9000元/套、2P ≤3800元/套；
5.智慧烟田智制中心≤18万；
6.物联网烘烤温湿度采集器≤700元/套；智慧远程烘烤控制器≤7000元/台；物联网称重设备≤2000元/台；
7.智慧显示LED数字大屏（含大屏数字指控设备及音频设备）≤1.6万/平方米；
8.智慧烤烟控制平台接入软件开发及数据分析等可视化服务（含5年网络运维服务）≤18万；
9.项目可行性方案制作、财务审计等服务费≤6万元，监理费、管理费、保险费等费用≤4.6万元，预备费,≤5万元。</t>
  </si>
  <si>
    <t>通过传感器和无线传输设备的使用，农田信息能够实时自动传
输到农业管理人员的眼前 ，实现了农民和农田的有机互联 。</t>
  </si>
  <si>
    <t>项目实施，受益农户≥334人（脱贫人口76人）</t>
  </si>
  <si>
    <t>工程设计使用期限≥5年</t>
  </si>
  <si>
    <t>2024年五福镇大河坝高标准农田排灌配套设施建设项目</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</si>
  <si>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t>
  </si>
  <si>
    <t>五福镇大河村5组、6组</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</si>
  <si>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                                 3.通过实施该项目，改善大河村农田灌溉系统，降低灌溉成本。</t>
  </si>
  <si>
    <t>1.群众参与:23人参与前期项目确定会议、决议，10人参与入库项目的选择，7人参与项目实施过程中施工质量和资金使用的监督等。                                                                                                    2.利益联结机制：通过实施该项目，改善大河村农田灌溉系统，降低灌溉成本。</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</si>
  <si>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                                 3.通过实施该项目，改善大河村农田灌溉系统，降低灌溉成本。</t>
  </si>
  <si>
    <t>1.新建管道3028米（其中PE160型管道1200米、PE110型管道1160米、PE90型管道668米）；       2.购置PE160分支管4个、110型闸阀4个、90型闸阀2个、110型三通管4个、90型三通管2个、水管固定器18个、22千瓦全铜水泵1个、70国标电线（3+1）120米、配电柜（2组）1台、PE110型弯头1个、PE110型直接11个、PE110型外丝接头1个、排空气水泵3台、25型软管1圈、水泵轴承4个、交流接触器4个、水泵齿轮油2瓶、钢丝绳5米、发电机充电宝2个。</t>
  </si>
  <si>
    <t>1.PE160型管道≤95元/米、PE110型管道≤76元/米；PE90型管道≤63元/米；       2.PE160分支管≤120元/个、110型闸阀≤210元/个、90型闸阀≤190元/个、110型三通管25元/个、90型三通管15元/个、水管固定器400元/个、22千瓦全铜水泵≤19500元/台、70国标电线（3+1）≤90元/米米、配电柜（2组）≤10500元/台、PE110型弯头≤51元/个、PE110型直接35元/个、PE110型外丝接头120元/个、排空气水泵≤900元/台、25型软管≤500元/圈、水泵轴承≤120元/个、交流接触器≤240元/个、水泵齿轮油120元/瓶、钢丝绳≤40元/米、发电机充电宝1200元/个。</t>
  </si>
  <si>
    <t>通过实施该项目，改善大河村农田灌溉系统，降低灌溉成本30%，带动百姓增收，巩固脱贫人口脱贫成效</t>
  </si>
  <si>
    <t>受益群众≥38人，其中脱贫户及监测户12人。</t>
  </si>
  <si>
    <t>可持续使用年限≥3年</t>
  </si>
  <si>
    <t>2024年龚滩镇罾潭村中庄至陶家岩产业路项目</t>
  </si>
  <si>
    <t>硬化龚滩镇罾潭村中庄至陶家岩产业路2.3公里（3.5m宽C25砼，厚20cm）。</t>
  </si>
  <si>
    <t>龚滩镇罾潭村</t>
  </si>
  <si>
    <t>1.硬化产业路2.3公里；
2.带动南瓜基地、养殖基地等产业的发展；
3.通过该项目建设，受益农户42户136人（其中脱贫户及监测户6户31人）。</t>
  </si>
  <si>
    <t>1.群众参与：7人参加项目前期会议，11人参与项目立项入库，10人参与项目实施过程中施工质量和资金实用监督；
2.利益联结机制：通过改善交通基础设施条件，降低农户42户136人（其中脱贫户及监测户6户31人）的生活出行、产品运输成本，并通过务工等形式实现增收。</t>
  </si>
  <si>
    <t>1.硬化龚滩镇罾潭村中庄至陶家岩产业路2.3公里；
2.通过实施该项目，降低运输成本，惠及农户42户136人（其中脱贫户及监测户6户31人）。</t>
  </si>
  <si>
    <t>硬化产业路2.3≥公里.</t>
  </si>
  <si>
    <t>补助标准≤50万元/公里</t>
  </si>
  <si>
    <t>当地群众参与务工农户人均收入≥2000元</t>
  </si>
  <si>
    <t>通过实施该项目，项目建成后，带动群众就近就地就业，增加人均收入，改善生活条件。受益人口户42户136人（其中脱贫户及监测户6户31人）。</t>
  </si>
  <si>
    <t>项目设计使用年限≥5年</t>
  </si>
  <si>
    <t>酉阳县2024年畜禽养殖示范基地建设项目</t>
  </si>
  <si>
    <t>养殖业基地</t>
  </si>
  <si>
    <t>新建标准化肉牛养殖示范基地6个，新建标准化生猪养殖示范基地3个，新建标准化黑山羊养殖示范基地5个。</t>
  </si>
  <si>
    <t>李溪、龚滩、偏柏、毛坝、五福、两罾、丁市、</t>
  </si>
  <si>
    <t>新建标准化肉牛养殖示范基地6个，存栏肉牛900头；新建标准化生猪养殖示范基地3个，存栏生猪3000头、能繁母猪200头；新建标准化山羊养殖示范基地5个，存栏山羊1000只。通过临时务工方式，带动周边脱贫户3户以上，户均增加工资性收入2000元及以上。</t>
  </si>
  <si>
    <t>1.群众参与：每个养殖基地5人以上参与项目申报。
2.利益联结机制：通过临时务工方式，带动脱贫户户均增加工资性收入2000元以上。</t>
  </si>
  <si>
    <t>建成年存栏肉牛1100头的养殖场11个，年存栏生猪1000头的养殖场1个，年存栏生猪2000头的养殖场1个，年存栏母猪100头的养殖场2个，建成年存栏黑山羊200只的养殖场2个。</t>
  </si>
  <si>
    <t>牛舍≥600㎡，存栏肉牛≥100头；圈舍≥3000㎡；存栏生猪≥2000头。圈舍≥350㎡；圈舍≥1500㎡；存栏母猪≥100头。圈舍≥350㎡；存栏黑山羊200只。</t>
  </si>
  <si>
    <t>存活率≥80%</t>
  </si>
  <si>
    <t>项目验收合格和完善验收资料及时率100%。</t>
  </si>
  <si>
    <t>1、牛舍≤400元/平方米；
饲料仓库、青贮池、垫料轮换储备房等补助≤300元/立方米（平方米）；
能繁母牛引进≤2500元/头。2、新建猪舍(隔离舍）补助≤400元/㎡.
粪污处理设施≤200元/立方米（㎡）.
饲料和兽药房补助≤300元/㎡
能繁母猪补助≤2000元/头。3、羊舍≤400元/㎡</t>
  </si>
  <si>
    <t>实现收入≥130万元</t>
  </si>
  <si>
    <t>受益脱贫户33户</t>
  </si>
  <si>
    <t>许东风</t>
  </si>
  <si>
    <t>13609496673</t>
  </si>
  <si>
    <t>2024年肉牛遗传资源改良项目</t>
  </si>
  <si>
    <t>1、新增改良站（点）6个，改良站（点）总量达20个。
2、冻精采购：购进优质种公牛冻精细管10000支。
3、耗材采购：冻精保存液氮4500升（含分次运送），输精枪外套100包（20支/包），兽用长臂手套40包（50支/包），牛用布病检测卡20盒（100支/盒），牛测孕试纸200盒（10条/盒），牛用促排及诱导发情药剂2种400盒（10支/盒）。
4、设备仪器：兽用排卵检测仪20个，可视化输精枪10个，兽用高清显微镜10个，牛冻精细管剪40个，牛鼻牵引钳20个，电子测温计20个，冻精细管镊子（直头、弯头）40个，植入式电子芯片2000支，冻精解冻杯40个，保定架20个。
5、技术培训：改良员培训20人，业务技术培训200人次。</t>
  </si>
  <si>
    <t>巩固14个改良站点，新增6个改良站点，完成肉牛改良2000头以上。改良能繁母牛配怀率80%以上。开展黄牛改良培训，带动贫困户3户。</t>
  </si>
  <si>
    <t>1.群众参与：5人以上参与项目申报。
2.利益联结机制：带动脱贫户3户。</t>
  </si>
  <si>
    <t>新增改良站（点）6个，改良站（点）总量达20个。完成冻精采购10000支及其它相关耗材、设备仪器采购。完成改良肉牛2000头。</t>
  </si>
  <si>
    <t>改良肉牛≥2000头   改良员培训≥20人          技术培训≥200人次</t>
  </si>
  <si>
    <t>配怀率≥80%</t>
  </si>
  <si>
    <t>1.液氮（含运送费用）≤12元/升；
2.公牛冻精细管≤10元/支     
3.其它耗材及设备仪器询价据实      
4、改良员训≤1500元/人，技术培训≤300元/人次。</t>
  </si>
  <si>
    <t>减少养殖成本50万元</t>
  </si>
  <si>
    <t>受益脱贫户3户</t>
  </si>
  <si>
    <t>方亚</t>
  </si>
  <si>
    <t>13709485196</t>
  </si>
  <si>
    <t>2024年酉州乌羊保种项目</t>
  </si>
  <si>
    <t>1.饲草饲料储备
收储青绿饲料及青贮饲料210吨，购买干草30吨，购买精饲料40吨。
2.技术支撑
开展酉州乌羊等山羊产业发展的技术支撑服务，酉州乌羊保种群饲养管理，开展选种选配，保种群数量保持400只以上，种羊更新率10%以上，三代之内没有血缘关系的家系数保持6个以上。 
3.设施设备维护更新
更换羊场围栏400米。围栏为双边丝护栏网，规格：5毫米×180毫米（高）×300毫米（长），材质：优质Q235低碳冷拔钢丝。P32.5水泥4吨，综合砂石8吨。
4、项目验收。</t>
  </si>
  <si>
    <t>涂市镇钟岭村</t>
  </si>
  <si>
    <t>存栏酉州乌羊400只以上，母羊和公羊更新率10%以上，项目建设过程中，通过临时务工（种草）方式，带动脱贫户3户，户均增加工资性（种草）收入2000元以上。</t>
  </si>
  <si>
    <t>1.群众参与：5人以上参与项目申报。
2.利益联结机制：带动脱贫户3户，增加工资性（种草）收入2000元以上。</t>
  </si>
  <si>
    <t>开展酉州乌羊保种</t>
  </si>
  <si>
    <t>1.存栏酉州乌羊≥400只；
2.母羊和公羊更新率≥10%。</t>
  </si>
  <si>
    <t>1.收储青饲料补助≤700元/吨，精饲料补助≤3700元/吨；
2.技术支撑服务费≤20万元；
3.设施设备制作维护等费用≤2万元，其中：制作羔羊专用补料槽50个，补助≤160元/个，水槽、食槽维修或更换100米，补助≤120元/米，打印费0.2≤万元、审计费≤0.4万元</t>
  </si>
  <si>
    <t>王高富</t>
  </si>
  <si>
    <t>15923174120</t>
  </si>
  <si>
    <t>2024年生猪良种补助项目</t>
  </si>
  <si>
    <t>新增优质良种种猪（公猪、母猪）1051头，引种补助1000元/头</t>
  </si>
  <si>
    <t>新增良种1000头，带动脱贫户3户，户均减少养殖成本1000元。</t>
  </si>
  <si>
    <t>1.群众参与：5人以上参与项目申报。
2.利益联结机制：带动脱贫户3户，户均减少养殖成本1000元。</t>
  </si>
  <si>
    <t>新增良种1000头</t>
  </si>
  <si>
    <t>新增存栏母猪≧1000头</t>
  </si>
  <si>
    <t>引种补助≤1000元/头</t>
  </si>
  <si>
    <t>减少养殖成本100万元</t>
  </si>
  <si>
    <t>2024年酉州黑山羊品种培育</t>
  </si>
  <si>
    <t>1、对4户酉州黑山羊核心场进行育种补助。
2、选择5户酉州黑山羊养殖户，建设酉州黑山羊扩繁场： 
每场引进酉州黑山羊100只，存栏200只以上；对现有圈舍维修维护300平方米；改变养殖模式，全群施行分群分段饲养，全价日粮养殖，种羊通过放牧方式满足其运动需要，每场购买饲料10吨；建立育种档案。
3．实验试验。
(1)动物营养试验.
对育肥阶段的酉州黑山羊开展能量和蛋白需要量进行试验。选取酉州黑山羊开展饲养试验、消化代谢试验和比较屠宰试验（其中4只在试验开始时屠宰取样，18只羊开展饲养试验、消化代谢试验、比较屠宰试验）。
(2)育种试验
选取250个样本进行全基因组测序；选择50只羊，用于营养试验和屠宰测定；开展细胞及组织功能验证，用于细胞培养、组织培养、载体构建、基因编辑、等分子实验；开展血样多组学蛋白组、代谢组研究。</t>
  </si>
  <si>
    <t>按照酉州黑山羊培育育种规划，支持育种核心场开展育种工作，每场培育种羊200只以上，建设5个酉州黑山羊培育扩繁场，引进酉州黑山羊种羊500只，养殖规模达到1000只以上；选取22只育肥羊开展饲养试验；完成250只酉州乌羊的基因组测序；建立种羊档案，带动脱贫户3户，户均增收1000元以上。</t>
  </si>
  <si>
    <t>1.群众参与：5人以上参与项目申报。
2.利益联结机制：带动脱贫户3户，户均增收1000元以上。</t>
  </si>
  <si>
    <t>开展酉州黑山羊品种培育</t>
  </si>
  <si>
    <t>酉州黑山羊饲养试验2个</t>
  </si>
  <si>
    <t>1、技术检测费≤50万元；
2、、羊舍维护维修≤200元/平方米,
3、引种补助≤500元/只；
4、饲料补助≤3700元/吨；
5、补助人工费200元/天。</t>
  </si>
  <si>
    <t>减少养殖成本55万元</t>
  </si>
  <si>
    <t>2024年麻旺鸭青壳系选育及扩繁项目</t>
  </si>
  <si>
    <t>1. 建设麻旺鸭青壳系种鸭舍200平方米。
2. 开展麻旺鸭青壳系选育研究，对于选育出的青壳系开展扩繁工作，青壳系种群规模达到1050只,其中公鸭50只，母鸭1000只,1050只鸭饲料。
3. 建设选育管理及测定用房100平方米。
4. 麻旺鸭保种场30个家系630只种鸭饲料。
5.培训农户30人。</t>
  </si>
  <si>
    <t>麻旺镇吉安村</t>
  </si>
  <si>
    <t>在选育麻旺鸭青壳系I世代200只的基础上，建立麻旺鸭青壳系Ⅱ系，麻旺鸭青壳系种群规模达到1050只。带动脱贫户3户，每户年均增收1000元以上。</t>
  </si>
  <si>
    <t>1.群众参与：5人以上参与项目建设。
2.利益联结机制：带动脱贫户3户，户均增收1000元以上。</t>
  </si>
  <si>
    <t>建立麻旺鸭青壳系Ⅱ系，麻旺鸭青壳系种群规模达到1050只。</t>
  </si>
  <si>
    <t xml:space="preserve">
种群规模达到1050只。</t>
  </si>
  <si>
    <t>1.麻旺鸭青壳系种鸭舍≤400元/平方米
2.种群保护饲养及饲料≤130元/只；
3.麻旺鸭青壳系选育管理及测定用房≤800元/平方米；
4.培训农户≤200元/人次。</t>
  </si>
  <si>
    <t>年新增收入10万元以上</t>
  </si>
  <si>
    <t>酉阳县2024年农业园区核心区蔬菜种植基地灌溉用水设施建设</t>
  </si>
  <si>
    <t>产业园（区）</t>
  </si>
  <si>
    <t>1.新建产业基地蓄水池200m3。
2.新建喷淋管道系统（包括机电系统），覆盖基地面积22000㎡。</t>
  </si>
  <si>
    <t>麻旺镇平桥村</t>
  </si>
  <si>
    <t>1.新建产业蓄水池200m3；
2.新建喷淋管道系统（包括机电系统）覆盖基地面积22000㎡；
3.通过实施该项目，受益人口40人（其中脱贫户2户2人，脱贫人口增收10000元）。</t>
  </si>
  <si>
    <t>1.群众参与：8人参与项目确定会议及入库选择，5人参与项目实施过程中施工质量和资金使用监督；
2.利益联结机制：流转土地40亩，增加流转性收入300元/亩*年。</t>
  </si>
  <si>
    <t>1.新建产业蓄水池≥200m3；
2.新建喷淋管道系统（包括机电系统）≥22000㎡。</t>
  </si>
  <si>
    <t>1.新建产业蓄水池≤1200元 /m3；
2.新建喷淋管道系统（包括机电系统）≤3元/㎡。</t>
  </si>
  <si>
    <t>带动脱贫人口增加收10000元。</t>
  </si>
  <si>
    <t>受益人口40人，其中脱贫人口≥2人。</t>
  </si>
  <si>
    <t>田应宝</t>
  </si>
  <si>
    <t>13896492442</t>
  </si>
  <si>
    <t>2024年酉阳县黑水镇宝剑村榨油厂提档升级改造项目</t>
  </si>
  <si>
    <t>加工业</t>
  </si>
  <si>
    <t>新建榨油厂300平方米（包括建筑、结构、水电、装修等相关附属工程）</t>
  </si>
  <si>
    <t>1.新建榨油厂300平方米（包括建筑、结构、水电等相关附属工程），促进村集体经济提质增效。
2.通过实施本项目，以务工等方式带动8人，其中脱贫户2人，人均增收3000以上。</t>
  </si>
  <si>
    <t>1.群众参与:21人参与前期项目确定会议、决议，7人参与入库项目的选择，13人参与项目实施过程中施工质量和资金使用的监督等；
2.利益联结机制：以务工等方式带动8人，其中脱贫户2人，人均增收3000以上。</t>
  </si>
  <si>
    <t>榨油厂≥300平方米</t>
  </si>
  <si>
    <t>1.新建榨油厂厂房≤2333元/平方米；</t>
  </si>
  <si>
    <t>投产后可实现年加工能力100吨油菜籽，实施年产值60万元。</t>
  </si>
  <si>
    <t>受益群众≥300人，其中脱贫户≥27人。</t>
  </si>
  <si>
    <t>2024年酉阳县两罾乡金丝楠村农旅融合高标准农田建设项目</t>
  </si>
  <si>
    <t>农田整治200亩，其中土地翻耕70亩、旱改水20亩、土壤改良增肥100亩、农田场地清理65000㎡。</t>
  </si>
  <si>
    <t>1.农田整治200亩，其中土地翻耕70亩、旱改水20亩、土壤改良增肥100亩、农田场地清理65000㎡;
2.通过实施该项目，保障项目周边农田，从而改善农田生产条件，实现农产品增收，提高当地农产品的经济效益，实现村民增收，提升村民的幸福感，为巩固脱贫攻坚成果打下坚实基础。本项目受益农户120人，其中脱贫户8人。实施过程中，可解决群众30人务工，增加农户收入。</t>
  </si>
  <si>
    <t>1.群众参与:12人参与前期项目确定会议、决议，12人参与入库项目的选择，8人参与项目实施过程中施工质量和资金使用的监督等。
2.利益联结机制：
通过实施该项目，保障项目周边农田，从而改善农田生产条件，实现农产品增收，提高当地农产品的经济效益，实现村民增收，提升村民的幸福感，为巩固脱贫攻坚成果打下坚实基础。本项目受益农户120人，其中脱贫户8人。实施过程中，可解决群众30人务工，增加农户收入。</t>
  </si>
  <si>
    <t>1.土地翻耕≥70亩；
2.农田场地清理≥65000㎡；
3.旱改水≥20亩；
4.土壤改良增肥≥100亩。</t>
  </si>
  <si>
    <t>1.土地翻耕≤360元/亩；
2.农田场地清理≤2元/㎡；
3.旱改水≤7000元/亩；
4.土壤改良增肥≤2000元/亩。</t>
  </si>
  <si>
    <t>解决群众≥30人务工，人均年增收≥6000元。</t>
  </si>
  <si>
    <t>受益群众≥450</t>
  </si>
  <si>
    <t>2024年酉阳县水产养殖项目</t>
  </si>
  <si>
    <t>水产养殖业发展</t>
  </si>
  <si>
    <t>新建稻田综合种养殖基地115亩、冷水鱼流水养殖16108立方米、高位池养殖2400平方米、标准化塘库生态养殖4000亩。</t>
  </si>
  <si>
    <t>新建稻田综合种养殖基地115亩、冷水鱼流水养殖16108立方米、高位池养殖2400平方米、标准化塘库生态养殖4000亩。
2.通过项目实施，投产后实现年产值1479万元，带动农户309户519人，其中脱贫户119人。</t>
  </si>
  <si>
    <t>1.群众参与:3人参与前期项目确定会议、决议，9人参与入库项目的选择，3人参与项目实施过程中施工质量和资金使用的监督等；
2.利益联结机制：项目建成后，实现年产值988万元，带动农户258户780人，其中脱贫户59户178人。</t>
  </si>
  <si>
    <t>新建稻田综合种养面积≥115亩，冷水鱼流水养殖≥16108立方米、高位池养殖≥2400平方米、标准化塘库生态养殖≥4000亩。</t>
  </si>
  <si>
    <t>成活率≧90%</t>
  </si>
  <si>
    <t>稻田综合种养补助≤1000元/亩、冷水鱼流水养殖补助≤150元/立方米、高位池养殖补助≤总投资40%、标准化塘库生态养殖≤300元/亩</t>
  </si>
  <si>
    <t>实现年产值≥928万元</t>
  </si>
  <si>
    <t>带动农户228户680人，其中脱贫户59户178人。</t>
  </si>
  <si>
    <t>项目所在村集体经济联合社按财政补助资金的30%进行股权化改革，并在项目存续期内每年按持股金额6%的标准实行固定分红，分红期限原则上不得少于5年。</t>
  </si>
  <si>
    <t>冯俊</t>
  </si>
  <si>
    <t>2024年龚滩镇杨柳村人居环境整治示范项目</t>
  </si>
  <si>
    <t>硬化1.2米宽入户路1公里；硬化3米宽寨子干道3.14公里。</t>
  </si>
  <si>
    <t>龚滩镇
杨柳村</t>
  </si>
  <si>
    <t>1.硬化入户路1公里（1.2米宽，10cm厚c20砼面层）；     2.硬化入户路3.14公里（3米宽，20cm厚c20砼面层）；        3.通过实施该项目，降低生产出行成本10%，受益农户63户260人，其中脱贫人口和监测对象户12户60人。</t>
  </si>
  <si>
    <t>1.群众参与：7人参与前期项目确定会议、决议，7人参与入库项目的选择，5人参与项目实施过程中施工质量和资金使用监督。
2、利益联结机制：受益农户63户260人，其中脱贫人口和监测对象户12户60人。</t>
  </si>
  <si>
    <t>完成1.2米宽入户路1公里、3米宽寨子干道3.14公里硬化。</t>
  </si>
  <si>
    <t>1、1.2米宽入户路≥1公里；           2、3米宽寨子干道≥3.14公里；</t>
  </si>
  <si>
    <t>1.硬化1.2米宽10cm厚C20砼入户路补助≤60元/米；            2.硬化3米宽20cm厚C20砼入户路补助≤300元/米.</t>
  </si>
  <si>
    <t>改善项目区基础设施条件,降低生产出行成本10%，助农增收。</t>
  </si>
  <si>
    <t>受益脱贫户≥60人</t>
  </si>
  <si>
    <t>2024年酉阳县龚滩镇红花村人居环境整治项项目</t>
  </si>
  <si>
    <t>硬化1.2米宽入户路0.8公里,3米宽入户路1.5公里。</t>
  </si>
  <si>
    <t>龚滩镇红花村2组</t>
  </si>
  <si>
    <t>1.硬化入户路0.8公里（1.2米宽，10cm厚c20砼面层）；     2.硬化入户路1.5公里（3米宽，20cm厚c20砼面层）；        3.通过实施该项目，降低生产出行成本10%，受益农户31户153人，其中脱贫人口和监测对象户6户31人。</t>
  </si>
  <si>
    <t>1.群众参与：7人参与前期项目确定会议、决议，7人参与入库项目的选择，5人参与项目实施过程中施工质量和资金使用监督；
2.利益联结机制：受益农户31户153人，其中脱贫人口和监测对象户6户31人。</t>
  </si>
  <si>
    <t>完成硬化1.2米宽入户路0.8公里，3米换入户路1.5公里。</t>
  </si>
  <si>
    <t>1、1.2米宽入户路≥0.8公里；
2、3米宽寨子干道≥1.5公里；</t>
  </si>
  <si>
    <t>改善农村基础设施条件,降低生产出行成本10%，助农增收。</t>
  </si>
  <si>
    <t>受益脱贫户≥31人</t>
  </si>
  <si>
    <t>李文全</t>
  </si>
  <si>
    <t>酉阳自治县2024年农业产业科技保障服务项目</t>
  </si>
  <si>
    <t>1.建设柑橘大实蝇防控示范片1000亩，开展全县农业检疫性有害生物监测普查宣传培训工作；
2.在39个乡镇街道建立39个农业产业农药包装废弃物再生资源利用点；</t>
  </si>
  <si>
    <t>39个乡镇（街道</t>
  </si>
  <si>
    <t>1.建设柑橘大实蝇防控示范片1000亩，柑橘大实蝇防控示范片蛆果率≤5%；开展全县检疫性有害生物监测普查宣传培训，技术培训人数200人次以上；
2.在39个乡镇街道建立39个农业产业农药包装废弃物再生资源利用点，农药包装废弃物处置率达100%
3.受益群众40户100人以上，其中脱贫户5户20人以上。</t>
  </si>
  <si>
    <t>1.群众参与:20人参与项目实施及监督工作；
2.利益联结机制：为当地农户提供务工岗位5个，增加农户工资性收入500元/人。</t>
  </si>
  <si>
    <t>1.建设柑橘大实蝇防控示范片1000亩；
2.在39个乡镇街道建立39个农业产业农药包装废弃物再生资源利用点；</t>
  </si>
  <si>
    <t>项目验收合格和完善验收资料后财政补助资金及时发放率≧100%</t>
  </si>
  <si>
    <t>1.柑橘大实蝇防控示范片补助300元/亩；
2.农业产业农药包装废弃物再生资源利用点1.27万元/个；</t>
  </si>
  <si>
    <t>增加农户工资性收入500元/人。</t>
  </si>
  <si>
    <t>受益群众40户100人以上，其中脱贫户人口和监测对象≧20人。</t>
  </si>
  <si>
    <t>酉阳县2024年大豆－玉米带状复合种植生产基地建设</t>
  </si>
  <si>
    <t>建设大豆－玉米带状复合种植生产基地≥1.6万亩：
1.邀请重庆市玉米产业体系创新团队专家等开展技术推广及培训100人次；
2.提供基地建设需要的半紧凑型玉米成单30、康农玉868、康农玉188和鲜食玉米甜脆808等品种≥29吨，大豆良种中豆46、油春1204、洛豆1号等品种≥100吨；96%精异丙甲草胺乳油（金都尔）≥1600瓶（500毫升/瓶）
3.购置配方肥（N+P2O5+K2O≧40%）≥800吨；
4.开展玉米、大豆新品种试验、示范和主推品种展示。</t>
  </si>
  <si>
    <t>板溪、苍岭、双泉、龙潭、麻旺、龚滩、花田、丁市、铜鼓等乡镇（街道）</t>
  </si>
  <si>
    <t>1.整体推进≥1.6万亩的大豆－玉米带状复合种植生产基地建设，实现玉米亩产≥400千克，大豆亩产≥65千克。
2.农业科技带动增加产业产值500万元，减少支出≥500万元。受益总人口数≥500人，其中脱贫人口和监测对象人数≥20人。</t>
  </si>
  <si>
    <t>1.群众参与：20人参与项目实施及监督工作；
2.利益联结机制：通过政府采购方式给群众免费提供种子、肥料、除草剂等服务，农业科技带动增加产业产值500万元，减少支出≥500万元。受益总人口数≥1000人，其中脱贫人口和监测对象人数≥20人。</t>
  </si>
  <si>
    <t>建设大豆－玉米带状复合种植生产基地≥1.6万亩。</t>
  </si>
  <si>
    <t>种植作物成活率≥85%；</t>
  </si>
  <si>
    <t>大豆－玉米带状复合种植补助≤400元/亩。</t>
  </si>
  <si>
    <t>玉米亩产≥400千克，大豆亩产≥65千克。农业科技带动增加产业产值500万元，减少支出≥400万元。</t>
  </si>
  <si>
    <t>张沛昌</t>
  </si>
  <si>
    <t>酉阳县2024年化肥减量增效与耕地质量提升项目</t>
  </si>
  <si>
    <t>1.新建化肥减量增效和耕地质量提升技术示范基地面积达1万亩以上；
2.开展化肥减量相关试验6个以上；
3.开展耕地质量长期定位监测点相关试验15个；
4.开展工作相关的技术服务。</t>
  </si>
  <si>
    <t>李溪、丁市、龙潭、麻旺、龚滩等乡镇（街道）</t>
  </si>
  <si>
    <t>1.新建化肥减量增效和耕地质量提升技术示范基地面积达1万亩以上；
2.开展化肥减量相关试验6个以上；
3.开展耕地质量长期定位监测点相关试验15个。</t>
  </si>
  <si>
    <t>22户以上规模种植户参与，带动示范区大户节本增收100万元以上（按亩节本增收100元算），受益总人数达100人以上</t>
  </si>
  <si>
    <t>示范基地农产品质量和耕地质量得到有效提升</t>
  </si>
  <si>
    <t>项目总投入≤230万元</t>
  </si>
  <si>
    <t>带动示范区大户节本增收100万元以上（按亩节本增收100元算）</t>
  </si>
  <si>
    <t>受益总人数达100人以上</t>
  </si>
  <si>
    <t>冉文秀</t>
  </si>
  <si>
    <t>酉阳县2024年水稻绿色高质高效整县创建项目</t>
  </si>
  <si>
    <t>建设优质水稻≥3万亩
1.提供示范区优质水稻种子野香优莉丝、Q香优252、品香优美珍、神9优25、忠香优904、神9优28”等≥28吨；
2.示范区配方肥料投入≥1000吨；
3.开展特种稻（每品种0.5亩）引种观察试验、优质香稻品种筛选试验和酉阳优质米评选；
4.开展优质中（早）稻品种和彩色稻品种区域试验、生产试验及展示； 
5.开展产业相关的科技指导和撂荒地复耕复种等技术服务。
6.开展1600亩水稻单产提升增密增产示范，对生产薄弱环节进行设备和资金补助扶持。
7.在铜鼓镇开展酉阳贡米基地宣传项目建设。
8.安装一批溯源基地硬件设备：管式土壤墒情仪、光伏摄像头-4G、光伏摄像头-供电系统、光伏摄像头-立杆、光伏摄像头-网络、智能气象站、智能虫情测报灯。</t>
  </si>
  <si>
    <t>涂市、李溪、花田、南腰界、铜鼓、五福、龙潭、丁市等乡（镇）</t>
  </si>
  <si>
    <t>1.建设优质水稻≥3.万亩，项目区国家二级米以上品种全覆盖；
2.稻谷亩产≥480千克.亩效益≥1000元；
3.通过实施该项目，农业科技带动增加产业产值2400万元以上,减少农业产业支出≥400万元。受益总人口数≥4000人，其中脱贫人口和监测对象人数≥50人。
4.建设溯源示范基地，实现种苗、土地、农资、流通、销售一站式全链条数字化管理，以数字技术赋能“酉阳800”从源头开展科技种植、科学管理，保证产品高品质、全程可追溯。</t>
  </si>
  <si>
    <t>1.群众参与：20人参与项目实施及监督工作；
2.利益联结机制：通过政府采购方式免费给群众提供种子、肥料及机收等，减少群众产业支出，提高收入。项目区稻谷亩产≥480千克.亩效益≥1000元,农业科技带动增加产业产值≥2400万元,减少农业产业支出≥400万元。受益总人口数≥4000人，其中脱贫人口和监测对象人数≥50人。</t>
  </si>
  <si>
    <t>优质水稻种植面积≥3万亩</t>
  </si>
  <si>
    <t>优质水稻种植补助≤200元/亩</t>
  </si>
  <si>
    <t>项目区稻谷亩产≥480千克.亩效益≥1000元；通过实施该项目，农业科技带动增加产业产值2400万元以上,减少农业产业支出≥400万元。</t>
  </si>
  <si>
    <t>受益总人口数≥4000人，其中脱贫人口和监测对象人数≥50人。</t>
  </si>
  <si>
    <t>酉阳县2024年铜鼓镇清泉村灌溉系统整治项目</t>
  </si>
  <si>
    <r>
      <rPr>
        <sz val="10"/>
        <rFont val="黑体"/>
        <charset val="134"/>
      </rPr>
      <t>1.清泉村哨玉大堰硬化6.0公里，宽1.2m，采用10cm厚C20混凝土；
2.水毁田坎修复130m</t>
    </r>
    <r>
      <rPr>
        <sz val="10"/>
        <rFont val="宋体"/>
        <charset val="134"/>
      </rPr>
      <t>³</t>
    </r>
    <r>
      <rPr>
        <sz val="10"/>
        <rFont val="黑体"/>
        <charset val="134"/>
      </rPr>
      <t>，采用M7.5浆砌块石；           3.新建稻米基地灌溉管道4500m，其中PE100级DN200mm引水管道（1.25Mpa）安装2000m，PE100级DN110mm引水管道（1.25Mpa）安装4200m，PE100级DN63mm引水管道（1.25Mpa）安装1200m，PE100级DN40mm引水管道（1.25Mpa）安装100m，含管件及相关设施等。</t>
    </r>
  </si>
  <si>
    <t>通过实施该项目将提高铜鼓镇清泉村项目区农产品生产能力，增加农业产值，助农增收，受益农户50人（其中脱贫人口和监测对象人数8人）以上。</t>
  </si>
  <si>
    <t>1.群众参与：8人参与前期项目确定会议、决议，6人参与入库项目的选择，4人参与项目实施过程中施工质量和资金使用的监督等。                          2.利益联结机制：通过实施该项目将提高铜鼓镇清泉村项目区农产品生产能力，增加农业产值，助农增收，受益农户50人（其中脱贫人口和监测对象人数8人）以上。</t>
  </si>
  <si>
    <r>
      <rPr>
        <sz val="10"/>
        <rFont val="黑体"/>
        <charset val="134"/>
      </rPr>
      <t>1.清泉村哨玉大堰硬化6.0≥公里，（宽1.2m，采用10cm厚C20混凝土）；
2.水毁田坎修复≥130m</t>
    </r>
    <r>
      <rPr>
        <sz val="10"/>
        <rFont val="宋体"/>
        <charset val="134"/>
      </rPr>
      <t>³</t>
    </r>
    <r>
      <rPr>
        <sz val="10"/>
        <rFont val="黑体"/>
        <charset val="134"/>
      </rPr>
      <t>，采用M7.5浆砌块石；           3.新建稻米基地灌溉管道≥4500m</t>
    </r>
  </si>
  <si>
    <r>
      <rPr>
        <sz val="10"/>
        <rFont val="黑体"/>
        <charset val="134"/>
      </rPr>
      <t>1.灌溉排水工程：                PE100级DN200mm引水管道（1.25Mpa）≤192元/m；           PE100级DN110mm引水管道（1.25Mpa）≤46元/m；           PE100级DN63mm引水管道（1.25Mpa）≤17元/m；          PE100级DN40mm引水管道（1.25Mpa）≤8元/m；                            2.田间机耕道工程：1.2m宽生产便道铺设（10cm厚C20混凝土）≤60元/㎡；                      3.农田防护工程：田坎修复（M7.5浆砌块石）≤320元/m</t>
    </r>
    <r>
      <rPr>
        <sz val="10"/>
        <rFont val="宋体"/>
        <charset val="134"/>
      </rPr>
      <t>³</t>
    </r>
    <r>
      <rPr>
        <sz val="10"/>
        <rFont val="黑体"/>
        <charset val="134"/>
      </rPr>
      <t>；</t>
    </r>
  </si>
  <si>
    <t>带动增收脱贫人口收入0.3万元</t>
  </si>
  <si>
    <t>受益群众≥50人，其中脱贫人口和监测对象人数8人</t>
  </si>
  <si>
    <t>酉阳县2023年铜鼓镇铜西村农业灌溉水渠修缮工程</t>
  </si>
  <si>
    <t>1.原有0.5*0.6m排水沟增设钢筋混凝土盖板1600m；
2.原有1.0*1.0m排水沟增设钢筋混凝土盖板175m；
3.新建50立方米钢筋混凝土蓄水池1座；         4.新建2.0m宽生产便道720m（10cm厚C20混凝土）。
5.水毁田坎修复910m3，采用M7.5浆砌块石。
6.PE100级DN200mm跨河灌溉管道安装100m。
7.新建0.6*0.6*1.2mC20混凝土进水井1座，设置C20混凝土镇墩2个，含管件及相关加固设施等。</t>
  </si>
  <si>
    <t>通过实施该项目改善农户人居环境和农村生产生活条件，惠及受益群众390人，其中脱贫人口42人。带动务工增收110人次，人均年增收≥3000元。</t>
  </si>
  <si>
    <t>1.群众参与：10名群众参与监督，8人参与入库，5人参与项目实施工程中施工质量和资金使用的监督；        通过实施该项目改善农户人居环境和农村生产生活条件，惠及受益群众390人，其中脱贫人口42人。带动务工增收110人次，人均年增收≥3000元。</t>
  </si>
  <si>
    <r>
      <rPr>
        <sz val="10"/>
        <rFont val="黑体"/>
        <charset val="134"/>
      </rPr>
      <t>1.原有0.5*0.6m排水沟增设钢筋混凝土盖板≥1600m；                            2、1.0*1.0m排水沟增设钢筋混凝土盖板≥175m；                           3、新建50m</t>
    </r>
    <r>
      <rPr>
        <sz val="10"/>
        <rFont val="宋体"/>
        <charset val="134"/>
      </rPr>
      <t>³</t>
    </r>
    <r>
      <rPr>
        <sz val="10"/>
        <rFont val="黑体"/>
        <charset val="134"/>
      </rPr>
      <t>钢筋混凝土蓄水池≥1座；                       4.新建2.0m宽生产便道≥720米；                          5、.农田防护工程：田坎修复（M7.5浆砌块石）≥910m</t>
    </r>
    <r>
      <rPr>
        <sz val="10"/>
        <rFont val="宋体"/>
        <charset val="134"/>
      </rPr>
      <t>³</t>
    </r>
    <r>
      <rPr>
        <sz val="10"/>
        <rFont val="黑体"/>
        <charset val="134"/>
      </rPr>
      <t xml:space="preserve">；           6、PE100级DN200mm≥100m；                       7、新建0.6*0.6*1.2mC20混凝土进水井≥1座，                               </t>
    </r>
  </si>
  <si>
    <r>
      <rPr>
        <sz val="10"/>
        <rFont val="黑体"/>
        <charset val="134"/>
      </rPr>
      <t>1.原有0.5*0.6m排水沟增设钢筋混凝土盖板1600m≤180元/m；                            2、1.0*1.0m排水沟增设钢筋混凝土盖板175m≤260元/m；                           3、新建50m</t>
    </r>
    <r>
      <rPr>
        <sz val="10"/>
        <rFont val="宋体"/>
        <charset val="134"/>
      </rPr>
      <t>³</t>
    </r>
    <r>
      <rPr>
        <sz val="10"/>
        <rFont val="黑体"/>
        <charset val="134"/>
      </rPr>
      <t>钢筋混凝土蓄水池≤65000元/座；                       4.新建2.0m宽生产便道≤120元/m；                          5、.农田防护工程：田坎修复（M7.5浆砌块石）≤320元/m</t>
    </r>
    <r>
      <rPr>
        <sz val="10"/>
        <rFont val="宋体"/>
        <charset val="134"/>
      </rPr>
      <t>³</t>
    </r>
    <r>
      <rPr>
        <sz val="10"/>
        <rFont val="黑体"/>
        <charset val="134"/>
      </rPr>
      <t xml:space="preserve">；           6、PE100级DN200mm≤225元/m；                       7、新建0.6*0.6*1.2mC20混凝土进水井1座≤1400元/座，                               </t>
    </r>
  </si>
  <si>
    <t>改善生产生活条件，人居环境，受益脱贫户≥10户</t>
  </si>
  <si>
    <t>使用年限≥10年</t>
  </si>
  <si>
    <t>2024年酉阳县李溪镇入户道路建设项目</t>
  </si>
  <si>
    <t>硬化李溪镇入户道路3.3公里（宽3米C20砼，厚20厘米）。</t>
  </si>
  <si>
    <t>李溪镇鹅池村</t>
  </si>
  <si>
    <t>1.硬化李溪镇入户道路3.3公里（宽3米C20砼，厚20厘米）；
2.通过项目实施，降低生产出行成本10%，受益农户约200人。</t>
  </si>
  <si>
    <t>1.群众参与：10人参与项目前期、实施、监督工作；
2.利益联结机制：解决约200人出行。</t>
  </si>
  <si>
    <t>硬化3米宽C20砼，厚20厘米入户道路补助≤300元/米。</t>
  </si>
  <si>
    <t>受益农户约200人。</t>
  </si>
  <si>
    <t>杨进</t>
  </si>
  <si>
    <t>13896878208</t>
  </si>
  <si>
    <t>2024年丁市镇中坝村千氹田现代农业示范基地建设项目</t>
  </si>
  <si>
    <t>现代农业产业园</t>
  </si>
  <si>
    <r>
      <rPr>
        <sz val="10"/>
        <rFont val="黑体"/>
        <charset val="134"/>
      </rPr>
      <t>1、新建储水塘3000m</t>
    </r>
    <r>
      <rPr>
        <sz val="10"/>
        <rFont val="宋体"/>
        <charset val="134"/>
      </rPr>
      <t>³</t>
    </r>
    <r>
      <rPr>
        <sz val="10"/>
        <rFont val="黑体"/>
        <charset val="134"/>
      </rPr>
      <t>；
2、新建沉沙池15m</t>
    </r>
    <r>
      <rPr>
        <sz val="10"/>
        <rFont val="宋体"/>
        <charset val="134"/>
      </rPr>
      <t>³</t>
    </r>
    <r>
      <rPr>
        <sz val="10"/>
        <rFont val="黑体"/>
        <charset val="134"/>
      </rPr>
      <t>；
3、安装Φ150PE灌溉管网1900米；
4、安装Φ75PE灌溉管网3400米；
5、智慧农业灌溉控制平台一套；
6、数字农业监控设备一套；
7、智能控制阀及物联网传感设备一套。</t>
    </r>
  </si>
  <si>
    <r>
      <rPr>
        <sz val="10"/>
        <rFont val="黑体"/>
        <charset val="134"/>
      </rPr>
      <t>一、丁市镇中坝村千氹田现代农业示范基地建设项目包括：：
1、新建储水塘3000m</t>
    </r>
    <r>
      <rPr>
        <sz val="10"/>
        <rFont val="宋体"/>
        <charset val="134"/>
      </rPr>
      <t>³</t>
    </r>
    <r>
      <rPr>
        <sz val="10"/>
        <rFont val="黑体"/>
        <charset val="134"/>
      </rPr>
      <t>；
2、新建沉沙池15m</t>
    </r>
    <r>
      <rPr>
        <sz val="10"/>
        <rFont val="宋体"/>
        <charset val="134"/>
      </rPr>
      <t>³</t>
    </r>
    <r>
      <rPr>
        <sz val="10"/>
        <rFont val="黑体"/>
        <charset val="134"/>
      </rPr>
      <t>；
3、安装Φ150PE灌溉管网1900米；
4、安装Φ75PE灌溉管网3400米；
5、智慧农业灌溉控制平台一套；
6、数字农业监控设备一套；
7、智能控制阀及物联网传感设备一套。
二、通过基地建设，促进农业产业发展，预计实现农业产值带动60万元；受益群众人数455人，其中脱贫户41人。</t>
    </r>
  </si>
  <si>
    <t>1.群众参与：15人参与项目前期会议、决议；13人参与项目实施质量及资金使用监督；
2.利益联结机制：通过基地建设，促进农业产业发展，预计实现农业产值带动60万元；受益群众人数455人，其中脱贫户41人。</t>
  </si>
  <si>
    <r>
      <rPr>
        <sz val="10"/>
        <rFont val="黑体"/>
        <charset val="134"/>
      </rPr>
      <t>一、完成丁市镇中坝村千氹田现代农业示范基地建设项目包括：
1、完成新建储水塘3000m</t>
    </r>
    <r>
      <rPr>
        <sz val="10"/>
        <rFont val="宋体"/>
        <charset val="134"/>
      </rPr>
      <t>³</t>
    </r>
    <r>
      <rPr>
        <sz val="10"/>
        <rFont val="黑体"/>
        <charset val="134"/>
      </rPr>
      <t>；
2、完成新建沉沙池15m</t>
    </r>
    <r>
      <rPr>
        <sz val="10"/>
        <rFont val="宋体"/>
        <charset val="134"/>
      </rPr>
      <t>³</t>
    </r>
    <r>
      <rPr>
        <sz val="10"/>
        <rFont val="黑体"/>
        <charset val="134"/>
      </rPr>
      <t>；
3、完成安装Φ150PE灌溉管网1900米；
4、完成安装Φ75PE灌溉管网3400米；
5、完成智慧农业灌溉控制平台一套；
6、完成数字农业监控设备一套；
7、完成智能控制阀及物联网传感设备一套。
通过基地建设，促进农业产业发展，预计实现农业产值带动60万元；受益群众人数455人，其中脱贫户41人。</t>
    </r>
  </si>
  <si>
    <r>
      <rPr>
        <sz val="10"/>
        <rFont val="黑体"/>
        <charset val="134"/>
      </rPr>
      <t>1.新建储水塘≥3000m</t>
    </r>
    <r>
      <rPr>
        <sz val="10"/>
        <rFont val="宋体"/>
        <charset val="134"/>
      </rPr>
      <t>³</t>
    </r>
    <r>
      <rPr>
        <sz val="10"/>
        <rFont val="黑体"/>
        <charset val="134"/>
      </rPr>
      <t>；
2.新建沉沙池≥15㎡；
3.安装Φ150PE灌溉管网≥1900m；
4.安装Φ75PE灌溉管网≥3400m；
5.智慧农业灌溉控制平台≥一套；
6.数字农业监控设备≥一套；
7.智能控制阀及物联网传感设备≥一套；
8.二次搬运费用≥一项。</t>
    </r>
  </si>
  <si>
    <r>
      <rPr>
        <sz val="10"/>
        <rFont val="黑体"/>
        <charset val="134"/>
      </rPr>
      <t>1.新建储水塘≤135元/m</t>
    </r>
    <r>
      <rPr>
        <sz val="10"/>
        <rFont val="宋体"/>
        <charset val="134"/>
      </rPr>
      <t>³</t>
    </r>
    <r>
      <rPr>
        <sz val="10"/>
        <rFont val="黑体"/>
        <charset val="134"/>
      </rPr>
      <t>；
2.新建沉沙池≤1500元/m</t>
    </r>
    <r>
      <rPr>
        <sz val="10"/>
        <rFont val="宋体"/>
        <charset val="134"/>
      </rPr>
      <t>³</t>
    </r>
    <r>
      <rPr>
        <sz val="10"/>
        <rFont val="黑体"/>
        <charset val="134"/>
      </rPr>
      <t>；
3.安装Φ150PE灌溉管网≤240元/m；
4.安装Φ75PE灌溉管网≤130元/m；
5.智慧农业灌溉控制平台≤30万元/套；
6.数字农业监控设备≤10万元/套；
7.智能控制阀及物联网传感设备≤80万元/套。
8.8.二次搬运费用≤20万元/项。</t>
    </r>
  </si>
  <si>
    <t>通过基地建设，促进农业产业发展，预计实现农业产值带动60万元；受益群众人数455人，其中脱贫户41人。</t>
  </si>
  <si>
    <t>受益群众≥455人，其中脱贫人口及监测户≥41人</t>
  </si>
  <si>
    <t>2024年酉阳县涂市镇高标准农田配套基础设施建设项目</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</si>
  <si>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t>
  </si>
  <si>
    <t>1、新建M7.5浆砌片石挡墙75立方米（其中长44米均高1.5米，长20米均高2.5米）；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
8、通过实施该项目，确保周边农田排灌通畅，旱涝保收，增产增量，保障群众出行安全便利，惠及群众受益人数≥4265人，其中脱贫人口416人。带动务工增收16人次，人均增收≥3000元。</t>
  </si>
  <si>
    <t>1.群众参与:21人参与前期项目确定会议、决议，21人参与入库项目的选择，6人参与项目实施过程中施工质量和资金使用的监督等。                                                                                                    2.利益联结机制：惠及群众受益人数≥  4265人，其中脱贫人口416人。带动务工增收16 人次，人均增收≥3000元。</t>
  </si>
  <si>
    <t>1、新建M7.5浆砌片石挡墙75米（其中长44米均高1.5米，长20米均高2.5米）；
2、修缮灌溉堰渠总长468米，新建灌溉堰渠128米；
3、新建Φ80钢筋砼圆管涵150米；
4、新开挖并硬化产业路251米（宽3.5m，5cm厚碎石垫层，20cm厚C25砼面层）；
5、硬化产业道路325米（宽1.5m，5cm厚碎石垫层，20cm厚C25砼面层，原道路混凝土破碎488㎡）；
6、硬化产业道路280米（宽3.0m，5cm厚碎石垫层，20cm厚C25砼面层）；
7、新建便民桥4座；
8、通过实施该项目，确保周边农田排灌通畅，旱涝保收，增产增量，保障群众出行安全便利，惠及群众受益人数≥4265人，其中脱贫人口416人。带动务工增收16人次，人均增收≥3000元。</t>
  </si>
  <si>
    <r>
      <rPr>
        <sz val="10"/>
        <rFont val="黑体"/>
        <charset val="134"/>
      </rPr>
      <t>1、M7.5浆砌片石挡墙≥75m</t>
    </r>
    <r>
      <rPr>
        <sz val="10"/>
        <rFont val="宋体"/>
        <charset val="134"/>
      </rPr>
      <t>³</t>
    </r>
    <r>
      <rPr>
        <sz val="10"/>
        <rFont val="黑体"/>
        <charset val="134"/>
      </rPr>
      <t>；
2、灌溉堰渠修缮≥468m；
3、Φ80钢筋砼圆管涵≥150m；
4、5cm厚碎石垫层≥1590㎡；
5、15cm厚c25砼面层≥960㎡；
6、25cm厚C25砼面层≥630㎡；
7、便民桥≥55㎡；
8、原道路混凝土破碎≥570㎡；</t>
    </r>
  </si>
  <si>
    <r>
      <rPr>
        <sz val="10"/>
        <rFont val="黑体"/>
        <charset val="134"/>
      </rPr>
      <t>1、M7.5浆砌片石挡墙≤350元/m</t>
    </r>
    <r>
      <rPr>
        <sz val="10"/>
        <rFont val="宋体"/>
        <charset val="134"/>
      </rPr>
      <t>³</t>
    </r>
    <r>
      <rPr>
        <sz val="10"/>
        <rFont val="黑体"/>
        <charset val="134"/>
      </rPr>
      <t>；
2、灌溉堰渠修缮≤240元/m；
3、Φ80钢筋砼圆管涵≤450元/m；
4、5cm厚碎石垫层≤6元/㎡；
5、15cm厚c25砼面层≤88元/㎡；
6、25cm厚C25砼面层≤98元/㎡；
7、便民桥≤3000元/㎡；
8、原道路混凝土破碎≤20元/㎡；</t>
    </r>
  </si>
  <si>
    <t>带动务工增收16人次，人均年增收≥3000元。</t>
  </si>
  <si>
    <t>受益群众≥4265人，其中脱贫人口≥416人。</t>
  </si>
  <si>
    <t>2024年酉阳县农业全产业链提升项目</t>
  </si>
  <si>
    <t>一、对全县符合条件的特色农产品加工企业购置加工设备和产地冷链仓储设施建设等按照政策比列进行奖补，对农产品加工企业升规进行奖补；
二、在2024年建设蔬菜、中药材、特色经济作物、粮油等农业产业化联合体，支持各乡镇（街道）建设“一乡一品”联合体，按照产业扶持政策对相关主体进行奖补。</t>
  </si>
  <si>
    <t>1.对全县符合条件的特色农产品加工企业购置加工设备和产地冷链仓储设施建设、升规等按照政策比列进行奖补。建设蔬菜、中药材、特色经济作物、粮油等的农业产业化联合体和“一乡一品”联合体，按照产业扶持政策对相关主体进行奖补。
2.通过实施该项目，提升全县农产品加工产值，受益群众1000户，35000人，其中脱贫人口和监测对象550人。</t>
  </si>
  <si>
    <t>1.群众参与：8人参与项目前期会议、决议；10人参与项目施工质量及资金使用监督；
2.利益联结机制： 带动就近务工80人，增加工资收入25000元/人·年。</t>
  </si>
  <si>
    <t>农产品加工设备购置和产地冷链建设等奖补企业≥12个。产业化联合体奖补企业≥4个。</t>
  </si>
  <si>
    <t>农产品加工设备购置和产地冷链建设等奖补企业按设备采购金额40%、60%、80%的标准进行奖补（以文件为准）。产业化联合体按照收购金额30%比例奖补给农户，5%奖励给合作社或村集体经济组织，2%奖补给链主龙头企业。（烟草联合体属特殊行业，另行制定奖补标准）</t>
  </si>
  <si>
    <t>项目受益人均收入≥500元</t>
  </si>
  <si>
    <t>受益群众≥3500人，脱贫人口和监测对象≥550人。</t>
  </si>
  <si>
    <t>获得奖补资金超过30万元的项目，进行股权化改革，村集体经济组织持股分红</t>
  </si>
  <si>
    <t>石佳</t>
  </si>
  <si>
    <t>15922551934</t>
  </si>
  <si>
    <t>2024年高素质农民培训</t>
  </si>
  <si>
    <t>1、开展高素质农民培训1000人
2、认定农村致富带头人50人
3、举办高素质农民素养提升班
4、开展高素质农民培育后续跟踪服务</t>
  </si>
  <si>
    <t xml:space="preserve">1、开展高素质农民培训1000人
2、认定农村致富带头人50人
3、举办高素质农民素养提升班
4、开展高素质农民培育后续跟踪服务
</t>
  </si>
  <si>
    <t>群众监督通过项目实施打造一支创业能力强、经营水平高、带动作用大的高素质农民</t>
  </si>
  <si>
    <t xml:space="preserve">1、开展高素质农民培训≧1000人
2、认定农村致富带头人≧50人
3、举办高素质农民素养提升班≧50个班
4、开展高素质农民培育后续跟踪服务≧50人
</t>
  </si>
  <si>
    <t>验收合格率达100%</t>
  </si>
  <si>
    <t xml:space="preserve">1、高素质农民培训250万
2、农村致富带头人认定50万
3、高素质农民后续跟踪服务80万
</t>
  </si>
  <si>
    <t>带动项目区农民群众户均增收≧500元。</t>
  </si>
  <si>
    <t>受益农户750户1000人，其中脱贫户及监测对象20户80人。</t>
  </si>
  <si>
    <t>张向辉</t>
  </si>
  <si>
    <t>2024年新型农业经营主体贷款贴息及担保费项目</t>
  </si>
  <si>
    <t>小额贷款贴息</t>
  </si>
  <si>
    <t>1.奖补312户新型农业经营主体贷款2.56亿元的50%利息。2.奖312新型农业经营主体贷款的担保费，按贷款总额的1%计费。</t>
  </si>
  <si>
    <t>1.奖补312户新型农业经营主体贷款利息2.56亿元，按LPR的50%补贴。2.奖补312户新型农业经营主体贷款的担保费用，按贷款总额的1%计费。3.促进新型农业经营主体发展壮大，受益农户数1500户6250人，其中脱贫户600户2000人，增收125万元。</t>
  </si>
  <si>
    <t>1.群众参与：80人参与项目实施。2.利益联结机制：通过奖补312户新型农业经营主体，促进新型农业经营主体发展壮大，受益农户数1500户6250人，其中脱贫户600户2000人，增收125万元。</t>
  </si>
  <si>
    <t>1.奖补312户新型农业经营主体贷款利息2.56亿元，按LPR的50%补贴。2.奖补312户新型农业经营主体贷款的担保费用，按贷款总额的1%计费。</t>
  </si>
  <si>
    <t>1.贷款还款率100%。2.贷款担保率100%。</t>
  </si>
  <si>
    <t>1.贷款贴息及时发放率100%。2.贷款贴息担保费及时发放率100%。</t>
  </si>
  <si>
    <t>带动农户增收125万元。</t>
  </si>
  <si>
    <t>受益农户数1500户6250人，其中脱贫户600户2000人</t>
  </si>
  <si>
    <t>13594906555</t>
  </si>
  <si>
    <t>2024年脱贫人口小额信贷贴息项目</t>
  </si>
  <si>
    <t>奖补1800户脱贫农户的贷款0.9亿元进行全额利息。</t>
  </si>
  <si>
    <t>1.奖补1800户脱贫农户的贷款0.9亿元进行全额利息。2.带动脱贫人口5400人实现增收实现增收75万元。</t>
  </si>
  <si>
    <t>1.群众参与：80人参与项目实施。2.利益联结机制：带动脱贫人口5400人实现增收750万元。</t>
  </si>
  <si>
    <t>贷款还款率100%</t>
  </si>
  <si>
    <t>贷款贴息及时发放率100%</t>
  </si>
  <si>
    <t>带动贫困户增收100万元。</t>
  </si>
  <si>
    <t>受益贫困户1800户5400人。</t>
  </si>
  <si>
    <t>2024年脱贫人口小额信贷风险补偿金项目</t>
  </si>
  <si>
    <t>脱贫人口小额信贷风险补偿金</t>
  </si>
  <si>
    <t>切实保障600户脱贫户贷款损失后的风险补偿</t>
  </si>
  <si>
    <t>脱贫人口小额信贷的对象是建档立卡脱贫人口，以户为单位发放贷款，金额是每户5万元以内。县农业农村委按与承贷银行贷款余额1:10的比例存入风险补偿金专户，贷款损失后的风险补偿比例为政银7:3。新增发放贷款1200户以上，6000万元以上。</t>
  </si>
  <si>
    <t>1.群众参与：120人参与项目实施。2.利益联结机制：通过奖补2000户脱贫户，以务工、产品销售等方式带动脱贫人口3600人实现增收实现增收160万元。</t>
  </si>
  <si>
    <t>风险补偿率100%</t>
  </si>
  <si>
    <t>风险及时补偿率100%</t>
  </si>
  <si>
    <t>脱贫人口小额信贷的对象是建档立卡脱贫人口，以户为单位发放贷款，金额是每户5万元以内。县农业农村委按与承贷银行贷款余额1:10的比例存入风险补偿金专户，贷款损失后的风险补偿比例为政银7:3。新增发放贷款2000户以上，10000万元以上。</t>
  </si>
  <si>
    <t>带动脱贫户实现增收160万元。</t>
  </si>
  <si>
    <t>受益脱贫户数2000户6000人。</t>
  </si>
  <si>
    <t>脱贫户满意度≥95%。</t>
  </si>
  <si>
    <t>2024年钟多街道青山村共富乡村项目</t>
  </si>
  <si>
    <t>基础设施建设</t>
  </si>
  <si>
    <t>1.蔬菜基地土地整治30亩；2.新建100立方米钢筋混凝土水池2个；3.DN40PE管安装（1.0Mpa）1620米；4.DN25PE管安装（1.0Mpa）3200米，5.安装电动钢架大棚16000平方米；6.硬化10cm厚C20混凝土生产便道480平方米。</t>
  </si>
  <si>
    <t>钟多街道青山村</t>
  </si>
  <si>
    <t>蔬菜基地土地整治30亩；2.新建100立方米钢筋混凝土水池2个；3.DN40PE管安装（1.0Mpa）1620米；4.DN25PE管安装（1.0Mpa）3200米，5.安装电动钢架大棚16000平方米；6.硬化10cm厚C20混凝土生产便道480平方米。
通过2024年钟多街道青山村共富乡村项目的实施，可增加蔬菜产量，提高产业发展效益。</t>
  </si>
  <si>
    <t>一、群众参与:10人参与前期项目确定会议、决议，12人参与入库项目的选择，7人参与项目实施过程中施工质量和资金使用的监督等。2.利益联结机制：通过蔬菜基地的建设，可提高蔬菜产量，提升农户种植积极性，增加收入。</t>
  </si>
  <si>
    <t>1.蔬菜基地土地整治≥30亩；
2.100立方米钢筋混凝土水池≥2个；
3.DN40PE管安装（1.0Mpa）≥1620米；4.DN25PE管安装（1.0Mpa）≥3200米；5.电动钢架大棚≥16000㎡；6.10cm厚C20混凝土生产便道≥480㎡。</t>
  </si>
  <si>
    <t>1.蔬菜基地土地整治≤1000元/亩；
2.100立方米钢筋混凝土水池≤80000元/个；
3.DN40PE管安装（1.0Mpa）≤10元/m；
4.DN25PE管安装（1.0Mpa）≤5元/m；
5.电动钢架大棚≤22元/㎡；6.10cm厚C20混凝土生产便道≤60元/㎡。</t>
  </si>
  <si>
    <t>提升粮食产量</t>
  </si>
  <si>
    <t>受益人口≥178人</t>
  </si>
  <si>
    <t>项目可持续年限≥3年</t>
  </si>
  <si>
    <t>酉阳县2024年宜居乡宜居村茶叶基地建设项目（酉阳800直供基地）</t>
  </si>
  <si>
    <r>
      <rPr>
        <sz val="10"/>
        <rFont val="黑体"/>
        <charset val="134"/>
      </rPr>
      <t>1.新建产业路12公里；
2.新建100m</t>
    </r>
    <r>
      <rPr>
        <sz val="10"/>
        <rFont val="宋体"/>
        <charset val="134"/>
      </rPr>
      <t>³</t>
    </r>
    <r>
      <rPr>
        <sz val="10"/>
        <rFont val="黑体"/>
        <charset val="134"/>
      </rPr>
      <t>水池1个；</t>
    </r>
  </si>
  <si>
    <r>
      <rPr>
        <sz val="10"/>
        <rFont val="黑体"/>
        <charset val="134"/>
      </rPr>
      <t>1.新建产业路12公里；
2.新建100m</t>
    </r>
    <r>
      <rPr>
        <sz val="10"/>
        <rFont val="宋体"/>
        <charset val="134"/>
      </rPr>
      <t>³</t>
    </r>
    <r>
      <rPr>
        <sz val="10"/>
        <rFont val="黑体"/>
        <charset val="134"/>
      </rPr>
      <t>水池1
个；
3.通过务工薪金等方式带动农户20户20人（其中脱贫户8户8人）增收6万元。</t>
    </r>
  </si>
  <si>
    <t>1.群众参与:10人参与前期项目确定会议、决议，12人参与入库项目的选择，12人参与项目实施过程中施工质量和资金使用的监督等；
2.利益联结机制：通过务工薪金等方式带动农户20户20人（其中脱贫户8户8人）增收6万元。</t>
  </si>
  <si>
    <r>
      <rPr>
        <sz val="10"/>
        <rFont val="黑体"/>
        <charset val="134"/>
      </rPr>
      <t>1.新建产业路≥12公里；
2.新建100m</t>
    </r>
    <r>
      <rPr>
        <sz val="10"/>
        <rFont val="宋体"/>
        <charset val="134"/>
      </rPr>
      <t>³</t>
    </r>
    <r>
      <rPr>
        <sz val="10"/>
        <rFont val="黑体"/>
        <charset val="134"/>
      </rPr>
      <t>水池≥1个；</t>
    </r>
  </si>
  <si>
    <r>
      <rPr>
        <sz val="10"/>
        <rFont val="黑体"/>
        <charset val="134"/>
      </rPr>
      <t>1.新建产业路≤12万元/公里；
2.新建100m</t>
    </r>
    <r>
      <rPr>
        <sz val="10"/>
        <rFont val="宋体"/>
        <charset val="134"/>
      </rPr>
      <t>³</t>
    </r>
    <r>
      <rPr>
        <sz val="10"/>
        <rFont val="黑体"/>
        <charset val="134"/>
      </rPr>
      <t>水池≤11万元/个；
3.项目其他经费（含可研、设计、监理等）≤8万元。</t>
    </r>
  </si>
  <si>
    <t>项目建成后，将降低周围农户管护茶叶成本。</t>
  </si>
  <si>
    <t>受益农户20户20人，其中脱贫户8户8人</t>
  </si>
  <si>
    <t>13996990943</t>
  </si>
  <si>
    <t>2024年“酉阳800”农产品直供基地气象保障服务能力建设</t>
  </si>
  <si>
    <t>1.在“酉阳800”茶叶、水稻、油茶直供基地布设农田小气候站4套、油茶物候监测站1套、负氧离子监测站2套，用于强化直供基地生态气象及物候多圈层观测，填补“酉阳800”直供基地气象、物候观测空白，为“酉阳800”高品质产品溯源提供气象数据支撑。
2.建立“酉阳800”数字气象服务保障平台，为“酉阳800”系列作物提供关键农时农事天气预报、农业气象灾害监测预警评估、主要病虫害发生发展气象条件阈值研究、预警预报和作物田间管理服务。
3.组织“酉阳800”系列产品开展气候品质认证，开展“酉阳800”宜居茶省级农业气候生态品牌创建推广。</t>
  </si>
  <si>
    <t>木叶乡、宜居乡、涂市镇、南腰界镇、铜鼓镇、酉酬镇等“酉阳800”直供基地</t>
  </si>
  <si>
    <t>通过气象监测预警和科学评估，为“酉阳800”智慧赋能，促进产业发展，实现经营企业、合作社或农户合理规避气象灾害风险，实现增收200万元以上，直接受益农户200户以上，其中脱贫户/监测户20人以上。</t>
  </si>
  <si>
    <t>1.群众参与：包括7人参与前期项目确定会议、决议、入库项目的选择，3人参与项目实施工程中施工质量和资金使用的监督。           
2.利益联结机制：通过气象监测、预警，引导种养殖大户、基地运营单位加强田间管理，促进合理规避气象灾害风险，稳定增收200万元以上。</t>
  </si>
  <si>
    <t xml:space="preserve">1.在“酉阳800”茶叶、水稻、油茶直供基地布设农田小气候站4套、油茶物候监测站1套、负氧离子监测站2套；
2.建立“酉阳800”数字气象服务保障平台；
3.开展“酉阳800”宜居茶省级农业气候生态品牌创建及推广。
</t>
  </si>
  <si>
    <t>1.建设农田小气候站4套；
2.建设物候监测站1套；
3.建设负氧离子监测站2套；
4.建立“酉阳800”数字气象服务保障系统；
5.获得省级农业气候生态品牌1项。</t>
  </si>
  <si>
    <t>1.农田小气候站≤15万元/套         2.负氧离子监测站≤25万元/套；
3.建设物候监测站≤80万元/套；
4.建立“酉阳800”数字气象服务保障平台≤42万元/项；
5.创建省级农业气候生态品牌≤8万元/项。</t>
  </si>
  <si>
    <t>实现农业产业增收≧200万元</t>
  </si>
  <si>
    <t>1.为“酉阳800”高品质产品溯源提供气象数据支撑以及提供“耕种管收”全流程气象灾害防范气象服务；2.创建农业气候生态品牌助力提升农产品附加值和美誉度。</t>
  </si>
  <si>
    <t>项目持续收益≧5年</t>
  </si>
  <si>
    <t>陈猛</t>
  </si>
  <si>
    <t>酉阳县黑水黑水镇大涵村3、9组国储林马尾松改培油茶泥结石硬化产业路建设项目</t>
  </si>
  <si>
    <t>硬化国储林马尾松改培油茶的产业涉及的产业道路约5.6公里。平均宽3.5米，采用20厘米厚C25砼路面。</t>
  </si>
  <si>
    <t>大涵村</t>
  </si>
  <si>
    <t>1.硬化国储林马尾松改培油茶的产业涉及的产业道路约5.6公里。平均宽3.5米，采用20厘米厚C25砼路面。
2.利益联结机制：务工薪金等方式带动农户55人，带动贫困人员16人,带动油茶产业的发展。</t>
  </si>
  <si>
    <t>1.群众参与:17人参与前期项目确定会议、决议，7人参与入库项目的选择，9人参与项目实施过程中施工质量和资金使用的监督等；
2.利益联结机制：务工薪金等方式带动农户55人，带动贫困人员16人</t>
  </si>
  <si>
    <t>完成1.硬化国储林马尾松改培油茶的产业涉及的产业道路约5.6公里。平均宽3.5米，采用20厘米厚C25砼路面。
2.利益联结机制：务工薪金等方式带动农户55人，带动贫困人员16人</t>
  </si>
  <si>
    <t>新建公路≥5.6公里</t>
  </si>
  <si>
    <t>道路补助标准≤60万元/公里</t>
  </si>
  <si>
    <t>受益脱贫人口≥236人</t>
  </si>
  <si>
    <t>酉阳县黑水镇大涵村大双公路沿线人居环境整治项目</t>
  </si>
  <si>
    <t>新建1.入户路4000平方米（采用C20混凝土200厚），2、院坝硬化500平方米（采用C20混凝土200厚），3、排水沟渠1600米（尺寸宽0.6米*高0.6米，采用C20混凝土），4、堡坎200立方米（采用浆砌片石）。</t>
  </si>
  <si>
    <t>黑水镇大涵村12组</t>
  </si>
  <si>
    <t>通过实施该项目，惠及群众受益40户113人，其中改善脱贫户11户36人。</t>
  </si>
  <si>
    <t>1.群众参与:11人参与前期项目确定会议、决议，7人参与入库项目的选择，7人参与项目实施过程中施工质量和资金使用的监督等；
2.通过实施该项目，降低生产、运输成本，受益群众40户113人，其中改善脱贫户11户36人。</t>
  </si>
  <si>
    <t xml:space="preserve">通过实施该项目，惠及群众受益40户113人，其中改善脱贫户11户36人。
</t>
  </si>
  <si>
    <t>1.入户路4000平方米（采用C20混凝土200厚），2、院坝硬化500平方米（采用C20混凝土200厚），3、排水沟渠1600米（尺寸宽0.6米*高0.6米，采用C20混凝土），4、堡坎200立方米（采用浆砌片石）。</t>
  </si>
  <si>
    <t>按时完成率≥100%</t>
  </si>
  <si>
    <t>1、入户路(台阶)4000米≤100元/米2、院坝硬化500平方米100元/平方米，3、排水沟渠1600≤240元/米，4、堡坎200立方米≤380元/立方米</t>
  </si>
  <si>
    <t>受益脱贫人及监测户≥36人</t>
  </si>
  <si>
    <t>项目持续年限≧20年</t>
  </si>
  <si>
    <t>2024年大溪镇杉岭村高标准农田（农旅融合）续建基础设施项目</t>
  </si>
  <si>
    <t>1.新建排水沟渠2.9公里（宽0.5米，高0.6米）；
2.整修道路2.75公里（宽4.5米，厚20CM,C25水泥混凝土结构)。</t>
  </si>
  <si>
    <t>1.新建排水沟渠2.9公里（宽0.5米，高0.6米）；
2.整修道路2.75公里（宽4.5米，厚20CM,C25水泥混凝土结构)
3.带动周边群众发展种植产业达500亩以上；
4.通过实施该项目，减少项目区群众生产生活成本，方便杉岭村325人（其中脱贫人口45人）出行、生产、运输成本。</t>
  </si>
  <si>
    <t>1.群众参与：20人参与前期项目确定会议、决议，30人参与入库项目的选择，7人参与项目实施过程中施工质量和资金使用的监督等。
2.利益联结机制：通过实施该项目，减少项目区群众生产生活成本，方便杉岭村325人（其中脱贫人口45人）出行、生产、运输成本。</t>
  </si>
  <si>
    <t>1.新建排水沟渠2.9公里（宽0.5米，高0.6米）；
2.整修道路2.75公里（宽4.5米，厚20CM,C25水泥混凝土结构)。
3.带动周边群众发展种植产业达500亩以上；
4.通过实施该项目，减少项目区群众生产生活成本，方便杉岭村325人（其中脱贫人口45人）出行、生产、运输成本。</t>
  </si>
  <si>
    <t xml:space="preserve">1.排水渠（宽0.5米高0.6米）≥2.9公里；
2.C25水泥混凝土路(宽4.5m)≥2.75公里；
3.8cm碎石基层(宽4.5m)≥2.75公里。
</t>
  </si>
  <si>
    <t>1.排水渠（宽0.5米高0.6米）2.9公里≤17.4万元/公里；
2.C25水泥混凝土路(宽4.5m)2.75公里≤40.8万元/公里；
3.8cm碎石基层(宽4.5m)2.75公里≤5.7万元/公里。</t>
  </si>
  <si>
    <t>通过实施该项目，减少项目区群众生产生活成本，方便杉岭村325人（其中脱贫人口45人）出行、生产、运输成本。</t>
  </si>
  <si>
    <t>受益人口325人，其中脱贫人口45人</t>
  </si>
  <si>
    <t>王维宾</t>
  </si>
  <si>
    <t>酉阳县2024年麻旺镇高标准农田建设项目</t>
  </si>
  <si>
    <t>新建及改造提升高标准农田2000亩。</t>
  </si>
  <si>
    <t>1.新建及改造提升高标准农田2000亩；
2.通过实施该项目，改善项目区基础设施条件,提高农产品生产能力，增加农业产值，助农增收。受益农户1200人以上，受益脱贫户50人左右。</t>
  </si>
  <si>
    <t>1.群众参与：80人左右农户参与项目实施；
2.利益联结机制：通过实施该项目，解决群众80人务工，增加农户收入，降低生产生活成本。</t>
  </si>
  <si>
    <t>新建及改造提升高标准农田≥2000亩。</t>
  </si>
  <si>
    <t>高标准农田新建及改造提升成本≤4000元/亩</t>
  </si>
  <si>
    <t>受益农户1200人以上，受益脱贫户50人左右</t>
  </si>
  <si>
    <t>酉阳县阡陌土地整理有限责任公司</t>
  </si>
  <si>
    <t>张永明</t>
  </si>
  <si>
    <t>13709495242</t>
  </si>
  <si>
    <t>2024年酉阳县农用地安全利用科技示范项目</t>
  </si>
  <si>
    <t>建设农用地安全利用示范区12000亩，其中：
1.示范区投入生物有机肥300吨、投入土壤调理剂50吨；
2.示范区开展农作物叶面阻控飞防作业15000亩；    3.示范区投入低积累玉米品15吨、  低积累水稻4吨；4.开展受污染耕地安全利用试验项目1个；5.开展酉阳县受污染耕地严格管控类种植结构调整试点项目1个，面积300亩；
6.开展技术服务及培训2次；7.开展酉阳县野生金荞麦原生境保护区管护项目1个。</t>
  </si>
  <si>
    <t>涂市、后坪、麻旺、龙潭、苍岭等乡镇。</t>
  </si>
  <si>
    <t>1.建设农用地安全利用示范区12000亩，安全利用率达92%以上；
2.受益群众500户1500人以上，其中脱贫户10户30人以上。</t>
  </si>
  <si>
    <t>1.群众参与:8人参与项目前期会议、决议；20人参与项目实施质量及资金使用监督；
2.利益联结机制：为当地农户提供务工岗位10个，增加农户工资性收入500元/人。</t>
  </si>
  <si>
    <t>设农用地安全利用示范区12000亩，其中：
1.示范区投入生物有机肥300吨、土壤调理剂50吨；
2.示范区开展农作物叶面阻控飞防作业15000亩；    3.低积累玉米品种15吨，低积累水稻4吨；4.开展受污染耕地安全利用试验项目1个；
5.开展酉阳县受污染耕地严格管控类种植结构调整试点项目1个；
6.开展技术服务及培训2次；7.开展酉阳县野生金荞麦原生境保护区管护项目1个。</t>
  </si>
  <si>
    <t>1.开展重点区域农产品质量监测和安全利用率核算≤42万元/次；
2.示范区投入生物有机肥≤1600元/吨、土壤调理剂≤2000元/吨；
3.示范区开展农作物叶面阻控飞防作业≤40元/亩；
4.示范区投入低积累玉米品种≤45元/亩、低积累水稻品种≤85元/亩；5.受污染耕地安全利用试验项目≤48万元/个；
6.污染耕地严格管控类种植结构调整试点项目≤800元/亩；
7.技术服务及培训2万元/次；8.野生金荞麦原生境保护区管护项目≤4万元/个。</t>
  </si>
  <si>
    <t>1.提供务工岗位≥10个；
2.受益群众500户1500人以上，其中脱贫户10户30人以上。</t>
  </si>
  <si>
    <t>受益脱贫户（边缘易致贫户）满意度≥90%</t>
  </si>
  <si>
    <t>陈永建</t>
  </si>
  <si>
    <t>酉阳县2024年南腰界镇高标准农田建设</t>
  </si>
  <si>
    <t>1.本次设计高标准农田整治85.33亩，含田块翻耕、石块清理、地力培肥、田面平整等工序；新建灌溉排水沟（管）1856m，其中，尺寸为0.3*0.4mC20混凝土灌溉渠长1160m，1.2*1.2mM7.5浆砌块石排水沟长676m,DN200钢筋混凝土涵管安装20m；新建1.5m宽生产路165m，新建3.0m宽生产路330m，采用10cm厚C20混凝土；2*2*0.25mC25钢筋混凝土盖板安装1块；新建5*2mM7.5浆砌块石拦水坝2座；C20混凝土水沟铺底163m³；田坎修复350m³，采用M7.5浆砌块石砌筑；设置高标准农田建设公示牌1个。
2.硬化3.5m宽机耕道里程4.15公里；路面宽3.5m，采用20cm厚C25混凝土，含路基、路面、涵洞工程等。</t>
  </si>
  <si>
    <t>南腰界镇大坝村、南界村、红岩村</t>
  </si>
  <si>
    <t>1.实现产量120吨，产值6万元；
2.南界，大坝，红岩三个村9个组280户1012人受益，其中脱贫人口35户，118人。</t>
  </si>
  <si>
    <t>1.群众参与:5人参与前期项目确定会议、决议，6人参与入库项目的选择，5人参与项目实施过程中施工质量和资金使用的监督等；
2.利益联结机制：通过土地整治、务工薪金等方式带动周边农户4017人（其中脱贫户985人）户均年增收1.5万元。</t>
  </si>
  <si>
    <t>1.高标准农田整治85.33亩；含田坎整治工程、灌溉排水工程、田间机耕道工程、农田防护和其它工程等；
2.实现产量150吨，产值7.5万元；
3.通过土地整治、务工薪金等方式带动周边农户4017人（其中脱贫户985人）户均年增收1.5万元。</t>
  </si>
  <si>
    <r>
      <rPr>
        <sz val="10"/>
        <rFont val="黑体"/>
        <charset val="134"/>
      </rPr>
      <t>1.田块整治工程：田块整治≥85.33亩；                  2.灌溉排水工程：M7.5浆砌块石排水沟（1.2*1.2m）≥1550m；M7.5浆砌块石排水沟（1.2*2m）≥150m；DN200钢筋混凝土管安装≥20m；水沟清淤≥250m</t>
    </r>
    <r>
      <rPr>
        <sz val="10"/>
        <rFont val="宋体"/>
        <charset val="134"/>
      </rPr>
      <t>³</t>
    </r>
    <r>
      <rPr>
        <sz val="10"/>
        <rFont val="黑体"/>
        <charset val="134"/>
      </rPr>
      <t>；M7.5浆砌块石拦水坝（5*2m）≥3座；C25钢筋混凝土盖板（4*2*0.25m）≥1块；C25钢筋混凝土盖板（2*2*0.25m）≥2块；灌溉沟渠（300*400mm）≥1950m；                    3.田间机耕道工程：3m宽生产路铺设（10cm厚C20混凝土）≥735㎡；1.5m宽生产路铺设（10cm厚C20混凝土）≥175㎡；3.5m宽机耕道硬化：路基土石方开挖≥1032m3,                                                                                                                                                                                    路基土石方回填≥693m3，8cm厚碎石垫层≥8134㎡,20cm厚C25砼面层≥8134㎡，0.5m钢筋混凝土涵管安装≥25m，M7.5浆砌片石挡土墙≥100m3；               4.农田防护工程：土坎加固（M7.5浆砌块石）≥300m3；</t>
    </r>
  </si>
  <si>
    <t>整治率≥100%</t>
  </si>
  <si>
    <t>按时完成率100%，</t>
  </si>
  <si>
    <t>1.田块整治工程：田块整治≤3000元/亩；                  2.灌溉排水工程：M7.5浆砌块石排水沟（1.2*1.2m）≤680元/m；DN200钢筋混凝土管安装≤380元/m；C20混凝土水沟铺底≤600元/m³；M7.5浆砌块石拦水坝（5*2m）≤10500元/座；C25钢筋混凝土盖板（2*2*0.25m）≤1000元/块；灌溉沟渠（300*400mm）≤160元/m；                       3.田间机耕道工程：3m宽生产路铺设（10cm厚C20混凝土）≤190元/m；1.5m宽生产路铺设（10cm厚C20混凝土）≤82元/m；3.5m宽机耕道硬化：路基土石方开挖≤24元/m³,                                                                                                                                                                                    路基土石方回填≤10元/m³，5cm厚碎石垫层≤17元/㎡,20cm厚C25砼面层≤108元/㎡，0.6m钢筋混凝土涵管安装≤575元/m，M7.5浆砌片石挡土墙≤366元/m³；               4.农田防护工程：田坎修复（M7.5浆砌块石）≤360元/m³；         5.其它工程：公示牌≤6000元/个；</t>
  </si>
  <si>
    <r>
      <rPr>
        <sz val="10"/>
        <rFont val="黑体"/>
        <charset val="134"/>
      </rPr>
      <t>1.带动周边农户户均年增收≥</t>
    </r>
    <r>
      <rPr>
        <sz val="10"/>
        <rFont val="Arial"/>
        <charset val="134"/>
      </rPr>
      <t>  </t>
    </r>
    <r>
      <rPr>
        <sz val="10"/>
        <rFont val="黑体"/>
        <charset val="134"/>
      </rPr>
      <t xml:space="preserve"> 1.5万元</t>
    </r>
  </si>
  <si>
    <t>受益人口≥4017人</t>
  </si>
  <si>
    <t>受益群众满意度≥100%</t>
  </si>
  <si>
    <t>罗意</t>
  </si>
  <si>
    <t>2024年酉阳县宝剑村产业提升项目</t>
  </si>
  <si>
    <t>1.硬化15组机耕道1千米（周扬礼至沙坨段，宽度3.5米，采用20cm厚C25混凝土）
2.新建吊井坨、大坨片区机耕道3千米（宽度3.5米）
3.新建张家沟沟渠1公里（胡万体至胡世国）
4、新建机耕道1公里（从胡世林至胡万吉处，宽3.5米）。</t>
  </si>
  <si>
    <t>通过项目的实施，改善宝剑村各片有利于种植地区生产基础条件，盘活闲置低效土地资源1000亩以上，提高生产效率，为规模化经营和大面积种植奠定基础，并同步改善沿线村民出行条件。项目受益农户300户，惠及人数1281人，其中脱贫户监测户67户300人,项目实施过程可带动就业人数500人次，人均收入≥5000元。</t>
  </si>
  <si>
    <t>1.群众参与:21人参与前期项目确定会议、决议，7人参与入库项目的选择，15人参与项目实施过程中施工质量和资金使用的监督等；
2.利益联结机制：务工薪金等方式带动农户400人，带动贫困人员34人</t>
  </si>
  <si>
    <t>1.路基挖土石方≥15000立方米；  2.路基填方≥4000立方米；     3.M7.5浆砌片石挡墙≥300立方米； 4.厚20cmC25混凝土面层≥3700平方米；            5.厚5cm碎石调平层≥3700平方米；6.厚8cm泥结碎石面层≥14800平方米；        7.0.5m钢筋混凝土涵管≥30米；8.C15片石混凝土沟渠≥1000米。</t>
  </si>
  <si>
    <t>项目完成及时率≧100%</t>
  </si>
  <si>
    <t>1.路基挖土石方≤26元/立方米；       2.路基填方≤6元/立方米；          3.M7.5浆砌片石挡墙≤320元/立方米；    4.厚20cmC25混凝土面层≤95元/平方米；             5.厚5cm碎石调平层≤9元/平方米；   6.厚8cm泥结碎石面层≤12元/平方米；        7.0.5m钢筋混凝土涵管≤850元/米；     8.C15片石混凝土沟渠≤350元/米。</t>
  </si>
  <si>
    <t>该项目通过土地流转、务工等方式带动200户800人。其中脱贫户49户212人，户均增收3000元以上。村集体企业达到种、采，生产，加工，销售一条完整产业链。</t>
  </si>
  <si>
    <t>受益脱贫人口及监测对象人口满意度≥90%</t>
  </si>
  <si>
    <t>2024年酉阳县小河镇千亩四季果园产业路项目（二期）</t>
  </si>
  <si>
    <t>建设小河镇千亩四季果园产业路3.8公里，其中：硬化荒土平至污水处理厂产业路1.8公里，新建并硬化黄家至洞口岩产业路2公里，路面宽度3.5米，路面结构采用20cm厚C25水泥混凝土。</t>
  </si>
  <si>
    <t>1.建设小河镇千亩四季果园产业路3.8公里；
2.通过实施该项目，改善项目区基础设施条件,提高农产品生产能力。受益农户251人以上，受益脱贫户20人以上。</t>
  </si>
  <si>
    <t>硬化产业路3.8公里,其中：
1.路基土石方开挖≥700立方米；
2.路基回填≥400立方米；
3.M7.5浆砌片石挡土墙≥200立方米;
4.厚20cmC25混凝土面层≥14055平方米；
5.0.5m钢筋混凝土涵管≥60米；</t>
  </si>
  <si>
    <t>每公里单价≤43.63万元/公里                              1.路基土石方开挖≤18元/立方米；
2.路基回填≤8元/立方米；
3.M7.5浆砌片石挡土墙≤420元/立方米；
4.厚20cmC25混凝土面层≤95元/立方米；
5.0.5m钢筋混凝土涵管≤600元/米；</t>
  </si>
  <si>
    <t>2024年酉阳县楠木乡红星村中药材基地产业路建设项目</t>
  </si>
  <si>
    <t>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t>
  </si>
  <si>
    <t>酉阳县楠木乡红星村3、4、5组</t>
  </si>
  <si>
    <t>1.新建楠木乡红星村3、4、5组中药材基地产业路3.5公里；含5条路线，其中路线一金竹堡至川洞路线长1.716公里；路线二至六池西侧路线长0.31；路线三至六池东侧路线长0.47公里；路线四至川洞路线长0.68公里；路线五至干水井槽路线长0.324公里。路面宽3.5m，采用20cm厚C25混凝土；含路基、路面及涵洞工程等。  2.通过改善交通基础设施条件，降低农产品生产发展和运输成本。</t>
  </si>
  <si>
    <t>1.群众参与：包括9人参与前期项目确定会议、决议，9人参与入库项目的选择，3人参与项目实施工程中施工质量和资金使用的监督；
2.利益联结机制：通过改善交通基础设施条件，降低农产品运输成本。</t>
  </si>
  <si>
    <r>
      <rPr>
        <sz val="10"/>
        <rFont val="黑体"/>
        <charset val="134"/>
      </rPr>
      <t>1.路基土石方开挖≥2764m</t>
    </r>
    <r>
      <rPr>
        <sz val="10"/>
        <rFont val="宋体"/>
        <charset val="134"/>
      </rPr>
      <t>³</t>
    </r>
    <r>
      <rPr>
        <sz val="10"/>
        <rFont val="黑体"/>
        <charset val="134"/>
      </rPr>
      <t>；2.路基土石方回填≥980m</t>
    </r>
    <r>
      <rPr>
        <sz val="10"/>
        <rFont val="宋体"/>
        <charset val="134"/>
      </rPr>
      <t>³</t>
    </r>
    <r>
      <rPr>
        <sz val="10"/>
        <rFont val="黑体"/>
        <charset val="134"/>
      </rPr>
      <t>；3.8cm厚填隙碎石基层≥13475㎡；4.20cm厚C25混凝土路面≥13475㎡；5.0.5m钢筋混凝土涵管≥18m；6.M7.5浆砌片石挡土墙≥160m</t>
    </r>
    <r>
      <rPr>
        <sz val="10"/>
        <rFont val="宋体"/>
        <charset val="134"/>
      </rPr>
      <t>³</t>
    </r>
    <r>
      <rPr>
        <sz val="10"/>
        <rFont val="黑体"/>
        <charset val="134"/>
      </rPr>
      <t>。</t>
    </r>
  </si>
  <si>
    <r>
      <rPr>
        <sz val="10"/>
        <rFont val="黑体"/>
        <charset val="134"/>
      </rPr>
      <t>1.路基土石方开挖≤32/元m</t>
    </r>
    <r>
      <rPr>
        <sz val="10"/>
        <rFont val="宋体"/>
        <charset val="134"/>
      </rPr>
      <t>³</t>
    </r>
    <r>
      <rPr>
        <sz val="10"/>
        <rFont val="黑体"/>
        <charset val="134"/>
      </rPr>
      <t>；2.路基土石方回填≤8/元m</t>
    </r>
    <r>
      <rPr>
        <sz val="10"/>
        <rFont val="宋体"/>
        <charset val="134"/>
      </rPr>
      <t>³</t>
    </r>
    <r>
      <rPr>
        <sz val="10"/>
        <rFont val="黑体"/>
        <charset val="134"/>
      </rPr>
      <t>；3.8cm厚填隙碎石基层≤12/元㎡；4.20cm厚C25混凝土路面≤96/元㎡；5.0.5m钢筋混凝土涵管≤500/元m；6.M7.5浆砌片石挡土墙≤360/元m</t>
    </r>
    <r>
      <rPr>
        <sz val="10"/>
        <rFont val="宋体"/>
        <charset val="134"/>
      </rPr>
      <t>³</t>
    </r>
    <r>
      <rPr>
        <sz val="10"/>
        <rFont val="黑体"/>
        <charset val="134"/>
      </rPr>
      <t>。</t>
    </r>
  </si>
  <si>
    <t>通过改善交通基础设施条件，降低农产品运输成本。</t>
  </si>
  <si>
    <t>助推产业发展，带动脱贫户9户就业</t>
  </si>
  <si>
    <t>项目设计使用年限≥8年</t>
  </si>
  <si>
    <t>2024年酉阳县可大乡新溪村产业路建设项目</t>
  </si>
  <si>
    <t>1.硬化产业路3680米（5cm碎石垫层，路面宽度3.5m，C25水泥混凝土路面，厚度20cm）；
2.新建M7.5浆砌片石挡墙45米均高4米；
3.新建Φ0.5米钢筋混凝土圆管涵48米；
4.新建Φ1米钢筋混凝土圆管涵10米；
5.新建盖板涵2座。</t>
  </si>
  <si>
    <t>1.硬化产业路3680米（5cm碎石垫层，路面宽度3.5m，C25水泥混凝土路面，厚度20cm）；
2.新建M7.5浆砌片石挡墙45米均高4米；
3.新建钢筋Φ0.5米混凝土圆管涵48米；
4.新建钢筋Φ0.5米混凝土圆管涵10米；
5.新建盖板涵2座。
6.通过该项目实施，方便新溪村359人（其中脱贫户数105人）产业发展及交通出行难的问题。</t>
  </si>
  <si>
    <t>一、10人以上参与项目选择和监督，该项目实施可解决新溪村53人（其中脱贫人口7人）出行问题。
二、利益联结机制：
1、带动周边产业基地发展。
2、通过该项目实施，解决群众81户359人（其中脱贫户数25户105人）产业发展及交通出行难的问题。</t>
  </si>
  <si>
    <t>1.5cm厚碎石垫层铺垫≥17200㎡；
2.20cm厚C25砼路面硬化≥17200㎡；
3.土方开挖≥640m³；
4.M7.5浆砌片石挡墙≥258m³；
5.Φ0.5米钢筋混凝土圆管涵≥48m；
6.Φ1米钢筋混凝土圆管涵≥10m；
7.盖板涵≥2座。</t>
  </si>
  <si>
    <t>1.5cm厚碎石垫层铺垫≤8元/㎡；
2.20cm厚C25砼路面硬化≤98元/㎡；
3.土方开挖≤16元/m³；
4.M7.5浆砌片石挡墙≤350元/m³；
5.Φ0.5米钢筋混凝土圆管涵≤700元/m；
6.Φ1米钢筋混凝土圆管涵≤1100元/m；
7.盖板涵≤130000元/座。</t>
  </si>
  <si>
    <t>通过该项目实施，解决群众81户359人（其中脱贫户数25户105人）产业发展及交通出行难的问题。</t>
  </si>
  <si>
    <t>受益群众≥359人，其中脱贫人口及监测户≥105人</t>
  </si>
  <si>
    <t>酉阳县天馆乡2024年康家村人居环境配套建设项目</t>
  </si>
  <si>
    <t>1.新建康家村5组生产便道5333.34米，1.5M宽，20CM厚；2.新建灌溉堰渠3000米。3.新建排污管处理2000米，4.新建污水处理池1个。</t>
  </si>
  <si>
    <t>酉阳县天馆乡康家村5组</t>
  </si>
  <si>
    <t>1.新建康家村5组生产便道5333.34米，1.5M宽，20CM厚；2.新建灌溉堰渠3000米。3.新建排污管处理2000米，4.新建污水处理池1个。
项目完工及时率100%。此项目落实后，给康家村5组村民在生产生活上带来极大帮助，能让268人50户群众，其中脱贫户、监测户17人、68人得到更好的人居环境。</t>
  </si>
  <si>
    <t>一、群众参与；86人参与前期项目确定会议、决议，42人参与入库项目的选择，26人参与项目实施工程中施工质量和资金使用的监督等。
二、利益联结方式：改善生产生活条件，提高人居环境质量。</t>
  </si>
  <si>
    <t>1.新建康家村5组生产便道≥5333.34米，1.5M宽，20CM厚；2.新建灌溉堰渠≥3000米。3.新建排污管处理≥2000米，4.新建污水处理池≥1个。</t>
  </si>
  <si>
    <t>1.新建生产便道≤95元每米2.建灌溉堰渠≤300元每米  3.新建排污管处理≤220元每元  4.新建污水处理池1个≤15万元每个。</t>
  </si>
  <si>
    <t>为当地百姓带来交通便利，生活便利，降低运输成本10%，促进产业发展。</t>
  </si>
  <si>
    <t>受益群众268人50户群众，其中脱贫户、监测户17人、75人得到更好的人居环境。</t>
  </si>
  <si>
    <t>工程设计使用期限≥20年</t>
  </si>
  <si>
    <t>廖泽</t>
  </si>
  <si>
    <t>酉酬镇溪口村2组索道式运输设备</t>
  </si>
  <si>
    <t>溪口村2组至拉齐坝至沙子坝道路路边成片果林区（长6千米，宽1米）索道运输线路建设</t>
  </si>
  <si>
    <t>酉酬镇溪口村2组</t>
  </si>
  <si>
    <t>1.溪口村2组至拉齐坝至沙子坝道路路边成片果林区（长6千米，宽1米）索道运输线路建设2.通过实施该项目，受益人口350人（其中脱贫户16户57人，脱贫人口增收10000元）。</t>
  </si>
  <si>
    <t>群众参与项目申报（申报指南公开、拟选项目公示)，批准后的实施。该项目不参与股权化改革</t>
  </si>
  <si>
    <t>修建索道运输线路≥6km</t>
  </si>
  <si>
    <t>项目验收合格和完善验收资料后财政补助资金及时发放率≧80%剩余款项终验合格后全部支付。</t>
  </si>
  <si>
    <t>修建索道运输线路≤33万/km</t>
  </si>
  <si>
    <t>实现产业化，提高生产效率，带动百姓增收。</t>
  </si>
  <si>
    <t>助推产业发展，带动脱贫户（边缘易致贫户）16户就业</t>
  </si>
  <si>
    <t>项目建成后采用村集体经济组织管理，果农租用的方式，由村集体经济组织收取租金。</t>
  </si>
  <si>
    <t>18996926208</t>
  </si>
  <si>
    <t>酉阳县丁市镇河道两侧污水管网建设项目</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</si>
  <si>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t>
  </si>
  <si>
    <t>整改</t>
  </si>
  <si>
    <t>丁市镇丁市河两侧</t>
  </si>
  <si>
    <t>拟建二三级管网13000米，其中:DN400波纹管70米，DN160PVC管800米，DN110PVC管3600米，DN75PVC管3700米，DN50PVC管4300米，压力井700*800㎜17座，钢筋隔渣网55平方米，钢管架9750平方米，污水管疏通450米，挖沟槽土方280立方米，原土回填155立方米，砼路面恢复550立方米。解决当地居民因污水管网缺失引起的居住环境问题，保护环境生活环境。</t>
  </si>
  <si>
    <t>1.群众参与:10人以上参与项目的选择、实施、监督和管理选择，5人参与项目实施过程中施工质量和资金使用的监督等；
2.利益联结机制：通过务工薪金等方式带动农户5户10人增收3万元。</t>
  </si>
  <si>
    <t>DN400波纹管≤180元/m，压力井≤3475.37元/座</t>
  </si>
  <si>
    <t>通过建设农村生活污水处理设施，提高农村生活污水集中收集处理能力，改善人居环境。</t>
  </si>
  <si>
    <t>冉东</t>
  </si>
  <si>
    <t>2024年酉阳县农业全产业链及品质提升项目</t>
  </si>
  <si>
    <t>1、对2023年-2024年新认证的绿色食品、有机（转换）食品、有机食品、重庆名牌农产品、巴味渝珍授权产品、特质农品、良好农业规范认证（GAP）等品牌进行奖补，支持打造全国名特优新农产品，开展农产品形象提升行动。
2、开展全县农产品质量提升技术服务：
完成县级农产品质量安全监督检测和风险监测共计700样次以上，支持各乡镇开展农残速测。
3.按照《酉阳县关于支持特色农业全产业链发展的政策措施(试行)》对获得国家、市级、县级示范社分别按照6万、4万、2万的标准予以奖励对获得县级示范家庭农场按照1万元的标准予以奖励。</t>
  </si>
  <si>
    <t>品牌数量达50个以上，完成县级农产品质量安全监督检测和风险监测共计700样次以上，全县乡镇街道开展速测；受益户50户150人（其中脱贫户5户12人）。</t>
  </si>
  <si>
    <t>企业参与品牌创建及质量认证，提升产品溢价，打造农业全产业链及品质提升</t>
  </si>
  <si>
    <t>创建品牌及质量认证≥50个，农产品质量安全抽检≥700个</t>
  </si>
  <si>
    <t>认证通过率≥90%，抽检合格率≥90%</t>
  </si>
  <si>
    <t>品牌认证补助、示范经营主体培育奖补按照相关政策执行，食用农产品承诺达标合格证标签纸后赋码采购、水产品兽药残留速测服务、支持各乡镇开展农残速测抽样检测、全国名特优新农产品申报采购等按照合同费用执行。</t>
  </si>
  <si>
    <t>提升农业品牌数量及农产品质量，提升产品溢价率及知名度，</t>
  </si>
  <si>
    <t>提升农业品牌数量及农产品质量，提升产品溢价率及知名度，强化农产品质量安全检测检验，打造农业全产业链及品质提升</t>
  </si>
  <si>
    <t>冉文俊</t>
  </si>
  <si>
    <t>15520133331</t>
  </si>
  <si>
    <t>两罾乡熊家堡至金丝楠木公路改建工程</t>
  </si>
  <si>
    <t>改建熊家堡至金丝楠木公路2.3公里及连接线0.3公里，按7.5米宽四级公路标准，含桥梁（140米/1座）涵洞、路基、交安、沥青砼路面工程。</t>
  </si>
  <si>
    <t>通过实施熊家堡至金丝楠木项目，能解决中坝村4组居民出行难得问题，巩固脱贫攻坚成果，惠及群众7246人（其中：脱贫户288人）。</t>
  </si>
  <si>
    <t>1.群众参与:10人参与项目前期会议、决议、入库的选择，7人参与项目实施过程中施工质量和资金使用的监督；
2.利益联结机制：通过改善交通基础设施条件，降低（脱贫人口88人）生活出行和农产品运输成本。</t>
  </si>
  <si>
    <t>通过实施熊家堡至金丝楠木项目，能解决中坝村4组居民出行难得问题，巩固脱贫攻坚成果，惠及群众71户246人（其中：脱贫户20户88人）。</t>
  </si>
  <si>
    <t>改建公路≥2.6公里；桥梁≥1座。</t>
  </si>
  <si>
    <t>道路桥梁补助标准≤1010万元/公里</t>
  </si>
  <si>
    <t>受益脱贫人口≥88人</t>
  </si>
  <si>
    <t>天馆乡魏市至紫薇园公路改建工程</t>
  </si>
  <si>
    <t>改建魏市至紫薇园村道公路2.6公里，按5.5-6.5米宽，K0+000-K1+748段采用既有道路技术标准,其余路段参照《JTG2111-2019小交通量农村公路工程技术标准》，沥青砼路面。</t>
  </si>
  <si>
    <t>通过实施魏市至紫薇园公路改建工程，方便天馆乡3569人（其中脱贫人口496人）出行，改善群众生产生活条件，缩短出行时间。</t>
  </si>
  <si>
    <t>1.群众参与：包括11人参与前期项目确定会议、决议，11人参与入库项目的选择，7人参与项目实施工程中施工质量和资金使用的监督； 2.利益联结机制：通过实施该项目，降低贫困人口和监测户496人生活出行和农产品运输成本。</t>
  </si>
  <si>
    <t>通过实施紫薇园交通改造-魏市至紫薇园公路扩建项目，方便天馆乡3569人（其中脱贫人口496人）出行，改善群众生产生活条件，缩短出行时间。</t>
  </si>
  <si>
    <t>改建公路≥2.6公里</t>
  </si>
  <si>
    <t>道路补助标准≤360万元/公里</t>
  </si>
  <si>
    <t>受益脱贫人口≥496人</t>
  </si>
  <si>
    <t>铜鼓镇铜鼓桥至幸福村公路改建工程</t>
  </si>
  <si>
    <t>改建铜鼓桥至幸福村公路2.3公里，按7.5米宽四级公路标准，含小桥涵、路基、交安、沥青砼路面工程。</t>
  </si>
  <si>
    <t>通过实施铜鼓桥至幸福村改建工程，方便铜鼓镇4698人（其中脱贫人口618人)出行，缩短出行时间。</t>
  </si>
  <si>
    <t>1.群众参与:12人参与项目前期会议、决议、入库的选择，8人参与项目实施过程中施工质量和资金使用的监督；
2.利益联结机制：通过改善交通基础设施条件，降低（脱贫人口618人）生活出行和农产品运输成本。</t>
  </si>
  <si>
    <t>改建公路≥2.3公里</t>
  </si>
  <si>
    <t>道路桥梁补助标准≤1300万元/公里</t>
  </si>
  <si>
    <t>受益脱贫人口≥618人</t>
  </si>
  <si>
    <t>天馆乡魏市至金丝楠木公路改建工程</t>
  </si>
  <si>
    <t>改建魏市至金丝楠木村道公路8公里，按6.5米宽，参照《JTG2111-2019小交通量农村公路工程技术标准》，含桥涵、路基、交安、沥青砼路面工程。</t>
  </si>
  <si>
    <t>通过实施魏市至金丝楠木村道改建工程，方便天馆乡3838人（其中脱贫人口476人）出行，缩短出行时间。</t>
  </si>
  <si>
    <t>1.群众参与：包括13人参与前期项目确定会议、决议，13人参与入库项目的选择，6人参与项目实施工程中施工质量和资金使用的监督； 2.利益联结机制：通过实施该项目，降低贫困人口和监测户476人生活出行和农产品运输成本。</t>
  </si>
  <si>
    <t>改建公路≥8公里</t>
  </si>
  <si>
    <t>受益脱贫人口≥476人</t>
  </si>
  <si>
    <t>黑水镇黑水村8组道路硬化建设工程</t>
  </si>
  <si>
    <t>硬化黑水村8组沙田-冷水河道路3.0公里，四级公路，宽4.5米、厚0.2米C25混凝土路面及安全护栏安装。</t>
  </si>
  <si>
    <t>黑水镇黑水村</t>
  </si>
  <si>
    <t>通过实施黑水村8组沙田-冷水河道路3.0公里项目，方便黑水村834（其中脱贫人口78人）出行，改善群众生产生活条件，缩短出行时间。</t>
  </si>
  <si>
    <t>1.群众参与:7人参与前期项目确定会议、决议，9人参与入库项目的选择，13人参与项目实施过程中施工质量和资金使用的监督等；
2.利益联结机制：务工薪金等方式带动群众265户834人（其中：贫困户15户78人）。</t>
  </si>
  <si>
    <t>改建公路≥3公里</t>
  </si>
  <si>
    <t>受益脱贫人口≥78人</t>
  </si>
  <si>
    <t>“酉阳贡米”涂市基地品牌宣传项目</t>
  </si>
  <si>
    <t>围绕“涂市大米”品牌，完成25亩彩色宣传稻画种植，展示涂市大米品牌。</t>
  </si>
  <si>
    <t>涂市镇钟岭村五组</t>
  </si>
  <si>
    <t>1.通过项目实施，完成25亩水稻宣传画建设，提升“涂市大米”知名度；
2.租用土地、雇佣老百姓就近务工，总体惠及群众20户60人，其中脱贫户3户12人；
3.带动村集体增收4000元。</t>
  </si>
  <si>
    <t xml:space="preserve">1.群众参与：该项目群众参与，20余人参与前期项目确定会议、决议，11人参与入库项目选择、
2.利益联结机制：租用土地、雇佣老百姓就近务工，总体惠及群众20户60人，其中脱贫户3户12人。
</t>
  </si>
  <si>
    <t>完成25亩水稻宣传画建设</t>
  </si>
  <si>
    <t>总成本14.039万元，其中：
1.水稻种子及技术咨询费12万元（经县农业农村工委研究决定）；
2.租用稻田25亩，单价450元/亩，租地费1.125万元；
3.育秧360盘，单价10元/盘，育秧费0.36万元；
4.秧绳30卷，单价10元/卷，计0.03万元；
5.尿素2包，单价120元/包，计0.024万元；
6.插秧人工费20个，单价200元/个，计0.4万元；
7.人工管理费5个，单价200元/个，计0.1万元。</t>
  </si>
  <si>
    <t>带动村集体增收4000元</t>
  </si>
  <si>
    <t>租用土地、雇佣老百姓就近务工，总体惠及群众20户60人，其中脱贫户3户12人。</t>
  </si>
  <si>
    <t>2年</t>
  </si>
  <si>
    <t>村集体增收4000元</t>
  </si>
  <si>
    <t>吴燕军</t>
  </si>
  <si>
    <t>酉阳县2023年天馆乡农村无害化卫生厕所项目</t>
  </si>
  <si>
    <t>天馆</t>
  </si>
  <si>
    <t>通过该项目受益人口220人以上，辖区50户农户卫生厕所条件显著改善，提高生活质量。</t>
  </si>
  <si>
    <t>一、群众参与：
二、利益联结方式：50户直接参与项目的实施，每户补助5000元。</t>
  </si>
  <si>
    <t>户厕受益人口210人以上，辖区30户农户卫生厕所条件显著改善，提高生活质量。</t>
  </si>
  <si>
    <t>新建农村无害化卫生厕所50个</t>
  </si>
  <si>
    <t>2023年后坪乡卫生厕所建设项目</t>
  </si>
  <si>
    <r>
      <rPr>
        <sz val="10"/>
        <rFont val="黑体"/>
        <charset val="134"/>
      </rPr>
      <t>实施农村无害化卫生厕所户厕新建42个，每个厕屋≥3㎡，化粪池有效容积≥1.5m</t>
    </r>
    <r>
      <rPr>
        <sz val="10"/>
        <rFont val="宋体"/>
        <charset val="134"/>
      </rPr>
      <t>³</t>
    </r>
    <r>
      <rPr>
        <sz val="10"/>
        <rFont val="黑体"/>
        <charset val="134"/>
      </rPr>
      <t>。（入户）</t>
    </r>
  </si>
  <si>
    <t>1.新建农村无害化卫生厕所42个（入户）；
2.通过项目的实施，可有效提改善后坪乡人居环境，受益群众50人，其中脱贫人口和监测20人，通过项目实施，改善村庄人居环境。</t>
  </si>
  <si>
    <t>1、群众参与；8名群众参与监督，5人参与入库；
2、利益联结机制；受益人数≧50人，其中脱贫人数20人，通过项目的实施，可有效提改善后坪乡人居环境，受益群50人，其中脱贫人口和监测户20人，通过项目实施，改善村庄人居环境。</t>
  </si>
  <si>
    <t>1.新建农村无害化卫生厕所42个（入户）；
2.通过项目的实施，可有效提改善两罾乡人居环境，完善公共设施基础建设，受益群众50人，其中脱贫人口和监测20人，通过项目实施，改善村庄人居环境。</t>
  </si>
  <si>
    <t>新建无害化卫生厕所≥42个。</t>
  </si>
  <si>
    <t xml:space="preserve">
户厕补助≤5000元/个</t>
  </si>
  <si>
    <t>酉阳云上稻米智慧种植平台建设项目</t>
  </si>
  <si>
    <t>智慧农业</t>
  </si>
  <si>
    <t>主要建设内容为覆盖5500亩稻田：1.云稻米认养管理系统一套（其中包含：农业数据物联网中台、云稻米认养孪生管理系统、酉阳800平台对接接口、遥感自动巡航系统遥感信息绘制）
2.数据采集及中控系统一套（其中包括：高速球型网络摄像机、摄像头立杆及预埋件、监控配电箱、硬盘录像机、无线路由器、电源、太阳能板、蓄电池、蓄电池配电箱、电脑主机）
3.云网服务一项
4.微信小程序制作一套
5.标准化体系建设一项</t>
  </si>
  <si>
    <t>一共涉及5个乡镇，其中包括南腰界镇、李溪镇、铜鼓镇、花田乡、涂市镇</t>
  </si>
  <si>
    <t>通过设计和实施分布在生产源头的计算机视觉感知设备与传感器网络，对生产环境与生产流程进行智能感知与实时传输和存储。建立生产全过程实时数据库和可视化信息平台，通过物联网控制设备和终端控制界面，实现生产全过程智能化决策、精准化种植和标准化管理，从而实现农业自动化、精准化，减少人力，有效利用资源，降低农业生产成本。</t>
  </si>
  <si>
    <t>1.群众参与：8人以上参与前期项目入库会议及项目实施过程中质量和资金使用的监督；
2.利益联结机制：通过该项目的实施可带动酉阳县南腰界镇、李溪镇、铜鼓镇、花田乡、涂市镇等地发展水稻产业，覆盖农户2000余户，其中脱贫户150户，人均带动增收5000元以上。</t>
  </si>
  <si>
    <t>1.云稻米认养管理系统一套；
2.数据采集及中控系统一套；
3.云网服务一项；
4.微信小程序制作一套；
5.标准化体系建设一项。</t>
  </si>
  <si>
    <t>1.总投入315万元，其中1.云稻米认养管理系统财政补助≤93.7万元；
2.数据采集及中控系统一套财政补助≤119.5万元；
3.云网服务一项财政补助≤46.8万元；
4.微信小程序制作财政补助≤50万元；
5.标准化体系建设财政补助5≤万元。</t>
  </si>
  <si>
    <t>实现年产值≧50万元</t>
  </si>
  <si>
    <t>受益脱贫户150户人均带动增收5000元以上。</t>
  </si>
  <si>
    <t>“酉阳贡米”大溪镇基地品牌宣传项目</t>
  </si>
  <si>
    <t>围绕“大溪大米”品牌，完成65亩彩色宣传稻画种植，展示大溪大米品牌。</t>
  </si>
  <si>
    <t>大溪镇杉岭村五组</t>
  </si>
  <si>
    <t>通过项目实施，提升“大溪大米”知名度，提高大溪镇千亩水稻价格，带动大溪镇农民种粮积极性。</t>
  </si>
  <si>
    <t xml:space="preserve">1.群众参与：该项目群众参与，25余人参与前期项目确定会议、决议，16人参与入库项目选择、
2.利益联结机制：该项目通过租地，雇佣、号召老百姓就近务工近8人。总体惠及群众11户48人，其中涉及：脱贫户3户10人。"
</t>
  </si>
  <si>
    <t>1、完成65亩水稻宣传画建设，2、提升“大溪大米”品牌知名度，提高大溪大米单价0.2元每市斤。</t>
  </si>
  <si>
    <t>完成65亩水稻宣传画建设</t>
  </si>
  <si>
    <t>宣传浏览量达5000人次以上</t>
  </si>
  <si>
    <t>总成本33万元，其中：
1.流转稻田65亩，单价400元/亩，土地流转费26000元；
2.土地整理费200元/亩，整地费13000元；
3.有机肥21吨，单价1000元/亩，计21000元；
4.插秧人工每亩200元，计13000元；
5.喷洒生物农药2次，每亩用药80元，计10400元；
6.后期人工费390个，单价100元，计39000元；
7.技术咨询费136500元；
8.种子,水稻品种选定、育苗、栽插等相关技术服务费用58500元;
9.集中育苗及运输费用10000元。</t>
  </si>
  <si>
    <t>提高1000亩“酉阳贡米”大溪基地价格0.2元每市斤，</t>
  </si>
  <si>
    <t>提升“大溪大米”知名度。</t>
  </si>
  <si>
    <t>高波</t>
  </si>
  <si>
    <t>15909358263</t>
  </si>
  <si>
    <t>酉阳县铜鼓镇幸福村排洪沟整治项目</t>
  </si>
  <si>
    <t>1.水渠整治564米；
2.拦河坝一座；
3.道路硬化1045㎡；
4.新建挡土墙344立方米。</t>
  </si>
  <si>
    <t>铜鼓镇幸福村</t>
  </si>
  <si>
    <t xml:space="preserve">
1.水渠整治564米；
2.拦河坝一座；
3.道路硬化1045㎡；
4.新建挡土墙344立方米；
5.通过实施该项目，惠及群众受益人数≧95人，其中脱贫人口及监测户12人，通过实施该项目改善生产生活条件，降低群众生产成本,提高农产品生产能力，增加农业产值，助农增收，</t>
  </si>
  <si>
    <t>1.群众参与：10名群众参与监督，8人参与入库，5人参与项目实施工程中施工质量和资金使用的监督；
2.利益联结机制：通过实施该项目，改善项目区群众生产生活条件，惠及群众95人以上，其中脱贫人数12人。</t>
  </si>
  <si>
    <t>1.水渠整治564米：挖淤泥、流砂≥245.04m³、挖沟槽土方≥93.84m³、石墙水渠≥564.18m³；
2.拦河坝一座：垫层≥30.63m³、淤泥弃置≥245.04m³、土方弃置≥93.84m³、混凝土管≥3m；砌筑石坝≥51.7m³、挖沟槽石方≥21.6m³、土石编织袋≥24m³；
3.道路硬化1045㎡：砼路面≥1045㎡、沟盖板≥7.79m³、原堡坎侧面抹灰≥66㎡；
4.新建挡土墙344立方米：片石挡土墙≥343.86m³、挖基坑土方≥18.45m³、回填方≥25.1m³、泄水管≥12m、勾缝≥46㎡、反滤层铺筑≥8.13m³。。</t>
  </si>
  <si>
    <t>1.水渠整治564米：挖淤泥、流砂≤107.2元/m³、挖沟槽土方≤69.18元/m³、石墙水渠≤343.86元/m³；
2.拦河坝一座：垫层≤394.11元/m³³、淤泥弃置≤24.37元/m³、土方弃置≤17.9元/m³、混凝土管≤349元/m；砌筑石坝≤349元/m³、挖沟槽石方≤174.11元/m³、土石编织袋≤27.15元/m³；
3.道路硬化1045㎡：砼路面≤103.96元/m³、沟盖板≤1072.36元/m³、原堡坎侧面抹灰≤52.92元/m³；
4.新建挡土墙344立方米：片石挡土墙≤343.86元/m³、挖基坑土方≤63.22元/m³、回填方≤42.18元/m³、泄水管≤29.75元/m³、勾缝≤14.21元/m³、反滤层铺筑≤172.39元/m³。</t>
  </si>
  <si>
    <t>改善人居环境和农村生产生活条件，促进农旅产业融合发展，带动增收致富。</t>
  </si>
  <si>
    <t>受益脱贫人数≥12人</t>
  </si>
  <si>
    <t>工程设计使用年限≥5年</t>
  </si>
  <si>
    <t>酉阳县毛坝乡产业水池建设项目</t>
  </si>
  <si>
    <t>新建水池两口共80立方米（30立方米一口，50立方米一口），引水管5000米。</t>
  </si>
  <si>
    <t>新建水池两口共80立方米（30立方米一口，50立方米一口），引水管5000米，方便生活用水和产业用水</t>
  </si>
  <si>
    <t>1.群众参与：3人参与项目前期、实施、监督工作；
2.利益联结机制：项目建成后方便产业发展，解决群众5人务工，增加农户收入，降低生产生活成本。</t>
  </si>
  <si>
    <t>综合建设成本≤25万元</t>
  </si>
  <si>
    <t>年出栏6000头生猪，实现经济收入120万元，解决龙家村4组135人生活用水，5户脱贫户务工增收≥5000元。</t>
  </si>
  <si>
    <t>受益群众135人，其中脱贫人口≥30人</t>
  </si>
  <si>
    <t>潘书琼</t>
  </si>
  <si>
    <t>酉阳县2023年高标准农田建成工程设施管护项目</t>
  </si>
  <si>
    <t>管护已建成高标准农田工程设施，管护覆盖面积≥6.19万亩</t>
  </si>
  <si>
    <t>花田、南腰界等乡镇</t>
  </si>
  <si>
    <t>1.管护已建成高标准农田工程设施，管护覆盖面积≥6.19万亩；
2.通过项目实施，保证项目区已建工程在设计使用期限内正常运行,稳定提升粮食产能，助农稳产稳收。项目预计受益3000人左右。</t>
  </si>
  <si>
    <t>故障排除及时率≥80％</t>
  </si>
  <si>
    <t>管护资金总额≤20万元</t>
  </si>
  <si>
    <t>保证项目区已建工程在设计使用期限内正常运行,稳定提升粮食产能，助农稳产稳收。</t>
  </si>
  <si>
    <t>项目预计受益3000人左右。</t>
  </si>
  <si>
    <t>.受益群众满意度≥90％</t>
  </si>
  <si>
    <t>2023年酉阳县小河镇茶园村茶叶基地产业路建设项目</t>
  </si>
  <si>
    <t>本项目主要建设内容为建设茶园村产业路6.5公里，其中硬化茶园村茶叶基地配套产业路2.7公里，硬化茶园村8组、9组产业路3.8公里，路面宽度3.5米，路面结构采用20cm厚C25水泥混凝土。</t>
  </si>
  <si>
    <t>小河镇茶园村</t>
  </si>
  <si>
    <t>1.建设茶园村茶叶基地产业路6.5公里，2.带动184亩茶叶基地发展；3.通过实施该项目，减少运输成本10%，带动群众务工增收2万元，受益农户130户280人，其中脱贫户12户35人。</t>
  </si>
  <si>
    <t>1.群众参与:7人参与项目前期会议、决议、入库的选择，3人参与项目实施过程中施工质量和资金使用的监督；
2.利益联结机制：通过改善交通基础设施条件，降低（脱贫人口35人）生活出行和农产品运输成本。</t>
  </si>
  <si>
    <t>硬化茶园村茶叶基地产业路6.5公里；3.通过实施该项目，减少运输成本10%，带动群众务工增收2万元，受益农户75户280人，其中脱贫户12户35人。</t>
  </si>
  <si>
    <t>产业路≥6.5公里，其中：
1.路基土石方开挖≥3000立方米；
2.路基回填≥800立方米；
3.路基片石换填≥200立方米；
4.M7.5浆砌片石挡土墙≥271立方米；
5.20cm厚 C25 水泥混凝土面层≥24750平方米；
6.交通标志≥20个；
7.DN500圆管涵≥80米。</t>
  </si>
  <si>
    <t>1.路基土石方开挖≤18元/立方米；
2.路基回填≤8元/立方米；
3.路基片石换填≤60元/立方米；
4.M7.5浆砌片石挡土墙≤420元/立方米；
5.20cm厚 C25 水泥混凝土面层≤95元/平方米；
6.交通标志≤1000元/个；
7.DN500圆管涵≤600元/米。</t>
  </si>
  <si>
    <t>受益脱贫人数≥35人</t>
  </si>
  <si>
    <t>2023酉阳县涂市镇银岭产业路</t>
  </si>
  <si>
    <t>1.硬化产业路2.6公里(宽3.5米，5cm碎石垫层，20cm厚c25砼面层)；
2.新建M7.5浆砌片石挡墙100米（均高2.5米）；
3.新建DN600涵管8米。</t>
  </si>
  <si>
    <t>涂市镇银岭村</t>
  </si>
  <si>
    <t>1.硬化产业路2.6公里(宽3.5米，8cm碎石垫层，20cm厚c25砼面层)；
2.新建M7.5浆砌片石挡墙100米（均高2.5米）；
3.新建DN600涵管8米；
4.通过实施该项目，带动周边300多亩种、养殖业基地（1个蔬菜基地、1个生猪养殖基地）生产运输难题，降低生产生活成本，受益农户40户120人（其中：脱贫户7户22人，监测户2户5人），同时解决沿线110名群众出行问题。</t>
  </si>
  <si>
    <t>1.群众参与:15人参与前期项目确定会议、决议，12人参与入库项目的选择，8人参与项目实施过程中施工质量和资金使用的监督等。                                                                                                    2.利益联结机制：通过实施该项目，提高产业生产，惠及受益群众≥120人（其中：脱贫22人，监测户5人）。带动务工增收≥5人次，人均收入≥2000元。</t>
  </si>
  <si>
    <r>
      <rPr>
        <sz val="10"/>
        <rFont val="黑体"/>
        <charset val="134"/>
      </rPr>
      <t>1.5cm厚碎石垫层≥9100㎡；
2.20cm厚c25砼面层≥9100㎡；
3.M7.5浆砌片石挡墙≥310m</t>
    </r>
    <r>
      <rPr>
        <sz val="10"/>
        <rFont val="宋体"/>
        <charset val="134"/>
      </rPr>
      <t>³</t>
    </r>
    <r>
      <rPr>
        <sz val="10"/>
        <rFont val="黑体"/>
        <charset val="134"/>
      </rPr>
      <t>；
4.新建DN600涵管≥8米。</t>
    </r>
  </si>
  <si>
    <r>
      <rPr>
        <sz val="10"/>
        <rFont val="黑体"/>
        <charset val="134"/>
      </rPr>
      <t>1.8cm厚碎石垫层≤6元/㎡；
2.20cm厚c25砼面层≤98元/㎡；
3.M7.5浆砌片石挡墙≤350元/m</t>
    </r>
    <r>
      <rPr>
        <sz val="10"/>
        <rFont val="宋体"/>
        <charset val="134"/>
      </rPr>
      <t>³</t>
    </r>
    <r>
      <rPr>
        <sz val="10"/>
        <rFont val="黑体"/>
        <charset val="134"/>
      </rPr>
      <t>；
4.新建DN600涵管≤350元/米。</t>
    </r>
  </si>
  <si>
    <t>带动就业人数≥2人，增加务工人员年收入≥2000元。</t>
  </si>
  <si>
    <t>受益群众≥120人，其中脱贫户及检查户27人。</t>
  </si>
  <si>
    <t>2023年酉阳蜂蜜全产业链及品质提升项目</t>
  </si>
  <si>
    <t>1.建设蜂蜜直供基地1个（投放中蜂1000群，建设智慧管理系统1套）；
2.建设蜂蜜生产线1条；
3.完成蜂蜜系列产品包装设计；
4.购置蜂蜜检测便携设备1套；
5.蜂蜜送检10批次；
6.创建蜂蜜品牌1个；
7.开展蜜蜂养殖技术培训2次；
8.建设直播间1个。</t>
  </si>
  <si>
    <t>板溪、钟多、腴地乡等乡镇</t>
  </si>
  <si>
    <t>1.建设蜂蜜直供基地1个（投放中蜂1000群，建设智慧管理系统1套）；
2.建设蜂蜜生产线1条；
3.完成蜂蜜系列产品包装设计1批次；
4.购置蜂蜜检测便携设备1套；
5.蜂蜜送检10批次；
6.创建蜂蜜品牌1个；
7.开展蜜蜂养殖技术培训2次；    
8.建设直播间1个；
9.通过实施该项目，带动农户30人以上，其中脱贫户5人。</t>
  </si>
  <si>
    <t>1.群众参与：5人以上参与项目申报；
2.利益联结机制：通过实施该项目，带动农户30人以上，其中脱贫户5人。</t>
  </si>
  <si>
    <t>1.建设蜂蜜直供基地≥1个（投放中蜂≥1000群，建设智慧管理系统≥1套）；
2.建设蜂蜜生产线≥1条；
3.完成蜂蜜系列产品包装设计≥1批次；
4.购置蜂蜜检测便携设备≥1套；
5.蜂蜜送检≥10批次；
6.创建蜂蜜品牌≥1个；
7.开展蜜蜂养殖技术培训≥2次； 
8.建设直播间≥1个。</t>
  </si>
  <si>
    <t xml:space="preserve">1.建设蜂蜜直供基地≤80万元/个；
2.建设蜂蜜生产线≤80万元/条；
3.完成蜂蜜系列产品包装设计≤20万元/批次；
4.购置蜂蜜检测便携设备≤2万元/套；
5.蜂蜜送检≤1万元/次；
6.创建蜂蜜品牌≤10万元/个；
7.开展蜜蜂养殖技术培训≤2万元/次；
8.建设直播间≤10万元/个。  
</t>
  </si>
  <si>
    <t>受益群众≥30人，脱贫人口和监测对象≥5人。</t>
  </si>
  <si>
    <t>任珈</t>
  </si>
  <si>
    <t>2023年偏柏乡石卡、苗坝等村产业基地基础设施建设</t>
  </si>
  <si>
    <t>硬化产业路7公里含错车道（3.5m宽C25砼，厚20cm）。</t>
  </si>
  <si>
    <t>偏柏乡石卡村、苗坝村</t>
  </si>
  <si>
    <t>1.硬化偏柏乡石卡村、苗坝村等产业路7公里含错车道（3.5m宽C25砼，厚20cm）。
2.带动石卡村、苗坝村油茶脐橙花椒中药材产业的发展。
3.通过实施该项目，降低生产运输成本，受益农户数300人，其中脱贫户50人。</t>
  </si>
  <si>
    <t>1.群众参与：包括10人参与前期项目确定会议、决议，10人参与入库项目的选择，5人参与项目实施工程中施工质量和资金使用的监督。                  
2.利益联结机制：通过组织项目区农户特别是脱贫户3户参与工程建设，获取劳务报酬不低于3000元。</t>
  </si>
  <si>
    <t>1.硬化偏柏乡石卡村产业路7公里含错车道（3.5m宽C25砼，厚20cm）。
2.带动石卡村5678组油茶脐橙花椒中药材产业的发展。
3.通过实施该项目，降低生产运输成本，受益农户数300人，其中脱贫户50人。</t>
  </si>
  <si>
    <t>硬化产业路7公里,其中：
1.路基土石方开挖≥1000立方米；
2.路基回填≥280立方米；
3.M7.5浆砌片石挡土墙≥300立方米;
4.厚20cmC25混凝土面层≥26500平方米；
5.0.5m钢筋混凝土涵管≥80米；</t>
  </si>
  <si>
    <t>1.路基土石方开挖≤16元/立方米；
2.路基回填≤8元/立方米；
3.M7.5浆砌片石挡土墙≤370元/立方米；
4.厚20cmC25混凝土面层≤90元/立方米；
5.0.5m钢筋混凝土涵管≤600元/米；</t>
  </si>
  <si>
    <t>解决该路线村民出行方便，促进村油茶产业产业增收20万元</t>
  </si>
  <si>
    <t>惠及群众受益人数≥300人，其中脱贫人数（50）人，</t>
  </si>
  <si>
    <t>酉阳县黑水镇人居环境整治建设项目</t>
  </si>
  <si>
    <t>农村垃圾治理</t>
  </si>
  <si>
    <t>新建垃圾分类亭,20个，规格：四桶位参数：长3200*宽1500*高2800mm，唐木或优质热镀锌圆管、镀锌方管组合结构）。垃圾收集房1个，砖混结构，30平方米</t>
  </si>
  <si>
    <t>新建20个垃圾分类亭、建设黑水村垃圾分类示范村。新建垃圾收集房1个，改善黑水村以及集镇23000余人垃圾收运环境</t>
  </si>
  <si>
    <t>1.群众参与：10人参与前期项目确定会议及决议，10人参与入库项目的选择，6人参与项目实施过程中施工质量和资金使用的监督等；
2.利益联结机制：通过改善垃圾收运设施设备条件，降低了127户脱贫户垃圾收运处置方面费用的支出。</t>
  </si>
  <si>
    <t>通过项目，改善黑水村以及集镇23000余人垃圾收运环境</t>
  </si>
  <si>
    <t>新建黑水村垃圾收集分类处理配套设施设备，新建垃圾分类亭10个，垃圾收集房1个。</t>
  </si>
  <si>
    <t>新建垃圾分类亭成本≤10000元/个.垃圾收集房1个成本≤100000元/个</t>
  </si>
  <si>
    <t>减少黑水镇居民垃圾收运处置成本。</t>
  </si>
  <si>
    <t>黑水镇环境卫生得到提升</t>
  </si>
  <si>
    <t>“酉阳800”主要农产品全程质量控制技术研究项目</t>
  </si>
  <si>
    <t>社会化服务</t>
  </si>
  <si>
    <t>1.对列入试点区域的农产品进行农药残留和特色品质检测，依照绿色食品标准，对列入22个试点区域的农产品包括大米、茶叶、蜂蜜、茶油，按照绿色食品标准进行抽样和检测，并形成质量安全分析报告和品质评价报告。
2.对试点区域的22个生产基地35批次土壤样品进行肥力状况、污染情况、有效态矿质元素含量水平进行分析检测评价，并依据分析检测结果，形成土壤肥力评价报告，制定相应测土配方施肥方案、“药肥双减”生产技术规程、集成1套重金属污染土壤修复技术实施方案，建立1个重金属污染土壤修复示范点。
3.建立“酉阳800”主要农产品（水稻）全程质量控制技术规范，包括产地环境、品种选择、投入品管控、田间管控、病虫害防控、采收标准、烘干、储运、包装标识、质量安全限量、分等分级和检测方法等内容。
4.开展本土化人才培训至少100人次和产业指导4次。</t>
  </si>
  <si>
    <t>涂市镇、宜居乡、李溪镇等</t>
  </si>
  <si>
    <t>1：形成22个试点区域的农产品（包括大米、茶叶、蜂蜜、茶油）质量安全分析报告和品质评价报告；
2：形成试点区域的22个生产基地土壤肥力评价报告，制定相应测土配方施肥方案、“药肥双减”生产技术规程、集成1套重金属污染土壤修复技术实施方案，建立1个重金属污染土壤修复示范点；
3：形成“酉阳800”主要农产品（水稻）全程质量控制技术规范；
4：开展本土化人才培训至少100人次和产业指导4次。
5：通过农业品牌提升等方式，提高全县农业产业附加值，带动农户50户150人以上（其中脱贫户20户60人以上）户均增收1000元以上。</t>
  </si>
  <si>
    <t>1、开展本土化人才培训至少100人次和产业指导4次。
2.项目建设通过农业品牌提升等方式，提高全县农业产业附加值，带动农户50户150人（其中脱贫户20户60人）户均增收1000元以上。</t>
  </si>
  <si>
    <t>1：形成22个试点区域的农产品（包括大米、  茶叶、蜂蜜、茶油）质量安全分析报告和品质评价报告两套。2：形成试点区域的22个生产基地土壤肥力评价报告一套。3：制定试点区域测土配方施肥方案一套。4：制定试点区域“药肥双减”生产技术规程一套。5：制定重金属污染土壤修复技术实施方案一套。6：建立重金属污染土壤修复示范点一个。7：培训本土化人才≥100人次。8：产业指导≥4次</t>
  </si>
  <si>
    <t>完成及时率100%、项目建设期限12个月</t>
  </si>
  <si>
    <t>研究费用≤120万元</t>
  </si>
  <si>
    <t>带动增加脱贫人口户均增收≥1000元</t>
  </si>
  <si>
    <t>受益脱贫人口≥20户</t>
  </si>
  <si>
    <t>倪伟</t>
  </si>
  <si>
    <t>13709485660</t>
  </si>
  <si>
    <t>兴隆镇龙潭村“一站式”综合服务设施建设项目</t>
  </si>
  <si>
    <t>农村公共服务</t>
  </si>
  <si>
    <t>1、新建一站式综合服务中心1个，建筑面积500平方米、文化活动广场500平方米及他相关附属设施。</t>
  </si>
  <si>
    <t>兴隆镇龙潭村4组</t>
  </si>
  <si>
    <t>通过实施本项目：1.提升为民服务能力。解决村支两委办公场所安全问题，更好为全村750户2652群众服务。
2.改善群众文娱活动场所，便于进一步开展新时期文明实践活动。</t>
  </si>
  <si>
    <t>1.群众参与：本村集体成员（代表）30人对项目进行决策，并对决策执行情况进行监督2.利益联结机制：全村750户2652群众受益。</t>
  </si>
  <si>
    <t>新建面积≥500平方米</t>
  </si>
  <si>
    <t>项目总投资120万元</t>
  </si>
  <si>
    <t>项目建成后改善龙潭村条件，群众办事方便，增进服务，为人民群众带来便利，增加活动场所，让文娱活动得到更好的开展。</t>
  </si>
  <si>
    <t>可持续效年限≥10年</t>
  </si>
  <si>
    <t>覃长青</t>
  </si>
  <si>
    <t>酉阳县黑水镇集镇河沟环境整治及污水管网建设项目</t>
  </si>
  <si>
    <t>污水管网进行改造，设计管网DN300波纹管1026.85米，河道下密封检查井（混凝土浇筑）24个，道路检查井（混凝土浇筑）24个，混凝土挡土墙100.53平方米，河沟清淤1293.4平方米，河沟硬化1293.4平方米以及河沟两侧绿化。</t>
  </si>
  <si>
    <t>1.新建管网DN300波纹管1026.85米，河道下密封检查井（混凝土浇筑）24个，道路检查井（混凝土浇筑）24个，混凝土挡土墙100.53平方米，河沟清淤1293.4平方米，河沟硬化1293.4平方米以及河沟两侧绿化。2.通过污水管网进行改造，惠及群众受益人数150人，其中脱贫人口及监测户20人，通过农村人居环境整治，改善生产生活条件，降低群众生产成本。</t>
  </si>
  <si>
    <t>1.群众参与：10人参与前期项目确定会议及决议，10人参与入库项目的选择，6人参与项目实施过程中施工质量和资金使用的监督等；
2.利益联结机制：通过污水管网进行改造，惠及群众受益人数150人，其中脱贫人口及监测户20人，通过农村人居环境整治，改善生产生活条件，降低群众生产成本。</t>
  </si>
  <si>
    <t>1.完成建设污水管网进行改造，设计管网DN300波纹管1026.85米，河道下密封检查井（混凝土浇筑）24个，道路检查井（混凝土浇筑）24个，混凝土挡土墙100.53平方米，河沟清淤1293.4平方米，河沟硬化1293.4平方米以及河沟两侧绿化等建设任务。2.利益联结机制：通过污水管网进行改造，惠及群众受益人数150人，其中脱贫人口及监测户20人，通过农村人居环境整治，改善生产生活条件，降低群众生产成本。</t>
  </si>
  <si>
    <t>污水管网≤1026.85米，河道清淤≤1293.4平方米，河道硬化≤1293.4平方米，增加绿植区域长度为≤1026.85米</t>
  </si>
  <si>
    <t>新建污水管网成本≤1000元/米，河道硬化成本≤150元/平方米，河道清淤成本≤300元/平方米</t>
  </si>
  <si>
    <t>减少黑水镇居民污水处置成本。</t>
  </si>
  <si>
    <t xml:space="preserve">冉渊 </t>
  </si>
  <si>
    <t>酉阳县2023年农村供水抗旱应急供水项目龚滩镇前期咨询、设计费（含施工预算）</t>
  </si>
  <si>
    <t>龚滩镇2023年农村供水抗旱应急供水项目前期咨询、设计费（含施工预算）</t>
  </si>
  <si>
    <t>设计抗旱应急供水工程12处，提升7245人供水保障率</t>
  </si>
  <si>
    <t>一、群众参与：10人参与前期项目确定会议、决议，6人参与入库项目的选择，3人参与项目实施过程中施工质量和资金使用的监督等。二、利益链接：通过该项目的设计，提高龚滩镇7245人供水保障率。</t>
  </si>
  <si>
    <t>设计抗旱应急供水工程12处</t>
  </si>
  <si>
    <t>设计抗旱应急供水工程≥12处</t>
  </si>
  <si>
    <t>设计合格率100%</t>
  </si>
  <si>
    <t>设计完工及时率≥100%</t>
  </si>
  <si>
    <t>设计12处≤18万</t>
  </si>
  <si>
    <t>提高供水保障</t>
  </si>
  <si>
    <t>酉阳县2023年农村供水抗旱应急供水项目麻旺镇等28个乡镇前期咨询、设计费（含施工预算）</t>
  </si>
  <si>
    <t>麻旺镇等28个乡镇的抗旱应急工程前期现场调查、勘测、规划设计（含施工预算）、勘探水源等前期独立费用</t>
  </si>
  <si>
    <t>麻旺镇等28个乡镇</t>
  </si>
  <si>
    <t>设计抗旱应急供水工程4处，提升7245人供水保障率</t>
  </si>
  <si>
    <t>一、群众参与：10人参与前期项目确定会议、决议，6人参与入库项目的选择，3人参与项目实施过程中施工质量和资金使用的监督等。二、利益链接：通过该项目的设计，提高龚滩镇2885人供水保障率。</t>
  </si>
  <si>
    <t>设计抗旱应急供水工程4处</t>
  </si>
  <si>
    <t>设计抗旱应急供水工程≥4处</t>
  </si>
  <si>
    <t>设计4处≤25万</t>
  </si>
  <si>
    <t>黄森</t>
  </si>
  <si>
    <t>酉阳县2023年农村供水抗旱应急供水项目铜鼓镇前期咨询、设计费（含施工预算）</t>
  </si>
  <si>
    <t>铜鼓镇2023年农村供水抗旱应急供水项目前期咨询、设计费（含施工预算）</t>
  </si>
  <si>
    <t>酉阳县2023年农村供水抗旱应急供水项目丁市镇前期咨询、设计费（含施工预算）</t>
  </si>
  <si>
    <t>丁市镇2023年农村供水抗旱应急供水项目前期咨询、设计费（含施工预算）</t>
  </si>
  <si>
    <t>设计抗旱应急供水工程7处，提升1987人供水保障率</t>
  </si>
  <si>
    <t>一、群众参与：10人参与前期项目确定会议、决议，6人参与入库项目的选择，3人参与项目实施过程中施工质量和资金使用的监督等。二、利益链接：通过该项目的设计，提高龚滩镇1987人供水保障率。</t>
  </si>
  <si>
    <t>设计抗旱应急供水工程7处</t>
  </si>
  <si>
    <t>设计抗旱应急供水工程≥7处</t>
  </si>
  <si>
    <t>设计7处≤6万</t>
  </si>
  <si>
    <t>侯华胜</t>
  </si>
  <si>
    <t>酉阳县2023年农村供水抗旱应急供水项目清泉乡前期咨询、设计费（含施工预算）</t>
  </si>
  <si>
    <t>清泉乡2023年农村供水抗旱应急供水项目前期咨询、设计费（含施工预算）</t>
  </si>
  <si>
    <t>设计抗旱应急供水工程4处，提升1987人供水保障率</t>
  </si>
  <si>
    <t>设计4处≤4.5万</t>
  </si>
  <si>
    <t>酉阳县2023年农村供水抗旱应急供水项目宜居乡前期咨询、设计费（含施工预算）</t>
  </si>
  <si>
    <t>宜居乡2023年农村供水抗旱应急供水项目前期咨询、设计费（含施工预算）</t>
  </si>
  <si>
    <t>设计抗旱应急供水工程7处，提升4186人供水保障率</t>
  </si>
  <si>
    <t>黄秀林</t>
  </si>
  <si>
    <t>酉阳县2023年农村供水抗旱应急供水项目麻旺镇前期咨询、设计费（含施工预算）</t>
  </si>
  <si>
    <t>麻旺镇2023年农村供水抗旱应急供水项目前期咨询、设计费（含施工预算）</t>
  </si>
  <si>
    <t>设计抗旱应急供水工程7处，提升2142人供水保障率</t>
  </si>
  <si>
    <t>陈祥</t>
  </si>
  <si>
    <t>龚滩镇大理村8组（沟坝）抗旱应急供水工程</t>
  </si>
  <si>
    <t>新建200立方米蓄水池，提升管道1041米，新建加压泵站一处。</t>
  </si>
  <si>
    <t>通过项目实施可提升1500人供水保障能力</t>
  </si>
  <si>
    <t>一、群众参与：12人参与前期项目确定会议、决议，6人参与入库项目的选择，11人参与项目实施过程中施工质量和资金使用的监督等。二、利益链接：通过该项目的实施，提高龚滩镇大理村1500人供水保障率。</t>
  </si>
  <si>
    <t>1、新建200立方米蓄水池，提升管道1041米，新建加压泵站一处。</t>
  </si>
  <si>
    <r>
      <rPr>
        <sz val="10"/>
        <rFont val="黑体"/>
        <charset val="134"/>
      </rPr>
      <t>1、铺设采购成本≤11元/米；                2、新建水池200m</t>
    </r>
    <r>
      <rPr>
        <sz val="10"/>
        <rFont val="宋体"/>
        <charset val="134"/>
      </rPr>
      <t>³</t>
    </r>
    <r>
      <rPr>
        <sz val="10"/>
        <rFont val="黑体"/>
        <charset val="134"/>
      </rPr>
      <t>成本≤40万元/口；        3、新建加压泵站≤8万元。</t>
    </r>
  </si>
  <si>
    <t>龚滩镇大理村8组（刺堡上）抗旱应急供水工程</t>
  </si>
  <si>
    <t>改造600立方米烟水配套水池，水源地处理2处，敷设输水管道（DN110）1440米</t>
  </si>
  <si>
    <t>通过项目实施可提升500人供水保障能力</t>
  </si>
  <si>
    <t>一、群众参与：14人参与前期项目确定会议、决议，9人参与入库项目的选择，13人参与项目实施过程中施工质量和资金使用的监督等。二、利益链接：通过该项目的实施，提高龚滩镇大理村500人供水保障率。</t>
  </si>
  <si>
    <r>
      <rPr>
        <sz val="10"/>
        <rFont val="黑体"/>
        <charset val="134"/>
      </rPr>
      <t>1、铺设采购成本≤11元/米；
2、改造烟水配套水池600m</t>
    </r>
    <r>
      <rPr>
        <sz val="10"/>
        <rFont val="宋体"/>
        <charset val="134"/>
      </rPr>
      <t>³</t>
    </r>
    <r>
      <rPr>
        <sz val="10"/>
        <rFont val="黑体"/>
        <charset val="134"/>
      </rPr>
      <t>成本≤50万元/口；
3、水源地处理2处成本≤1万元</t>
    </r>
  </si>
  <si>
    <t>龚滩镇杨柳村4组（思田坝）抗旱应急供水工程</t>
  </si>
  <si>
    <t>改造1000立方米烟水配套水池，水源地处理1处，敷设输水管道（DN50）1000米</t>
  </si>
  <si>
    <t>通过项目实施可提升350人供水保障能力</t>
  </si>
  <si>
    <t>一、群众参与：11人参与前期项目确定会议、决议，6人参与入库项目的选择，12人参与项目实施过程中施工质量和资金使用的监督等。二、利益链接：通过该项目的实施，提高龚滩镇杨柳村350供水保障率。</t>
  </si>
  <si>
    <r>
      <rPr>
        <sz val="10"/>
        <rFont val="黑体"/>
        <charset val="134"/>
      </rPr>
      <t>1、铺设采购成本≤11元/米；
2、改造烟水配套水池1000m</t>
    </r>
    <r>
      <rPr>
        <sz val="10"/>
        <rFont val="宋体"/>
        <charset val="134"/>
      </rPr>
      <t>³</t>
    </r>
    <r>
      <rPr>
        <sz val="10"/>
        <rFont val="黑体"/>
        <charset val="134"/>
      </rPr>
      <t>成本≤48万元/口；
3、水源地处理1处成本≤1万元</t>
    </r>
  </si>
  <si>
    <t>龚滩镇艾坝村4组（马山坨）抗旱应急供水工程</t>
  </si>
  <si>
    <t>改造1000立方米烟水配套水池，敷设输水管道（DN50）70米</t>
  </si>
  <si>
    <t>通过项目实施可提升150人供水保障能力</t>
  </si>
  <si>
    <t>一、群众参与：9人参与前期项目确定会议、决议，5人参与入库项目的选择，11人参与项目实施过程中施工质量和资金使用的监督等。二、利益链接：通过该项目的实施，提高龚滩镇艾坝村150人供水保障率。</t>
  </si>
  <si>
    <r>
      <rPr>
        <sz val="10"/>
        <rFont val="黑体"/>
        <charset val="134"/>
      </rPr>
      <t>1、铺设采购成本≤11元/米；
2、改造烟水配套水池1000m</t>
    </r>
    <r>
      <rPr>
        <sz val="10"/>
        <rFont val="宋体"/>
        <charset val="134"/>
      </rPr>
      <t>³</t>
    </r>
    <r>
      <rPr>
        <sz val="10"/>
        <rFont val="黑体"/>
        <charset val="134"/>
      </rPr>
      <t>成本≤57万元/口；</t>
    </r>
  </si>
  <si>
    <t>龚滩自来水厂管网延伸工程</t>
  </si>
  <si>
    <t>新建提灌泵站2个，提水管线长2.7km（其中PE-DN110管长2500m，d108*4无缝钢管长200米）</t>
  </si>
  <si>
    <t>龚滩镇艾坝村</t>
  </si>
  <si>
    <t>通过项目实施可提升1200人供水保障能力</t>
  </si>
  <si>
    <t>一、群众参与：16人参与前期项目确定会议、决议，9人参与入库项目的选择，15人参与项目实施过程中施工质量和资金使用的监督等。二、利益链接：通过该项目的实施，提高龚滩镇马鞍城村1200人供水保障率。</t>
  </si>
  <si>
    <t>1、铺设管道成本 ≤20元/米；
2、新建提灌泵站2个成本≤50万元</t>
  </si>
  <si>
    <t>龚滩镇马鞍城村5组（须元）抗旱保供应急工程</t>
  </si>
  <si>
    <r>
      <rPr>
        <sz val="10"/>
        <rFont val="黑体"/>
        <charset val="134"/>
      </rPr>
      <t>新建300m</t>
    </r>
    <r>
      <rPr>
        <sz val="10"/>
        <rFont val="宋体"/>
        <charset val="134"/>
      </rPr>
      <t>³</t>
    </r>
    <r>
      <rPr>
        <sz val="10"/>
        <rFont val="黑体"/>
        <charset val="134"/>
      </rPr>
      <t>应急蓄水池1座，敷设输水管道（DN50）长500m，处理水源点1处。</t>
    </r>
  </si>
  <si>
    <t>通过项目实施可提升200人供水保障能力</t>
  </si>
  <si>
    <t>一、群众参与：12人参与前期项目确定会议、决议，8人参与入库项目的选择，13人参与项目实施过程中施工质量和资金使用的监督等。二、利益链接：通过该项目的实施，提高龚滩镇马鞍城村200人供水保障率。</t>
  </si>
  <si>
    <r>
      <rPr>
        <sz val="10"/>
        <rFont val="黑体"/>
        <charset val="134"/>
      </rPr>
      <t>1、铺设采购成本≤11元/米；                2、新建水池300m</t>
    </r>
    <r>
      <rPr>
        <sz val="10"/>
        <rFont val="宋体"/>
        <charset val="134"/>
      </rPr>
      <t>³</t>
    </r>
    <r>
      <rPr>
        <sz val="10"/>
        <rFont val="黑体"/>
        <charset val="134"/>
      </rPr>
      <t>成本≤20万元/口；        3、处理水源点一处成本≤1万元。</t>
    </r>
  </si>
  <si>
    <t>龚滩镇小银村2组（月亮洞）抗旱保供应急工程</t>
  </si>
  <si>
    <r>
      <rPr>
        <sz val="10"/>
        <rFont val="黑体"/>
        <charset val="134"/>
      </rPr>
      <t>新建蓄水池300</t>
    </r>
    <r>
      <rPr>
        <sz val="10"/>
        <rFont val="宋体"/>
        <charset val="134"/>
      </rPr>
      <t>㎥</t>
    </r>
    <r>
      <rPr>
        <sz val="10"/>
        <rFont val="黑体"/>
        <charset val="134"/>
      </rPr>
      <t>一口，敷设输水管道（DN50）长200m</t>
    </r>
  </si>
  <si>
    <t>通过项目实施可提升900人供水保障能力</t>
  </si>
  <si>
    <t>一、群众参与：14人参与前期项目确定会议、决议，9人参与入库项目的选择，13人参与项目实施过程中施工质量和资金使用的监督等。二、利益链接：通过该项目的实施，提高龚滩镇小银村900人供水保障率。</t>
  </si>
  <si>
    <r>
      <rPr>
        <sz val="10"/>
        <rFont val="黑体"/>
        <charset val="134"/>
      </rPr>
      <t>1、铺设采购成本≤11元/米；                2、新建水池300m</t>
    </r>
    <r>
      <rPr>
        <sz val="10"/>
        <rFont val="宋体"/>
        <charset val="134"/>
      </rPr>
      <t>³</t>
    </r>
    <r>
      <rPr>
        <sz val="10"/>
        <rFont val="黑体"/>
        <charset val="134"/>
      </rPr>
      <t>成本≤18万元/口；</t>
    </r>
  </si>
  <si>
    <t>龚滩镇红花村3组（凉水井）抗旱保供应急工程</t>
  </si>
  <si>
    <r>
      <rPr>
        <sz val="10"/>
        <rFont val="黑体"/>
        <charset val="134"/>
      </rPr>
      <t>新建蓄水池200</t>
    </r>
    <r>
      <rPr>
        <sz val="10"/>
        <rFont val="宋体"/>
        <charset val="134"/>
      </rPr>
      <t>㎥</t>
    </r>
    <r>
      <rPr>
        <sz val="10"/>
        <rFont val="黑体"/>
        <charset val="134"/>
      </rPr>
      <t>一口（占地尺寸10米*6.7米），安装进水管50管100米。</t>
    </r>
  </si>
  <si>
    <t>一、群众参与：10人参与前期项目确定会议、决议，5人参与入库项目的选择，11人参与项目实施过程中施工质量和资金使用的监督等。二、利益链接：通过该项目的实施，提高龚滩镇红花村500人供水保障率。</t>
  </si>
  <si>
    <r>
      <rPr>
        <sz val="10"/>
        <rFont val="黑体"/>
        <charset val="134"/>
      </rPr>
      <t xml:space="preserve"> 1、铺设采购成本≤11元/米；                2、新建水池200m</t>
    </r>
    <r>
      <rPr>
        <sz val="10"/>
        <rFont val="宋体"/>
        <charset val="134"/>
      </rPr>
      <t>³</t>
    </r>
    <r>
      <rPr>
        <sz val="10"/>
        <rFont val="黑体"/>
        <charset val="134"/>
      </rPr>
      <t>成本≤14万元/口；</t>
    </r>
  </si>
  <si>
    <t>龚滩镇红花村5组（下寨）抗旱保供应急工程</t>
  </si>
  <si>
    <r>
      <rPr>
        <sz val="10"/>
        <rFont val="黑体"/>
        <charset val="134"/>
      </rPr>
      <t>新建蓄水池200</t>
    </r>
    <r>
      <rPr>
        <sz val="10"/>
        <rFont val="宋体"/>
        <charset val="134"/>
      </rPr>
      <t>㎥</t>
    </r>
    <r>
      <rPr>
        <sz val="10"/>
        <rFont val="黑体"/>
        <charset val="134"/>
      </rPr>
      <t>一口，敷设输水管道（DN50）长100m</t>
    </r>
  </si>
  <si>
    <t>通过项目实施可提升120人供水保障能力</t>
  </si>
  <si>
    <t>一、群众参与：8人参与前期项目确定会议、决议，5人参与入库项目的选择，10人参与项目实施过程中施工质量和资金使用的监督等。二、利益链接：通过该项目的实施，提高龚滩镇红花村120人供水保障率。</t>
  </si>
  <si>
    <t>龚滩镇罾潭村6组（邓家岩）抗旱保供应急工程</t>
  </si>
  <si>
    <r>
      <rPr>
        <sz val="10"/>
        <rFont val="黑体"/>
        <charset val="134"/>
      </rPr>
      <t>新建蓄水池300</t>
    </r>
    <r>
      <rPr>
        <sz val="10"/>
        <rFont val="宋体"/>
        <charset val="134"/>
      </rPr>
      <t>㎥</t>
    </r>
    <r>
      <rPr>
        <sz val="10"/>
        <rFont val="黑体"/>
        <charset val="134"/>
      </rPr>
      <t>一口，敷设输水管道（DN50）长2000m，处理水源点2处。</t>
    </r>
  </si>
  <si>
    <t>一、群众参与：17人参与前期项目确定会议、决议，8人参与入库项目的选择，14人参与项目实施过程中施工质量和资金使用的监督等。二、利益链接：通过该项目的实施，提高龚滩镇罾潭村1500人供水保障率。</t>
  </si>
  <si>
    <r>
      <rPr>
        <sz val="10"/>
        <rFont val="黑体"/>
        <charset val="134"/>
      </rPr>
      <t>1、铺设采购成本≤11元/米；                2、新建水池300m</t>
    </r>
    <r>
      <rPr>
        <sz val="10"/>
        <rFont val="宋体"/>
        <charset val="134"/>
      </rPr>
      <t>³</t>
    </r>
    <r>
      <rPr>
        <sz val="10"/>
        <rFont val="黑体"/>
        <charset val="134"/>
      </rPr>
      <t>成本≤25万元/口；3、处理水源点2处成本≤1万元</t>
    </r>
  </si>
  <si>
    <t>龚滩镇罾潭村4组（邓家）抗旱保供应急工程</t>
  </si>
  <si>
    <r>
      <rPr>
        <sz val="10"/>
        <rFont val="黑体"/>
        <charset val="134"/>
      </rPr>
      <t>新建蓄水池200</t>
    </r>
    <r>
      <rPr>
        <sz val="10"/>
        <rFont val="宋体"/>
        <charset val="134"/>
      </rPr>
      <t>㎥</t>
    </r>
    <r>
      <rPr>
        <sz val="10"/>
        <rFont val="黑体"/>
        <charset val="134"/>
      </rPr>
      <t>一口，敷设输水管道（DN50）长2000m，处理水源点2处。</t>
    </r>
  </si>
  <si>
    <t>通过项目实施可提升205人供水保障能力</t>
  </si>
  <si>
    <t>一、群众参与：12人参与前期项目确定会议、决议，8人参与入库项目的选择，13人参与项目实施过程中施工质量和资金使用的监督等。二、利益链接：通过该项目的实施，提高龚滩镇罾潭村205人供水保障率。</t>
  </si>
  <si>
    <t>龚滩镇艾坝村8组（打子堂）抗旱保供应急工程</t>
  </si>
  <si>
    <t>改造1000立方米烟水配套水池，敷设输水管道（DN50）长200m</t>
  </si>
  <si>
    <t>一、群众参与：9人参与前期项目确定会议、决议，6人参与入库项目的选择，10人参与项目实施过程中施工质量和资金使用的监督等。二、利益链接：通过该项目的实施，提高龚滩镇艾坝村120人供水保障率。</t>
  </si>
  <si>
    <r>
      <rPr>
        <sz val="10"/>
        <rFont val="黑体"/>
        <charset val="134"/>
      </rPr>
      <t>1、铺设采购成本≤11元/米；
2、改造烟水配套水池1000m</t>
    </r>
    <r>
      <rPr>
        <sz val="10"/>
        <rFont val="宋体"/>
        <charset val="134"/>
      </rPr>
      <t>³</t>
    </r>
    <r>
      <rPr>
        <sz val="10"/>
        <rFont val="黑体"/>
        <charset val="134"/>
      </rPr>
      <t xml:space="preserve">成本≤58万元/口；
</t>
    </r>
  </si>
  <si>
    <t>钟多街道钟坨村8组（孙家沟）抗旱应急供水工程</t>
  </si>
  <si>
    <t>新建200m3应急蓄水池一口，敷设输水管道（DN50）长1200m</t>
  </si>
  <si>
    <t>钟坨村8组</t>
  </si>
  <si>
    <t>通过项目实施可提升1000人供水保障能力</t>
  </si>
  <si>
    <t>一、群众参与：11人参与前期项目确定会议、决议，7人参与入库项目的选择，15人参与项目实施过程中施工质量和资金使用的监督等。二、利益链接：通过该项目的实施，提高钟多街道钟坨村1000人（其中脱贫户44人）供水保障率。</t>
  </si>
  <si>
    <r>
      <rPr>
        <sz val="10"/>
        <rFont val="黑体"/>
        <charset val="134"/>
      </rPr>
      <t>1、水管安装≥1.2公里；2应急蓄水池200m</t>
    </r>
    <r>
      <rPr>
        <sz val="10"/>
        <rFont val="宋体"/>
        <charset val="134"/>
      </rPr>
      <t>³</t>
    </r>
    <r>
      <rPr>
        <sz val="10"/>
        <rFont val="黑体"/>
        <charset val="134"/>
      </rPr>
      <t xml:space="preserve">≥1口；             </t>
    </r>
  </si>
  <si>
    <r>
      <rPr>
        <sz val="10"/>
        <rFont val="黑体"/>
        <charset val="134"/>
      </rPr>
      <t>1、铺设采购成本≤11元/米；                2、应急蓄水池1m</t>
    </r>
    <r>
      <rPr>
        <sz val="10"/>
        <rFont val="宋体"/>
        <charset val="134"/>
      </rPr>
      <t>³</t>
    </r>
    <r>
      <rPr>
        <sz val="10"/>
        <rFont val="黑体"/>
        <charset val="134"/>
      </rPr>
      <t xml:space="preserve">成本≤0.1万元/立方米；     </t>
    </r>
  </si>
  <si>
    <t>受益群众≥100人，其中脱贫人口和监测对象人数44人</t>
  </si>
  <si>
    <t>苍岭镇小店村1组（后子槽）抗旱应急供水工程</t>
  </si>
  <si>
    <t>新建300m3应急蓄水池一口，敷设输水管道（DN50）长50m</t>
  </si>
  <si>
    <t>苍岭镇小店村1组</t>
  </si>
  <si>
    <t>通过项目实施，提高苍岭镇小店村300人（其中脱贫户15人）供水保障率。</t>
  </si>
  <si>
    <t>一、群众参与：10人参与前期项目确定会议、决议，7人参与入库项目的选择，12人参与项目实施过程中施工质量和资金使用的监督等。二、利益链接：通过该项目的实施，提高苍岭镇小店村300人（其中脱贫户15人）供水保障率。</t>
  </si>
  <si>
    <r>
      <rPr>
        <sz val="10"/>
        <rFont val="黑体"/>
        <charset val="134"/>
      </rPr>
      <t>1、水管安装≥50米；2、水源地水池建设300m</t>
    </r>
    <r>
      <rPr>
        <sz val="10"/>
        <rFont val="宋体"/>
        <charset val="134"/>
      </rPr>
      <t>³</t>
    </r>
    <r>
      <rPr>
        <sz val="10"/>
        <rFont val="黑体"/>
        <charset val="134"/>
      </rPr>
      <t xml:space="preserve">≥1口；           </t>
    </r>
  </si>
  <si>
    <r>
      <rPr>
        <sz val="10"/>
        <rFont val="黑体"/>
        <charset val="134"/>
      </rPr>
      <t>水源地水池建设300m</t>
    </r>
    <r>
      <rPr>
        <sz val="10"/>
        <rFont val="宋体"/>
        <charset val="134"/>
      </rPr>
      <t>³</t>
    </r>
    <r>
      <rPr>
        <sz val="10"/>
        <rFont val="黑体"/>
        <charset val="134"/>
      </rPr>
      <t>成本≤17.98万元/口</t>
    </r>
  </si>
  <si>
    <t>受益群众≥300人，其中脱贫人口和监测对象人数15人</t>
  </si>
  <si>
    <t>苍岭镇岭口村2组（兑莴庄）抗旱应急供水工程</t>
  </si>
  <si>
    <t>新建400m3应急蓄水池一口，敷设输水管道（DN50）长500m,水源改造一处</t>
  </si>
  <si>
    <t>苍岭镇岭口村2组</t>
  </si>
  <si>
    <t>通过项目实施，提高苍岭镇岭口村800人（其中脱贫户87人）供水保障率。</t>
  </si>
  <si>
    <t>一、群众参与：10人参与前期项目确定会议、决议，7人参与入库项目的选择，12人参与项目实施过程中施工质量和资金使用的监督等。二、利益链接：通过该项目的实施，提高苍岭镇岭口村800人（其中脱贫户87人）供水保障率。</t>
  </si>
  <si>
    <r>
      <rPr>
        <sz val="10"/>
        <rFont val="黑体"/>
        <charset val="134"/>
      </rPr>
      <t>1、水管安装≥500米；2、水源地水池建设400m</t>
    </r>
    <r>
      <rPr>
        <sz val="10"/>
        <rFont val="宋体"/>
        <charset val="134"/>
      </rPr>
      <t>³</t>
    </r>
    <r>
      <rPr>
        <sz val="10"/>
        <rFont val="黑体"/>
        <charset val="134"/>
      </rPr>
      <t xml:space="preserve">≥1口；           </t>
    </r>
  </si>
  <si>
    <r>
      <rPr>
        <sz val="10"/>
        <rFont val="黑体"/>
        <charset val="134"/>
      </rPr>
      <t>敷设输水管道（DN50）长500m，水源地水池建设400m</t>
    </r>
    <r>
      <rPr>
        <sz val="10"/>
        <rFont val="宋体"/>
        <charset val="134"/>
      </rPr>
      <t>³</t>
    </r>
    <r>
      <rPr>
        <sz val="10"/>
        <rFont val="黑体"/>
        <charset val="134"/>
      </rPr>
      <t>成本≤27.75万元/口</t>
    </r>
  </si>
  <si>
    <t>受益群众≥800人，其中脱贫人口和监测对象人数87人</t>
  </si>
  <si>
    <t>苍岭镇秋河村2组（水洞子）抗旱应急供水工程</t>
  </si>
  <si>
    <t>新建300m3应急蓄水池一口，敷设输水管道（DN50）长50m、水源改造一处</t>
  </si>
  <si>
    <t>苍岭镇秋河村2组</t>
  </si>
  <si>
    <t>通过项目实施，提高苍岭镇小店村700人（其中脱贫户55人）供水保障率。</t>
  </si>
  <si>
    <t>一、群众参与：10人参与前期项目确定会议、决议，6人参与入库项目的选择，12人参与项目实施过程中施工质量和资金使用的监督等。二、利益链接：通过该项目的实施，提高苍岭镇秋河村700人（其中脱贫户55人）供水保障率。</t>
  </si>
  <si>
    <r>
      <rPr>
        <sz val="10"/>
        <rFont val="黑体"/>
        <charset val="134"/>
      </rPr>
      <t>水源地水池建设300m</t>
    </r>
    <r>
      <rPr>
        <sz val="10"/>
        <rFont val="宋体"/>
        <charset val="134"/>
      </rPr>
      <t>³</t>
    </r>
    <r>
      <rPr>
        <sz val="10"/>
        <rFont val="黑体"/>
        <charset val="134"/>
      </rPr>
      <t>成本≤18.35万元/口</t>
    </r>
  </si>
  <si>
    <t>受益群众≥700人，其中脱贫人口和监测对象人数55人</t>
  </si>
  <si>
    <t>龙潭镇柳树村2组（塘边）抗旱应急供水工程</t>
  </si>
  <si>
    <t xml:space="preserve">新建300m3应急蓄水池一口，敷设输水管道（DN50）长1000m,水源改造一处
</t>
  </si>
  <si>
    <t>通过项目实施，提高龙潭镇柳树村2563人（其中脱贫户222人）供水保障率。</t>
  </si>
  <si>
    <t>一、群众参与：11人参与前期项目确定会议、决议，7人参与入库项目的选择，15人参与项目实施过程中施工质量和资金使用的监督等。二、利益链接：通过该项目的实施，提高龙潭镇柳树村2563人（其中脱贫户222人）供水保障率。</t>
  </si>
  <si>
    <r>
      <rPr>
        <sz val="10"/>
        <rFont val="黑体"/>
        <charset val="134"/>
      </rPr>
      <t>1、水管安装≥1公里；2、应急蓄水池建设300m</t>
    </r>
    <r>
      <rPr>
        <sz val="10"/>
        <rFont val="宋体"/>
        <charset val="134"/>
      </rPr>
      <t>³</t>
    </r>
    <r>
      <rPr>
        <sz val="10"/>
        <rFont val="黑体"/>
        <charset val="134"/>
      </rPr>
      <t>≥1口；             3、水源改造≥1处</t>
    </r>
  </si>
  <si>
    <r>
      <rPr>
        <sz val="10"/>
        <rFont val="黑体"/>
        <charset val="134"/>
      </rPr>
      <t xml:space="preserve"> 1、铺设管道成本≤0.6万元；
2、新建应急蓄水池300m</t>
    </r>
    <r>
      <rPr>
        <sz val="10"/>
        <rFont val="宋体"/>
        <charset val="134"/>
      </rPr>
      <t>³</t>
    </r>
    <r>
      <rPr>
        <sz val="10"/>
        <rFont val="黑体"/>
        <charset val="134"/>
      </rPr>
      <t>成本≤16万元；
3、处理水源点一处成本≤0.3万元。</t>
    </r>
  </si>
  <si>
    <t>受益群众≥2563人，其中脱贫人口人数222人</t>
  </si>
  <si>
    <t>邓相书</t>
  </si>
  <si>
    <t>南腰界镇土门村4组（桃子坪）抗旱应急供水工程</t>
  </si>
  <si>
    <t>新建200m3应急蓄水池一口</t>
  </si>
  <si>
    <t>通过项目实施，提高南腰界镇土门村150人（其中脱贫户15人）供水保障率。</t>
  </si>
  <si>
    <t>一、群众参与：10人参与前期项目确定会议、决议，8人参与入库项目的选择，12人参与项目实施过程中施工质量和资金使用的监督等。二、利益链接：通过该项目的实施，提高南腰界镇土门村150人（其中脱贫户15人）供水保障率。</t>
  </si>
  <si>
    <t>1、新建200m3应急蓄水池一口。</t>
  </si>
  <si>
    <r>
      <rPr>
        <sz val="10"/>
        <rFont val="黑体"/>
        <charset val="134"/>
      </rPr>
      <t>1、新建200m</t>
    </r>
    <r>
      <rPr>
        <sz val="10"/>
        <rFont val="宋体"/>
        <charset val="134"/>
      </rPr>
      <t>³</t>
    </r>
    <r>
      <rPr>
        <sz val="10"/>
        <rFont val="黑体"/>
        <charset val="134"/>
      </rPr>
      <t xml:space="preserve">水池≤16.11万元/口。                </t>
    </r>
  </si>
  <si>
    <t>受益群众≥150人，其中脱贫人口和监测对象人数15人</t>
  </si>
  <si>
    <t>管开权</t>
  </si>
  <si>
    <t>南腰界镇红岩村2组（苗豆湾）</t>
  </si>
  <si>
    <t>新建200m3应急蓄水池一口，敷设输水管道（DN25）长1000m</t>
  </si>
  <si>
    <t>通过项目实施，提高南腰界镇红岩村2组350人（其中脱贫户50人）供水保障率。</t>
  </si>
  <si>
    <t>一、群众参与：11人参与前期项目确定会议、决议，7人参与入库项目的选择，15人参与项目实施过程中施工质量和资金使用的监督等。二、利益链接：通过该项目的实施，提高南腰界镇红岩村2组350人（其中脱贫户50人）供水保障率。</t>
  </si>
  <si>
    <t>1、新建200m3应急蓄水池一口； 2、敷设输水管（DN25）≥1000m；             。</t>
  </si>
  <si>
    <r>
      <rPr>
        <sz val="10"/>
        <rFont val="黑体"/>
        <charset val="134"/>
      </rPr>
      <t>1、新建200m</t>
    </r>
    <r>
      <rPr>
        <sz val="10"/>
        <rFont val="宋体"/>
        <charset val="134"/>
      </rPr>
      <t>³</t>
    </r>
    <r>
      <rPr>
        <sz val="10"/>
        <rFont val="黑体"/>
        <charset val="134"/>
      </rPr>
      <t xml:space="preserve">水池≤13.62万元/口。                  2、铺设采购成本≤11元/米；                </t>
    </r>
  </si>
  <si>
    <t>受益群众≥350人，其中脱贫人口和监测对象人数50人</t>
  </si>
  <si>
    <t>南腰界镇红岩村1组（大岭上）抗旱应急供水工程</t>
  </si>
  <si>
    <t>新建200m3应急蓄水池一口，敷设输水管道（DN50）长3000m,水源改造一处</t>
  </si>
  <si>
    <t>通过项目实施，提高南腰界镇红岩村1组182人（其中脱贫户21人）供水保障率。</t>
  </si>
  <si>
    <t>一、群众参与：10人参与前期项目确定会议、决议，8人参与入库项目的选择，13人参与项目实施过程中施工质量和资金使用的监督等。二、利益链接：通过该项目的实施，提高南腰界镇红岩村1组182人（其中脱贫户21人）供水保障率。</t>
  </si>
  <si>
    <t>1、新建200m3应急蓄水池一口； 2、敷设输水管（DN50）≥3000m；             3、水源改造一处。</t>
  </si>
  <si>
    <r>
      <rPr>
        <sz val="10"/>
        <rFont val="黑体"/>
        <charset val="134"/>
      </rPr>
      <t>1、新建200m</t>
    </r>
    <r>
      <rPr>
        <sz val="10"/>
        <rFont val="宋体"/>
        <charset val="134"/>
      </rPr>
      <t>³</t>
    </r>
    <r>
      <rPr>
        <sz val="10"/>
        <rFont val="黑体"/>
        <charset val="134"/>
      </rPr>
      <t>水池≤15.18万元/口。                  2、铺设采购成本≤11元/米；             3、水源改造一处≤10万元/处。</t>
    </r>
  </si>
  <si>
    <t>受益群众≥182人，其中脱贫人口和监测对象人数21人</t>
  </si>
  <si>
    <t>南腰界镇龙溪村2组（香树坡）抗旱应急供水工程</t>
  </si>
  <si>
    <t>新建200m3应急蓄水池一口，敷设输水管道（DN50）长7000m</t>
  </si>
  <si>
    <t>通过项目实施，提高南腰界镇龙溪村2组617人（其中脱贫户42人）供水保障率。</t>
  </si>
  <si>
    <t>一、群众参与：11人参与前期项目确定会议、决议，7人参与入库项目的选择，15人参与项目实施过程中施工质量和资金使用的监督等。二、利益链接：通过该项目的实施，提高南腰界镇龙溪村2组617人（其中脱贫户42人）供水保障率。</t>
  </si>
  <si>
    <t xml:space="preserve">1、新建200m3应急蓄水池一口； 2、敷设输水管（DN50）≥7000m。             </t>
  </si>
  <si>
    <t xml:space="preserve">新建200m3应急蓄水池一口， 敷设输水管（DN50）≤42.38万元。     </t>
  </si>
  <si>
    <t>受益群众≥617人，其中脱贫人口和监测对象人数42人</t>
  </si>
  <si>
    <t>南腰界镇大坝村1组（丝茅坪）抗旱应急供水工程</t>
  </si>
  <si>
    <t>新建200m3应急蓄水池一口，敷设输水管道（DN50）长400m,水源改造一处</t>
  </si>
  <si>
    <t>通过项目实施，提高南腰界镇大坝村1组224人（其中脱贫户24人）供水保障率。</t>
  </si>
  <si>
    <t>一、群众参与：13人参与前期项目确定会议、决议，8人参与入库项目的选择，12人参与项目实施过程中施工质量和资金使用的监督等。二、利益链接：通过该项目的实施，提高南腰界镇大坝村1组224人（其中脱贫户24人）供水保障率。</t>
  </si>
  <si>
    <t>1、新建200m3应急蓄水池一口； 2、敷设输水管（DN50） ≥400m；             3、水源改造一处。</t>
  </si>
  <si>
    <r>
      <rPr>
        <sz val="10"/>
        <rFont val="黑体"/>
        <charset val="134"/>
      </rPr>
      <t>1、新建200m</t>
    </r>
    <r>
      <rPr>
        <sz val="10"/>
        <rFont val="宋体"/>
        <charset val="134"/>
      </rPr>
      <t>³</t>
    </r>
    <r>
      <rPr>
        <sz val="10"/>
        <rFont val="黑体"/>
        <charset val="134"/>
      </rPr>
      <t>水池≤12万元/口，                  2、铺设采购成本≤11元/米；             3、水源改造一处≤3万元/处。</t>
    </r>
  </si>
  <si>
    <t>受益群众≥224人，其中脱贫人口和监测对象人数24人</t>
  </si>
  <si>
    <t>宜居乡沿峰村4组（后朝)抗旱应急供水工程</t>
  </si>
  <si>
    <t>新建500m3应急蓄水池一口，敷设输水管道（DN50）长500m,水源改造一处</t>
  </si>
  <si>
    <t>宜居乡沿峰村</t>
  </si>
  <si>
    <t>通过项目实施可提升325人供水保障能力</t>
  </si>
  <si>
    <t>一、群众参与：11人参与前期项目确定会议、决议，7人参与入库项目的选择，15人参与项目实施过程中施工质量和资金使用的监督等。二、利益链接：通过项目实施可提升325人供水保障能力</t>
  </si>
  <si>
    <t>1、新建500m3应急蓄水池≥口；
2、敷设输水管道（DN50）≥500m；
3、水源改造≥1处</t>
  </si>
  <si>
    <t>1、新建500m3应急蓄水池≤24万元/口；
2、敷设输水管道（DN50）≤8元/m；
3、水源改造≤1.06万元/处</t>
  </si>
  <si>
    <t>受益群众≥325人，其中脱贫人口和监测对象人数30人</t>
  </si>
  <si>
    <t>宜居乡楼房村7组（沙帽山)抗旱应急供水工程</t>
  </si>
  <si>
    <t>新建400m3应急蓄水池一口，敷设输水管道（DN50）长2500m</t>
  </si>
  <si>
    <t>宜居乡楼房村</t>
  </si>
  <si>
    <t>通过项目实施可提升560人供水保障能力</t>
  </si>
  <si>
    <t>一、群众参与：11人参与前期项目确定会议、决议，7人参与入库项目的选择，15人参与项目实施过程中施工质量和资金使用的监督等。二、利益链接：通过项目实施可提升560人供水保障能力</t>
  </si>
  <si>
    <t>1、新建400m3应急蓄水池≥1口；
2、敷设输水管道（DN50）≥2500m</t>
  </si>
  <si>
    <t>1、新建400m3应急蓄水池≤29.89万元/口；
2、敷设输水管道（DN50）≤8元/m</t>
  </si>
  <si>
    <t>受益群众≥560人，其中脱贫人口和监测对象人数50人</t>
  </si>
  <si>
    <t>张俊义</t>
  </si>
  <si>
    <t>宜居乡董河村1组 （老场)抗旱应急供水工程</t>
  </si>
  <si>
    <t>新建200m3应急蓄水池一口，敷设输水管道（DN50）长10m</t>
  </si>
  <si>
    <t>宜居乡董河村</t>
  </si>
  <si>
    <t>一、群众参与：11人参与前期项目确定会议、决议，7人参与入库项目的选择，15人参与项目实施过程中施工质量和资金使用的监督等。二、利益链接：通过项目实施可提升1200人供水保障能力</t>
  </si>
  <si>
    <t>1、新建200m3应急蓄水池≥1口；
2、敷设输水管道（DN50）≥10m</t>
  </si>
  <si>
    <t>1、新建200m3应急蓄水池≤14.45万元/口；
2、敷设输水管道（DN50）≤8元/m</t>
  </si>
  <si>
    <t>受益群众≥1200人，其中脱贫人口和监测对象人数108人</t>
  </si>
  <si>
    <t>何军华</t>
  </si>
  <si>
    <t>宜居乡董河村2组（关山)抗旱应急供水工程</t>
  </si>
  <si>
    <t>新建400m3应急蓄水池一口，敷设输水管道（DN50）长100m、水源改造一处</t>
  </si>
  <si>
    <t>一、群众参与：11人参与前期项目确定会议、决议，7人参与入库项目的选择，15人参与项目实施过程中施工质量和资金使用的监督等。二、利益链接：通过项目实施可提升205人供水保障能力</t>
  </si>
  <si>
    <t>1、新建400m3应急蓄水池≥1口；
2、敷设输水管道（DN50）≥100m；
3、水源改造≥1处</t>
  </si>
  <si>
    <t>1、新建400m3应急蓄水池≤25.5万元/口；
2、敷设输水管道（DN50）≤8元/m；
3、水源改造≤1.16万元/处</t>
  </si>
  <si>
    <t>受益群众≥205人，其中脱贫人口和监测对象人数21人</t>
  </si>
  <si>
    <t>宜居乡大木村1组（渡朝丫口)抗旱应急供水工程</t>
  </si>
  <si>
    <t>新建应急蓄水池一口（占地尺寸10米*6.7米）、敷设输水管道500米、水源改造一处</t>
  </si>
  <si>
    <t>宜居乡大木村</t>
  </si>
  <si>
    <t>通过项目实施可提升580人供水保障能力</t>
  </si>
  <si>
    <t>一、群众参与：11人参与前期项目确定会议、决议，7人参与入库项目的选择，15人参与项目实施过程中施工质量和资金使用的监督等。二、利益链接：通过项目实施可提升580人供水保障能力</t>
  </si>
  <si>
    <t>1、新建应急蓄水池≥1口（占地尺寸10米*6.7米）；
2、敷设输水管道≥500米；
3、水源改造≥1处</t>
  </si>
  <si>
    <t>1、新建应急蓄水池≤15万元/口；
2、敷设输水管道≤8元/m；
3、水源改造≤1.4万元/处</t>
  </si>
  <si>
    <t>受益群众≥580人，其中脱贫人口和监测对象人数62人</t>
  </si>
  <si>
    <t>冉波光</t>
  </si>
  <si>
    <t>宜居乡建田村3组（大山顶)抗旱应急供水工程</t>
  </si>
  <si>
    <t>新建200m3应急蓄水池一口，敷设输水管道（DN50）长500m,水源改造一处</t>
  </si>
  <si>
    <t>宜居乡建田村</t>
  </si>
  <si>
    <t>通过项目实施可提升852人供水保障能力</t>
  </si>
  <si>
    <t>一、群众参与：11人参与前期项目确定会议、决议，7人参与入库项目的选择，15人参与项目实施过程中施工质量和资金使用的监督等。二、利益链接：通过项目实施可提升852人供水保障能力</t>
  </si>
  <si>
    <t>1、新建200m3应急蓄水池≥1口；
2、敷设输水管道（DN50）≥500m；
3、水源改造≥1处</t>
  </si>
  <si>
    <t>1、新建200m3应急蓄水池≤16万元/口；
2、敷设输水管道（DN50）≤8元/m；
3、水源改造≤1.18万元/处</t>
  </si>
  <si>
    <t>受益群众≥852人，其中脱贫人口和监测对象人数66人</t>
  </si>
  <si>
    <t>冉月华</t>
  </si>
  <si>
    <t>宜居乡长田村2组（回桃元)抗旱应急供水工程</t>
  </si>
  <si>
    <t>新建200m3应急蓄水池一口，敷设输水管道（DN50）长500m、水源改造一处</t>
  </si>
  <si>
    <t>宜居乡长田村</t>
  </si>
  <si>
    <t>通过项目实施可提升464人供水保障能力</t>
  </si>
  <si>
    <t>一、群众参与：11人参与前期项目确定会议、决议，7人参与入库项目的选择，15人参与项目实施过程中施工质量和资金使用的监督等。二、利益链接：通过项目实施可提升464人供水保障能力</t>
  </si>
  <si>
    <t>1、新建200m3应急蓄水池≤15万元/口；
2、采购输水管道（DN50）≤11元/m；
3、水源改造≤0.86万元/处</t>
  </si>
  <si>
    <t>受益群众≥464人，其中脱贫人口和监测对象人数45人</t>
  </si>
  <si>
    <t>邱发强</t>
  </si>
  <si>
    <t>板溪镇三角村9组（麻坨）抗旱应急供水工程</t>
  </si>
  <si>
    <t>板溪镇三角村9组（麻坨）新建300m3应急蓄水池一口</t>
  </si>
  <si>
    <t>通过项目实施，提高板溪镇三角村9组106人（其中脱贫户11户42人）供水保障率。</t>
  </si>
  <si>
    <t>一、群众参与：7人参与前期项目确定会议、决议，7人参与入库项目的选择，6人参与项目实施过程中施工质量和资金使用的监督等。二、利益链接：通过该项目的实施，提高板溪镇三角村9组106人（其中脱贫户11户42人）供水保障率。</t>
  </si>
  <si>
    <r>
      <rPr>
        <sz val="10"/>
        <rFont val="黑体"/>
        <charset val="134"/>
      </rPr>
      <t>三角村9组水池建设300m</t>
    </r>
    <r>
      <rPr>
        <sz val="10"/>
        <rFont val="宋体"/>
        <charset val="134"/>
      </rPr>
      <t>³</t>
    </r>
    <r>
      <rPr>
        <sz val="10"/>
        <rFont val="黑体"/>
        <charset val="134"/>
      </rPr>
      <t>1口。</t>
    </r>
  </si>
  <si>
    <r>
      <rPr>
        <sz val="10"/>
        <rFont val="黑体"/>
        <charset val="134"/>
      </rPr>
      <t xml:space="preserve">            水池建设300m</t>
    </r>
    <r>
      <rPr>
        <sz val="10"/>
        <rFont val="宋体"/>
        <charset val="134"/>
      </rPr>
      <t>³</t>
    </r>
    <r>
      <rPr>
        <sz val="10"/>
        <rFont val="黑体"/>
        <charset val="134"/>
      </rPr>
      <t>≥1口。</t>
    </r>
  </si>
  <si>
    <t xml:space="preserve">1、新建300m3应急蓄水池≤16万元/口；
</t>
  </si>
  <si>
    <t>受益群众≥106人，其中脱贫人口和监测对象人数11户42人</t>
  </si>
  <si>
    <t>庹元军</t>
  </si>
  <si>
    <t>75565606</t>
  </si>
  <si>
    <t>板溪镇扎营村7组（孙家核桃树脚）抗旱应急供水工程</t>
  </si>
  <si>
    <t>板溪镇扎营村7组（孙家核桃树脚）新建400m3应急蓄水池一口，敷设输水管道（DN50）长1000m、水源改造一处</t>
  </si>
  <si>
    <t>通过项目实施，提高扎营村7组（346人（其中脱贫户12户39人）供水保障率。</t>
  </si>
  <si>
    <t>一、群众参与：7人参与前期项目确定会议、决议，7人参与入库项目的选择，6人参与项目实施过程中施工质量和资金使用的监督等。二、利益链接：通过该项目的实施，提高板溪镇板溪镇扎营村7组346人（其中脱贫户12户39人）供水保障率。</t>
  </si>
  <si>
    <t>新建400m3应急蓄水池一口，敷设输水管道（DN50）长1000m、水源改造一处。</t>
  </si>
  <si>
    <t>1、新建400m3应急蓄水池≥1口，2、敷设输水管道（DN50）≥1000m,3、水源改造≥1处</t>
  </si>
  <si>
    <t>1、新建400m3应急蓄水池≤21万元/口；
2、采购输水管道（DN50）≤11元/m；
3、水源改造≤0.3万元/处</t>
  </si>
  <si>
    <t>受益群众≥346人，其中脱贫人口和监测对象人数12户39人</t>
  </si>
  <si>
    <t>板溪镇扎营村7组（水井湾孙家坨）抗旱应急供水工程</t>
  </si>
  <si>
    <t>板溪镇扎营村7组（水井湾孙家坨）抗旱应急供水工程）新建400m3应急蓄水池一口，敷设输水管道（DN50）长300m,水源改造一处。</t>
  </si>
  <si>
    <t>一、群众参与：7人参与前期项目确定会议、决议，7人参与入库项目的选择，6人参与项目实施过程中施工质量和资金使用的监督等。二、利益链接：通过该项目的实施，提高板溪镇扎营村7组346人（其中脱贫户12户39人）供水保障率。</t>
  </si>
  <si>
    <t>新建400m3应急蓄水池一口，敷设输水管道（DN50）长300m,水源改造一处。</t>
  </si>
  <si>
    <t>1、新建400m3应急蓄水池≥1口，2、敷设输水管道（DN50）≥300m,3、水源改造≥1处</t>
  </si>
  <si>
    <t>1、新建400m3应急蓄水池≤23万元/口；
2、采购输水管道（DN50）≤11元/m；
3、水源改造≤0.3万元/处</t>
  </si>
  <si>
    <t>官清乡金家坝村2组（水田沟）抗旱应急供水工程</t>
  </si>
  <si>
    <t>新建1500m3应急蓄水池一口，敷设输水管道（DN90）长500m</t>
  </si>
  <si>
    <t>通过项目实施，可提升4003人供水保障能力</t>
  </si>
  <si>
    <t>一、群众参与：10人参与前期项目确定会议、决议，7人参与入库项目的选择，13人参与项目实施过程中施工质量和资金使用的监督等。二、利益链接：通过项目实施，可提升4003人供水保障能力</t>
  </si>
  <si>
    <t>1、新建1500m3应急蓄水池一口，敷设输水管道（DN90）长500m</t>
  </si>
  <si>
    <t>1、新建水池1500m3≥1口；    2、敷设输水管道（DN90）≥500m</t>
  </si>
  <si>
    <t>1、输水管道（DN90）管道成本≤34元/米；                2、新建水池1500立方蓄水池≤47万元/口</t>
  </si>
  <si>
    <t>受益群众≥4003人，其中脱贫人口和监测对象人数311人</t>
  </si>
  <si>
    <t>王海祥</t>
  </si>
  <si>
    <t>花田乡中心村2组（凉水井）抗旱应急供水工程</t>
  </si>
  <si>
    <t>中心村2组新建1000m3应急蓄水池一口，敷设输水管道（DN50）长200m、水源改造一处</t>
  </si>
  <si>
    <t>通过项目实施，提高花田乡中心村1200人（其中脱贫户540人）供水保障率。</t>
  </si>
  <si>
    <t>一、群众参与：11人参与前期项目确定会议、决议，7人参与入库项目的选择，15人参与项目实施过程中施工质量和资金使用的监督等。二、利益链接：通过该项目的实施，提高花田乡中心村1200人（其中脱贫户540人）供水保障率。</t>
  </si>
  <si>
    <t>中心村2组新建1000m3应急蓄水池一口，铺设输水管道（DN50）长2000m、水源改造一处</t>
  </si>
  <si>
    <r>
      <rPr>
        <sz val="10"/>
        <rFont val="黑体"/>
        <charset val="134"/>
      </rPr>
      <t>1、水管安装≤2公里；2、水源地水池建设≥1000m</t>
    </r>
    <r>
      <rPr>
        <sz val="10"/>
        <rFont val="宋体"/>
        <charset val="134"/>
      </rPr>
      <t>³</t>
    </r>
    <r>
      <rPr>
        <sz val="10"/>
        <rFont val="黑体"/>
        <charset val="134"/>
      </rPr>
      <t xml:space="preserve">；             </t>
    </r>
  </si>
  <si>
    <r>
      <rPr>
        <sz val="10"/>
        <rFont val="黑体"/>
        <charset val="134"/>
      </rPr>
      <t>1、铺设采购成本≤11元/米；                2、水源地水池建设10m</t>
    </r>
    <r>
      <rPr>
        <sz val="10"/>
        <rFont val="宋体"/>
        <charset val="134"/>
      </rPr>
      <t>³</t>
    </r>
    <r>
      <rPr>
        <sz val="10"/>
        <rFont val="黑体"/>
        <charset val="134"/>
      </rPr>
      <t>成本≤3万元/口；        3、维修50m</t>
    </r>
    <r>
      <rPr>
        <sz val="10"/>
        <rFont val="宋体"/>
        <charset val="134"/>
      </rPr>
      <t>³</t>
    </r>
    <r>
      <rPr>
        <sz val="10"/>
        <rFont val="黑体"/>
        <charset val="134"/>
      </rPr>
      <t>水池成本≤3万元/口。</t>
    </r>
  </si>
  <si>
    <t>受益群众≥1741人，其中脱贫人口和监测对象人数167人</t>
  </si>
  <si>
    <t>庙溪乡庙溪村2组（垃圾处理场坎下）抗旱应急供水工程</t>
  </si>
  <si>
    <r>
      <rPr>
        <sz val="10"/>
        <rFont val="黑体"/>
        <charset val="134"/>
      </rPr>
      <t>新建200m</t>
    </r>
    <r>
      <rPr>
        <sz val="10"/>
        <rFont val="宋体"/>
        <charset val="134"/>
      </rPr>
      <t>³</t>
    </r>
    <r>
      <rPr>
        <sz val="10"/>
        <rFont val="黑体"/>
        <charset val="134"/>
      </rPr>
      <t>应急蓄水池1座，铺设输水管道（DN50）长500m，处理水源点1处。</t>
    </r>
  </si>
  <si>
    <t>一、群众参与：12人参与前期项目确定会议、决议，8人参与入库项目的选择，13人参与项目实施过程中施工质量和资金使用的监督等。二、利益链接：通过项目实施可提升200人供水保障能力。</t>
  </si>
  <si>
    <r>
      <rPr>
        <sz val="10"/>
        <rFont val="黑体"/>
        <charset val="134"/>
      </rPr>
      <t xml:space="preserve"> 1、DN50PE管成本≤0.537万元；
2、新建水池200m</t>
    </r>
    <r>
      <rPr>
        <sz val="10"/>
        <rFont val="宋体"/>
        <charset val="134"/>
      </rPr>
      <t>³</t>
    </r>
    <r>
      <rPr>
        <sz val="10"/>
        <rFont val="黑体"/>
        <charset val="134"/>
      </rPr>
      <t xml:space="preserve">成本≤11.31万元；
3、处理水源点一处成本≤0.3万元。 </t>
    </r>
  </si>
  <si>
    <t>木叶乡梨耳村（曾家湾）抗旱应急供水工程</t>
  </si>
  <si>
    <t>新建200m3应急蓄水池一口，敷设输水管道（DN50）长100米。</t>
  </si>
  <si>
    <t>梨耳村</t>
  </si>
  <si>
    <t>通过项目实施可提升837人供水保障能力</t>
  </si>
  <si>
    <t>一、群众参与：11人参与前期项目确定会议、决议，9人参与入库项目的选择，7人参与项目实施过程中施工质量和资金使用的监督等。二、利益链接：通过该项目的实施，可提升837人供水保障能力</t>
  </si>
  <si>
    <r>
      <rPr>
        <sz val="10"/>
        <rFont val="黑体"/>
        <charset val="134"/>
      </rPr>
      <t xml:space="preserve">            水池建设200m</t>
    </r>
    <r>
      <rPr>
        <sz val="10"/>
        <rFont val="宋体"/>
        <charset val="134"/>
      </rPr>
      <t>³</t>
    </r>
    <r>
      <rPr>
        <sz val="10"/>
        <rFont val="黑体"/>
        <charset val="134"/>
      </rPr>
      <t>1口。≥1口。</t>
    </r>
  </si>
  <si>
    <r>
      <rPr>
        <sz val="10"/>
        <rFont val="黑体"/>
        <charset val="134"/>
      </rPr>
      <t xml:space="preserve">            水池建设200m</t>
    </r>
    <r>
      <rPr>
        <sz val="10"/>
        <rFont val="宋体"/>
        <charset val="134"/>
      </rPr>
      <t>³</t>
    </r>
    <r>
      <rPr>
        <sz val="10"/>
        <rFont val="黑体"/>
        <charset val="134"/>
      </rPr>
      <t>1口池成本≤15.814万元/口。</t>
    </r>
  </si>
  <si>
    <t>受益群众≥837人，其中脱贫人口和监测对象人数54户215人</t>
  </si>
  <si>
    <t>17725077006</t>
  </si>
  <si>
    <t>双泉乡双石村3组（干子上)抗旱应急供水工程</t>
  </si>
  <si>
    <t>新建300m3应急蓄水池一口，铺设输水管道（DN50）长800m</t>
  </si>
  <si>
    <t>通过项目实施，提高双泉乡双石村427人（其中脱贫户92人）供水保障率。</t>
  </si>
  <si>
    <t>一、群众参与：8人参与前期项目确定会议、决议，8人参与入库项目的选择，8人参与项目实施过程中施工质量和资金使用的监督等。二、利益链接：通过该项目的实施，提高双泉乡双石村427人（其中脱贫户92人）供水保障率。</t>
  </si>
  <si>
    <t>新建300m3应急蓄水池一口，敷设输水管道（DN50）长800m</t>
  </si>
  <si>
    <r>
      <rPr>
        <sz val="10"/>
        <rFont val="黑体"/>
        <charset val="134"/>
      </rPr>
      <t>1、新建300m</t>
    </r>
    <r>
      <rPr>
        <sz val="10"/>
        <rFont val="宋体"/>
        <charset val="134"/>
      </rPr>
      <t>³</t>
    </r>
    <r>
      <rPr>
        <sz val="10"/>
        <rFont val="黑体"/>
        <charset val="134"/>
      </rPr>
      <t>水池≥1口。2.铺设输水管道（DN50）≥800M。</t>
    </r>
  </si>
  <si>
    <r>
      <rPr>
        <sz val="10"/>
        <rFont val="黑体"/>
        <charset val="134"/>
      </rPr>
      <t>1、新建300m</t>
    </r>
    <r>
      <rPr>
        <sz val="10"/>
        <rFont val="宋体"/>
        <charset val="134"/>
      </rPr>
      <t>³</t>
    </r>
    <r>
      <rPr>
        <sz val="10"/>
        <rFont val="黑体"/>
        <charset val="134"/>
      </rPr>
      <t>水池≤21.88万元/口。2、铺设采购成本≤11元/米</t>
    </r>
  </si>
  <si>
    <t>受益群众≥427人，其中脱贫人口和监测对象人数92人</t>
  </si>
  <si>
    <t>双泉乡城墙村3组（周家坪)抗旱应急供水工程</t>
  </si>
  <si>
    <t>新建500m3应急蓄水池一口</t>
  </si>
  <si>
    <t>通过项目实施，提高双泉乡城墙村1521人（其中脱贫户318人）供水保障率。</t>
  </si>
  <si>
    <t>一、群众参与：8人参与前期项目确定会议、决议，8人参与入库项目的选择，8人参与项目实施过程中施工质量和资金使用的监督等。二、利益链接：通过该项目的实施，提高双泉乡城墙村1521人（其中脱贫户318人）供水保障率。</t>
  </si>
  <si>
    <r>
      <rPr>
        <sz val="10"/>
        <rFont val="黑体"/>
        <charset val="134"/>
      </rPr>
      <t>新建500m</t>
    </r>
    <r>
      <rPr>
        <sz val="10"/>
        <rFont val="宋体"/>
        <charset val="134"/>
      </rPr>
      <t>³</t>
    </r>
    <r>
      <rPr>
        <sz val="10"/>
        <rFont val="黑体"/>
        <charset val="134"/>
      </rPr>
      <t>水池≥1口。</t>
    </r>
  </si>
  <si>
    <r>
      <rPr>
        <sz val="10"/>
        <rFont val="黑体"/>
        <charset val="134"/>
      </rPr>
      <t>新建500m</t>
    </r>
    <r>
      <rPr>
        <sz val="10"/>
        <rFont val="宋体"/>
        <charset val="134"/>
      </rPr>
      <t>³</t>
    </r>
    <r>
      <rPr>
        <sz val="10"/>
        <rFont val="黑体"/>
        <charset val="134"/>
      </rPr>
      <t>水池≤23.15万元/口。</t>
    </r>
  </si>
  <si>
    <t>受益群众≥1521人，其中脱贫人口和监测对象人数318人</t>
  </si>
  <si>
    <t>桃花源街道凉风村抗旱应急供水工程</t>
  </si>
  <si>
    <t>凉风村8组（蒿枳坨）新建200m3应急蓄水池一口;凉风村5组（唐家坡）新建200m3应急蓄水池一口</t>
  </si>
  <si>
    <t>通过项目实施，提高桃花源街道凉风村400人（其中脱贫户56人）供水保障率。</t>
  </si>
  <si>
    <t>一、群众参与：7人参与前期项目确定会议、决议，7人参与入库项目的选择，5人参与项目实施过程中施工质量和资金使用的监督等。二、利益链接：通过该项目的实施，提高桃花源街道凉风村400人（其中脱贫户56人）供水保障率。</t>
  </si>
  <si>
    <r>
      <rPr>
        <sz val="10"/>
        <rFont val="黑体"/>
        <charset val="134"/>
      </rPr>
      <t>1、新建200m</t>
    </r>
    <r>
      <rPr>
        <sz val="10"/>
        <rFont val="宋体"/>
        <charset val="134"/>
      </rPr>
      <t>³</t>
    </r>
    <r>
      <rPr>
        <sz val="10"/>
        <rFont val="黑体"/>
        <charset val="134"/>
      </rPr>
      <t>水池≥2口。</t>
    </r>
  </si>
  <si>
    <r>
      <rPr>
        <sz val="10"/>
        <rFont val="黑体"/>
        <charset val="134"/>
      </rPr>
      <t>1、凉风村5组（唐家坡）新建200m</t>
    </r>
    <r>
      <rPr>
        <sz val="10"/>
        <rFont val="宋体"/>
        <charset val="134"/>
      </rPr>
      <t>³</t>
    </r>
    <r>
      <rPr>
        <sz val="10"/>
        <rFont val="黑体"/>
        <charset val="134"/>
      </rPr>
      <t>水池≤12.2万元/口；2、凉风村8组（蒿枳坨新建200m</t>
    </r>
    <r>
      <rPr>
        <sz val="10"/>
        <rFont val="宋体"/>
        <charset val="134"/>
      </rPr>
      <t>³</t>
    </r>
    <r>
      <rPr>
        <sz val="10"/>
        <rFont val="黑体"/>
        <charset val="134"/>
      </rPr>
      <t>水池≤14.27万元/口</t>
    </r>
  </si>
  <si>
    <t>受益群众≥400人，其中脱贫人口和监测对象人数400人</t>
  </si>
  <si>
    <t>清泉乡清溪村9组（上寨）抗旱应急供水工程</t>
  </si>
  <si>
    <t>新建应急蓄水池一口、敷设输水管道（DN50）2000米、水源改造一处</t>
  </si>
  <si>
    <t>通过项目实施，提高清泉乡清溪村9组450人（其中脱贫户153人）供水保障率。</t>
  </si>
  <si>
    <t>一、群众参与：7人参与前期项目确定会议、决议，7人参与入库项目的选择，7人参与项目实施过程中施工质量和资金使用的监督等。二、利益链接：通过该项目的实施，提高清泉乡清溪村9组450人（其中脱贫户153人）供水保障率。</t>
  </si>
  <si>
    <t>1、水管安装≥2公里；2、水源地水池改造≥1处；             3、新建应急蓄水池≥1口。</t>
  </si>
  <si>
    <t>1、采购管道成本≤11元/米；                2、水源地改造成本≤0.3万元/处；        3、新建应急蓄水池成本≤16万元/口。</t>
  </si>
  <si>
    <t>受益群众≥450人，其中脱贫人口和监测对象人数153人</t>
  </si>
  <si>
    <t>清泉乡池水村3组（黑虎寨）抗旱应急供水工程</t>
  </si>
  <si>
    <t>烟水池新建1000立方米蓄水池</t>
  </si>
  <si>
    <t>通过项目实施，提高清泉乡池水村1、2、3、6组1000人（其中脱贫户400人）供水保障率。</t>
  </si>
  <si>
    <t>一、群众参与：7人参与前期项目确定会议、决议，7人参与入库项目的选择，7人参与项目实施过程中施工质量和资金使用的监督等。二、利益链接：通过该项目的实施，提高清泉乡池水村1、2、3、6组1000人（其中脱贫户400人）供水保障率。</t>
  </si>
  <si>
    <t>新建1000立方米蓄水池</t>
  </si>
  <si>
    <t xml:space="preserve">   1、新建应急蓄水池≥1口。</t>
  </si>
  <si>
    <t>1、新建应急蓄水池成本≤39万元/口。</t>
  </si>
  <si>
    <t>受益群众≥1000人，其中脱贫人口和监测对象人数400人</t>
  </si>
  <si>
    <t>清泉乡池水村3组（水井坝）抗旱应急供水工程</t>
  </si>
  <si>
    <t>新建200立方米蓄水池，水源地处理1处</t>
  </si>
  <si>
    <t>通过项目实施，提高清泉乡池水村3组180人（其中脱贫户60人）供水保障率。</t>
  </si>
  <si>
    <t>一、群众参与：7人参与前期项目确定会议、决议，7人参与入库项目的选择，7人参与项目实施过程中施工质量和资金使用的监督等。二、利益链接：通过该项目的实施，提高清泉乡池水村3组180人（其中脱贫户60人）供水保障率。</t>
  </si>
  <si>
    <t>新建200立方米应急蓄水池1口，水源地处理1处</t>
  </si>
  <si>
    <t xml:space="preserve">   1、新建应急蓄水池≥1口。
2、水源地建设≥1处；     </t>
  </si>
  <si>
    <t xml:space="preserve">1、新建应急蓄水池成本≤19万元/口。
2、水源地改造成本≤1.231万元/处； </t>
  </si>
  <si>
    <t>受益群众≥180人，其中脱贫人口和监测对象人数60人</t>
  </si>
  <si>
    <t>清泉乡响水村2组（大堡顶）抗旱应急供水工程</t>
  </si>
  <si>
    <t>新建200立方米应急蓄水池1口</t>
  </si>
  <si>
    <t>通过项目实施，提高清泉乡响水村2组170人（其中脱贫户64人）供水保障率。</t>
  </si>
  <si>
    <t>一、群众参与：7人参与前期项目确定会议、决议，7人参与入库项目的选择，7人参与项目实施过程中施工质量和资金使用的监督等。二、利益链接：通过该项目的实施，提高清泉乡响水村2组170人（其中脱贫户64人）供水保障率。</t>
  </si>
  <si>
    <t xml:space="preserve">   1、新建应急蓄水池≥1口。
    </t>
  </si>
  <si>
    <t xml:space="preserve">1、新建应急蓄水池成本≤14万元/口。
</t>
  </si>
  <si>
    <t>受益群众≥170人，其中脱贫人口和监测对象人数64人</t>
  </si>
  <si>
    <t>兴隆镇土坪村12组（荆竹坪）抗旱应急供水工程</t>
  </si>
  <si>
    <r>
      <rPr>
        <sz val="10"/>
        <rFont val="黑体"/>
        <charset val="134"/>
      </rPr>
      <t>土坪村12组改造水源地，水管安装10公里；水源地建设4m</t>
    </r>
    <r>
      <rPr>
        <sz val="10"/>
        <rFont val="宋体"/>
        <charset val="134"/>
      </rPr>
      <t>³</t>
    </r>
    <r>
      <rPr>
        <sz val="10"/>
        <rFont val="黑体"/>
        <charset val="134"/>
      </rPr>
      <t>蓄水池、排沙池、新建200m</t>
    </r>
    <r>
      <rPr>
        <sz val="10"/>
        <rFont val="宋体"/>
        <charset val="134"/>
      </rPr>
      <t>³</t>
    </r>
    <r>
      <rPr>
        <sz val="10"/>
        <rFont val="黑体"/>
        <charset val="134"/>
      </rPr>
      <t>水池1口。</t>
    </r>
  </si>
  <si>
    <t>通过项目实施，提高兴隆镇土坪村343人（其中脱贫户31人）供水保障率。</t>
  </si>
  <si>
    <t>一、群众参与：11人参与前期项目确定会议、决议，7人参与入库项目的选择，18人参与项目实施过程中施工质量和资金使用的监督等。二、利益链接：通过该项目的实施，提高兴隆镇土坪村343人（其中脱贫户31人）供水保障率。</t>
  </si>
  <si>
    <r>
      <rPr>
        <sz val="10"/>
        <rFont val="黑体"/>
        <charset val="134"/>
      </rPr>
      <t>土坪村12组改造水源地，水管安装5公里；水源地建设4m</t>
    </r>
    <r>
      <rPr>
        <sz val="10"/>
        <rFont val="宋体"/>
        <charset val="134"/>
      </rPr>
      <t>³</t>
    </r>
    <r>
      <rPr>
        <sz val="10"/>
        <rFont val="黑体"/>
        <charset val="134"/>
      </rPr>
      <t>蓄水池、排沙池、新建200m</t>
    </r>
    <r>
      <rPr>
        <sz val="10"/>
        <rFont val="宋体"/>
        <charset val="134"/>
      </rPr>
      <t>³</t>
    </r>
    <r>
      <rPr>
        <sz val="10"/>
        <rFont val="黑体"/>
        <charset val="134"/>
      </rPr>
      <t>水池1口。</t>
    </r>
  </si>
  <si>
    <r>
      <rPr>
        <sz val="10"/>
        <rFont val="黑体"/>
        <charset val="134"/>
      </rPr>
      <t>1、水管安装≥5公里；2、水源地建设4m</t>
    </r>
    <r>
      <rPr>
        <sz val="10"/>
        <rFont val="宋体"/>
        <charset val="134"/>
      </rPr>
      <t>³</t>
    </r>
    <r>
      <rPr>
        <sz val="10"/>
        <rFont val="黑体"/>
        <charset val="134"/>
      </rPr>
      <t>≥1口；             3、新建200m</t>
    </r>
    <r>
      <rPr>
        <sz val="10"/>
        <rFont val="宋体"/>
        <charset val="134"/>
      </rPr>
      <t>³</t>
    </r>
    <r>
      <rPr>
        <sz val="10"/>
        <rFont val="黑体"/>
        <charset val="134"/>
      </rPr>
      <t>水池≥1口。</t>
    </r>
  </si>
  <si>
    <r>
      <rPr>
        <sz val="10"/>
        <rFont val="黑体"/>
        <charset val="134"/>
      </rPr>
      <t>1、铺设采购成本≤11元/米；                2、水源地建设4m</t>
    </r>
    <r>
      <rPr>
        <sz val="10"/>
        <rFont val="宋体"/>
        <charset val="134"/>
      </rPr>
      <t>³</t>
    </r>
    <r>
      <rPr>
        <sz val="10"/>
        <rFont val="黑体"/>
        <charset val="134"/>
      </rPr>
      <t>成本≤2万元/口；        3、新建200m</t>
    </r>
    <r>
      <rPr>
        <sz val="10"/>
        <rFont val="宋体"/>
        <charset val="134"/>
      </rPr>
      <t>³</t>
    </r>
    <r>
      <rPr>
        <sz val="10"/>
        <rFont val="黑体"/>
        <charset val="134"/>
      </rPr>
      <t>水池成本≤25万元/口。</t>
    </r>
  </si>
  <si>
    <t>受益群众≥343人，其中脱贫人口和监测对象人数31人</t>
  </si>
  <si>
    <t>工程使用年限≥20年</t>
  </si>
  <si>
    <t>酉水河镇大地村2组（雷打湾）抗旱应急供水工程</t>
  </si>
  <si>
    <r>
      <rPr>
        <sz val="10"/>
        <rFont val="黑体"/>
        <charset val="134"/>
      </rPr>
      <t>酉水河镇大地村2组改造水源地1处、敷设输水管道（DN50）50米、改扩建400m</t>
    </r>
    <r>
      <rPr>
        <sz val="10"/>
        <rFont val="宋体"/>
        <charset val="134"/>
      </rPr>
      <t>³</t>
    </r>
    <r>
      <rPr>
        <sz val="10"/>
        <rFont val="黑体"/>
        <charset val="134"/>
      </rPr>
      <t>水池1口</t>
    </r>
  </si>
  <si>
    <t>通过项目实施，提高酉水河镇大地村1316人（其中脱贫户205人）供水保障率</t>
  </si>
  <si>
    <t>一、群众参与：14人参与前期项目确定会议、决议，7人参与入库项目的选择，14人参与项目实施过程中施工质量和资金使用的监督等。二、利益链接：通过该项目的实施，提高酉水河镇大地村600人（其中脱贫户105人）供水保障率。</t>
  </si>
  <si>
    <r>
      <rPr>
        <sz val="10"/>
        <rFont val="黑体"/>
        <charset val="134"/>
      </rPr>
      <t>酉水河镇大地村2组改造水源地、敷设输水管道（DN50）50米、改扩建400m</t>
    </r>
    <r>
      <rPr>
        <sz val="10"/>
        <rFont val="宋体"/>
        <charset val="134"/>
      </rPr>
      <t>³</t>
    </r>
    <r>
      <rPr>
        <sz val="10"/>
        <rFont val="黑体"/>
        <charset val="134"/>
      </rPr>
      <t>水池1口</t>
    </r>
  </si>
  <si>
    <r>
      <rPr>
        <sz val="10"/>
        <rFont val="黑体"/>
        <charset val="134"/>
      </rPr>
      <t>1、改扩建400m</t>
    </r>
    <r>
      <rPr>
        <sz val="10"/>
        <rFont val="宋体"/>
        <charset val="134"/>
      </rPr>
      <t>³</t>
    </r>
    <r>
      <rPr>
        <sz val="10"/>
        <rFont val="黑体"/>
        <charset val="134"/>
      </rPr>
      <t>水池≥1口；2、敷设输水管道（DN50）50米≥50米；3、水源地改造≥1处</t>
    </r>
  </si>
  <si>
    <r>
      <rPr>
        <sz val="10"/>
        <rFont val="黑体"/>
        <charset val="134"/>
      </rPr>
      <t>1、改扩建400m</t>
    </r>
    <r>
      <rPr>
        <sz val="10"/>
        <rFont val="宋体"/>
        <charset val="134"/>
      </rPr>
      <t>³</t>
    </r>
    <r>
      <rPr>
        <sz val="10"/>
        <rFont val="黑体"/>
        <charset val="134"/>
      </rPr>
      <t>水池成本≤21万元/口；2、敷设输水管道（DN50）成本≤11元/米；3、水源地改造成本≤0.3万元/处</t>
    </r>
  </si>
  <si>
    <t>受益群众≥600人（其中脱贫户105人）</t>
  </si>
  <si>
    <t>酉水河镇长远村6组（水头上）抗旱应急供水工程</t>
  </si>
  <si>
    <r>
      <rPr>
        <sz val="10"/>
        <rFont val="黑体"/>
        <charset val="134"/>
      </rPr>
      <t>新建200m</t>
    </r>
    <r>
      <rPr>
        <sz val="10"/>
        <rFont val="宋体"/>
        <charset val="134"/>
      </rPr>
      <t>³</t>
    </r>
    <r>
      <rPr>
        <sz val="10"/>
        <rFont val="黑体"/>
        <charset val="134"/>
      </rPr>
      <t>应急蓄水池一口、敷设输水管道（DN50）50米、水源改造一处</t>
    </r>
  </si>
  <si>
    <t>通过项目实施，提高酉水河镇长远村2965人（其中脱贫户476人）供水保障率</t>
  </si>
  <si>
    <t>一、群众参与：14人参与前期项目确定会议、决议，7人参与入库项目的选择，14人参与项目实施过程中施工质量和资金使用的监督等。二、利益链接：通过该项目的实施，提高酉水河镇长远村600人（其中脱贫户76人）供水保障率。</t>
  </si>
  <si>
    <r>
      <rPr>
        <sz val="10"/>
        <rFont val="黑体"/>
        <charset val="134"/>
      </rPr>
      <t>1、新建200m</t>
    </r>
    <r>
      <rPr>
        <sz val="10"/>
        <rFont val="宋体"/>
        <charset val="134"/>
      </rPr>
      <t>³</t>
    </r>
    <r>
      <rPr>
        <sz val="10"/>
        <rFont val="黑体"/>
        <charset val="134"/>
      </rPr>
      <t>水池≥1口；2、敷设输水管道（DN50）50米≥50米；3、水源地改造≥1处</t>
    </r>
  </si>
  <si>
    <r>
      <rPr>
        <sz val="10"/>
        <rFont val="黑体"/>
        <charset val="134"/>
      </rPr>
      <t>1、新建200m</t>
    </r>
    <r>
      <rPr>
        <sz val="10"/>
        <rFont val="宋体"/>
        <charset val="134"/>
      </rPr>
      <t>³</t>
    </r>
    <r>
      <rPr>
        <sz val="10"/>
        <rFont val="黑体"/>
        <charset val="134"/>
      </rPr>
      <t>水池成本≤13万元/口；2、敷设输水管道（DN50）成本≤11元/米；3、水源地改造成本≤0.3万元/处</t>
    </r>
  </si>
  <si>
    <t>受益群众≥600人（其中脱贫户76人）</t>
  </si>
  <si>
    <t>可大乡程香村（程香小学）抗旱应急供水工程</t>
  </si>
  <si>
    <t>新建200m3应急蓄水池一口，敷设输水管道（DN50）长50米。</t>
  </si>
  <si>
    <t>程香村</t>
  </si>
  <si>
    <t>通过项目实施可提升240人供水保障能力</t>
  </si>
  <si>
    <t>一、群众参与：12人参与前期项目确定会议、决议，9人参与入库项目的选择，7人参与项目实施过程中施工质量和资金使用的监督等。二、利益链接：通过该项目的实施，可提升240人供水保障能力</t>
  </si>
  <si>
    <t>受益群众≥240人，其中脱贫人口和监测对象人数24户135人</t>
  </si>
  <si>
    <t>15320918333</t>
  </si>
  <si>
    <t>李溪镇天台村1组（麻柳溪）抗旱应急供水工程</t>
  </si>
  <si>
    <t>新建300m3应急蓄水池一口，敷设输水管道（DN50）长200米。</t>
  </si>
  <si>
    <t>天台村</t>
  </si>
  <si>
    <t>通过项目实施可提升1654人供水保障能力</t>
  </si>
  <si>
    <t>一、群众参与：11人参与前期项目确定会议、决议，9人参与入库项目的选择，7人参与项目实施过程中施工质量和资金使用的监督等。二、利益链接：通过该项目的实施，可提升1654人供水保障能力</t>
  </si>
  <si>
    <r>
      <rPr>
        <sz val="10"/>
        <rFont val="黑体"/>
        <charset val="134"/>
      </rPr>
      <t xml:space="preserve">            水池建设300m</t>
    </r>
    <r>
      <rPr>
        <sz val="10"/>
        <rFont val="宋体"/>
        <charset val="134"/>
      </rPr>
      <t>³</t>
    </r>
    <r>
      <rPr>
        <sz val="10"/>
        <rFont val="黑体"/>
        <charset val="134"/>
      </rPr>
      <t>1口。≥1口。</t>
    </r>
  </si>
  <si>
    <r>
      <rPr>
        <sz val="10"/>
        <rFont val="黑体"/>
        <charset val="134"/>
      </rPr>
      <t xml:space="preserve">            水池建设300m</t>
    </r>
    <r>
      <rPr>
        <sz val="10"/>
        <rFont val="宋体"/>
        <charset val="134"/>
      </rPr>
      <t>³</t>
    </r>
    <r>
      <rPr>
        <sz val="10"/>
        <rFont val="黑体"/>
        <charset val="134"/>
      </rPr>
      <t>1口池成本≤21.016万元/口。</t>
    </r>
  </si>
  <si>
    <t>受益群众≥1654人，其中脱贫人口和监测对象人数19户75人</t>
  </si>
  <si>
    <t>万木镇竹园村6组（苦场坝）抗旱应急供水保障工程</t>
  </si>
  <si>
    <r>
      <rPr>
        <sz val="10"/>
        <rFont val="黑体"/>
        <charset val="134"/>
      </rPr>
      <t>新建300m</t>
    </r>
    <r>
      <rPr>
        <sz val="10"/>
        <rFont val="宋体"/>
        <charset val="134"/>
      </rPr>
      <t>³</t>
    </r>
    <r>
      <rPr>
        <sz val="10"/>
        <rFont val="黑体"/>
        <charset val="134"/>
      </rPr>
      <t>应急蓄水池一口，敷设输水管道（DN50）长300m、水源改造一处</t>
    </r>
  </si>
  <si>
    <t>通过项目实施可提升516人供水保障能力</t>
  </si>
  <si>
    <t>一、群众参与：11人参与前期项目确定会议、决议，7人参与入库项目的选择，15人参与项目实施过程中施工质量和资金使用的监督等。二、利益链接：通过该项目的实施，提高万木镇竹园村6组苦茶坝516人（其中脱贫户40人）供水保障率。</t>
  </si>
  <si>
    <r>
      <rPr>
        <sz val="10"/>
        <rFont val="黑体"/>
        <charset val="134"/>
      </rPr>
      <t>1、水管安装≥0.3公里；2、水源改造≥1处；             3、新建300m</t>
    </r>
    <r>
      <rPr>
        <sz val="10"/>
        <rFont val="宋体"/>
        <charset val="134"/>
      </rPr>
      <t>³</t>
    </r>
    <r>
      <rPr>
        <sz val="10"/>
        <rFont val="黑体"/>
        <charset val="134"/>
      </rPr>
      <t>应急蓄水池≥1口。</t>
    </r>
  </si>
  <si>
    <r>
      <rPr>
        <sz val="10"/>
        <rFont val="黑体"/>
        <charset val="134"/>
      </rPr>
      <t>1、铺设DN50管道成本≤15元/米；                2、水源地改造成本≤3万元/口；        3、新建300m</t>
    </r>
    <r>
      <rPr>
        <sz val="10"/>
        <rFont val="宋体"/>
        <charset val="134"/>
      </rPr>
      <t>³</t>
    </r>
    <r>
      <rPr>
        <sz val="10"/>
        <rFont val="黑体"/>
        <charset val="134"/>
      </rPr>
      <t>应急蓄水池成本≤18.37万元/口。
4、工程监理费用≤0.14万元</t>
    </r>
  </si>
  <si>
    <t>受益群众≥516人，其中脱贫人口和监测对象人数40人</t>
  </si>
  <si>
    <t>冉承军</t>
  </si>
  <si>
    <t>万木镇桃子村5组（关庄头）抗旱应急供水保障工程</t>
  </si>
  <si>
    <r>
      <rPr>
        <sz val="10"/>
        <rFont val="黑体"/>
        <charset val="134"/>
      </rPr>
      <t>新建200m</t>
    </r>
    <r>
      <rPr>
        <sz val="10"/>
        <rFont val="宋体"/>
        <charset val="134"/>
      </rPr>
      <t>³</t>
    </r>
    <r>
      <rPr>
        <sz val="10"/>
        <rFont val="黑体"/>
        <charset val="134"/>
      </rPr>
      <t>应急蓄水池一口，敷设输水管道（DN50）长200m</t>
    </r>
  </si>
  <si>
    <t>通过项目实施可提升210人供水保障能力</t>
  </si>
  <si>
    <t>一、群众参与：11人参与前期项目确定会议、决议，7人参与入库项目的选择，15人参与项目实施过程中施工质量和资金使用的监督等。二、利益链接：通过该项目的实施，提高万木镇桃子村5组关庄头210人（其中脱贫户10人）供水保障率。</t>
  </si>
  <si>
    <r>
      <rPr>
        <sz val="10"/>
        <rFont val="黑体"/>
        <charset val="134"/>
      </rPr>
      <t>1、水管安装≥200m；2、新建200m</t>
    </r>
    <r>
      <rPr>
        <sz val="10"/>
        <rFont val="宋体"/>
        <charset val="134"/>
      </rPr>
      <t>³</t>
    </r>
    <r>
      <rPr>
        <sz val="10"/>
        <rFont val="黑体"/>
        <charset val="134"/>
      </rPr>
      <t>应急蓄水池≥1口。</t>
    </r>
  </si>
  <si>
    <r>
      <rPr>
        <sz val="10"/>
        <rFont val="黑体"/>
        <charset val="134"/>
      </rPr>
      <t>1、铺设DN50管道成本≤15元/米；                2、新建200m</t>
    </r>
    <r>
      <rPr>
        <sz val="10"/>
        <rFont val="宋体"/>
        <charset val="134"/>
      </rPr>
      <t>³</t>
    </r>
    <r>
      <rPr>
        <sz val="10"/>
        <rFont val="黑体"/>
        <charset val="134"/>
      </rPr>
      <t xml:space="preserve">应急蓄水池成本≤13.88万元/口。3、工程监理费用≤0.28万元。
</t>
    </r>
  </si>
  <si>
    <t>受益群众≥210人，其中脱贫人口和监测对象人数10人</t>
  </si>
  <si>
    <t>万木镇桃子村2组（岩钎口）抗旱应急供水保障工程</t>
  </si>
  <si>
    <r>
      <rPr>
        <sz val="10"/>
        <rFont val="黑体"/>
        <charset val="134"/>
      </rPr>
      <t>新建500m</t>
    </r>
    <r>
      <rPr>
        <sz val="10"/>
        <rFont val="宋体"/>
        <charset val="134"/>
      </rPr>
      <t>³</t>
    </r>
    <r>
      <rPr>
        <sz val="10"/>
        <rFont val="黑体"/>
        <charset val="134"/>
      </rPr>
      <t>应急蓄水池一口，敷设输水管道（DN50）长400m</t>
    </r>
  </si>
  <si>
    <t>通过项目实施可提升738人供水保障能力</t>
  </si>
  <si>
    <t>一、群众参与：11人参与前期项目确定会议、决议，7人参与入库项目的选择，15人参与项目实施过程中施工质量和资金使用的监督等。二、利益链接：通过该项目的实施，提高万木镇桃子村2组火焰青738人（其中脱贫户30人）供水保障率。</t>
  </si>
  <si>
    <r>
      <rPr>
        <sz val="10"/>
        <rFont val="黑体"/>
        <charset val="134"/>
      </rPr>
      <t>1、水管安装≥400m；2、新建500m</t>
    </r>
    <r>
      <rPr>
        <sz val="10"/>
        <rFont val="宋体"/>
        <charset val="134"/>
      </rPr>
      <t>³</t>
    </r>
    <r>
      <rPr>
        <sz val="10"/>
        <rFont val="黑体"/>
        <charset val="134"/>
      </rPr>
      <t>应急蓄水池≥1口。</t>
    </r>
  </si>
  <si>
    <r>
      <rPr>
        <sz val="10"/>
        <rFont val="黑体"/>
        <charset val="134"/>
      </rPr>
      <t>1、铺设DN50管道成本≤15元/米；                2、新建500m</t>
    </r>
    <r>
      <rPr>
        <sz val="10"/>
        <rFont val="宋体"/>
        <charset val="134"/>
      </rPr>
      <t>³</t>
    </r>
    <r>
      <rPr>
        <sz val="10"/>
        <rFont val="黑体"/>
        <charset val="134"/>
      </rPr>
      <t>应急蓄水池成本≤24.7万元/口。3、工程监理费用≤0.51万元。</t>
    </r>
  </si>
  <si>
    <t>受益群众≥738人，其中脱贫人口和监测对象人数30人</t>
  </si>
  <si>
    <t>万木镇万木村3组（新场上）抗旱应急供水工程</t>
  </si>
  <si>
    <r>
      <rPr>
        <sz val="10"/>
        <rFont val="黑体"/>
        <charset val="134"/>
      </rPr>
      <t>新建500m</t>
    </r>
    <r>
      <rPr>
        <sz val="10"/>
        <rFont val="宋体"/>
        <charset val="134"/>
      </rPr>
      <t>³</t>
    </r>
    <r>
      <rPr>
        <sz val="10"/>
        <rFont val="黑体"/>
        <charset val="134"/>
      </rPr>
      <t>应急蓄水池一口，敷设输水管道（DN50）长150m、水源改造一处</t>
    </r>
  </si>
  <si>
    <t>一、群众参与：11人参与前期项目确定会议、决议，7人参与入库项目的选择，15人参与项目实施过程中施工质量和资金使用的监督等。二、利益链接：通过该项目的实施，提高万木镇万木村3组500人（其中脱贫户45人）供水保障率。</t>
  </si>
  <si>
    <r>
      <rPr>
        <sz val="10"/>
        <rFont val="黑体"/>
        <charset val="134"/>
      </rPr>
      <t>1、水管安装≥150m；
2、水源改造≥1处；             3、新建500m</t>
    </r>
    <r>
      <rPr>
        <sz val="10"/>
        <rFont val="宋体"/>
        <charset val="134"/>
      </rPr>
      <t>³</t>
    </r>
    <r>
      <rPr>
        <sz val="10"/>
        <rFont val="黑体"/>
        <charset val="134"/>
      </rPr>
      <t>应急蓄水池≥1口。</t>
    </r>
  </si>
  <si>
    <r>
      <rPr>
        <sz val="10"/>
        <rFont val="黑体"/>
        <charset val="134"/>
      </rPr>
      <t>1、铺设DN50管道成本≤15元/米；                2、水源改造成本≤3万元/口；        3、新建500m</t>
    </r>
    <r>
      <rPr>
        <sz val="10"/>
        <rFont val="宋体"/>
        <charset val="134"/>
      </rPr>
      <t>³</t>
    </r>
    <r>
      <rPr>
        <sz val="10"/>
        <rFont val="黑体"/>
        <charset val="134"/>
      </rPr>
      <t>应急蓄水池成本≤21.655万元/口。
4、工程监理费用≤0.50万元。</t>
    </r>
  </si>
  <si>
    <t>受益群众≥500人，其中脱贫人口和监测对象人数45人</t>
  </si>
  <si>
    <t>万木镇竹园村4组（书园坝）抗旱应急供水保障工程</t>
  </si>
  <si>
    <r>
      <rPr>
        <sz val="10"/>
        <rFont val="黑体"/>
        <charset val="134"/>
      </rPr>
      <t>新建300m</t>
    </r>
    <r>
      <rPr>
        <sz val="10"/>
        <rFont val="宋体"/>
        <charset val="134"/>
      </rPr>
      <t>³</t>
    </r>
    <r>
      <rPr>
        <sz val="10"/>
        <rFont val="黑体"/>
        <charset val="134"/>
      </rPr>
      <t>应急蓄水池一口，敷设输水管道（DN50）长300m</t>
    </r>
  </si>
  <si>
    <t>通过项目实施可提升208人供水保障能力</t>
  </si>
  <si>
    <t>一、群众参与：11人参与前期项目确定会议、决议，7人参与入库项目的选择，15人参与项目实施过程中施工质量和资金使用的监督等。二、利益链接：通过该项目的实施，提高万木镇万木镇竹园村4组苏园坝208人（其中脱贫户20人）供水保障率。</t>
  </si>
  <si>
    <r>
      <rPr>
        <sz val="10"/>
        <rFont val="黑体"/>
        <charset val="134"/>
      </rPr>
      <t>1、水管安装≥300m；2、新建300m</t>
    </r>
    <r>
      <rPr>
        <sz val="10"/>
        <rFont val="宋体"/>
        <charset val="134"/>
      </rPr>
      <t>³</t>
    </r>
    <r>
      <rPr>
        <sz val="10"/>
        <rFont val="黑体"/>
        <charset val="134"/>
      </rPr>
      <t>应急蓄水池≥1口。</t>
    </r>
  </si>
  <si>
    <r>
      <rPr>
        <sz val="10"/>
        <rFont val="黑体"/>
        <charset val="134"/>
      </rPr>
      <t>1、铺设DN50管道成本≤15元/米；                2、新建300m</t>
    </r>
    <r>
      <rPr>
        <sz val="10"/>
        <rFont val="宋体"/>
        <charset val="134"/>
      </rPr>
      <t>³</t>
    </r>
    <r>
      <rPr>
        <sz val="10"/>
        <rFont val="黑体"/>
        <charset val="134"/>
      </rPr>
      <t>应急蓄水池成本≤19.56万元/口；
3、工程监理费用≤0.4万元。</t>
    </r>
  </si>
  <si>
    <t>受益群众≥208人，其中脱贫人口和监测对象人数20人</t>
  </si>
  <si>
    <t>铜鼓乡车坝村11组（腊口坝)抗旱应急供水工程</t>
  </si>
  <si>
    <r>
      <rPr>
        <sz val="10"/>
        <rFont val="黑体"/>
        <charset val="134"/>
      </rPr>
      <t>车坝村11组（腊口坝)改造水源地，水源地水池建设200m</t>
    </r>
    <r>
      <rPr>
        <sz val="10"/>
        <rFont val="宋体"/>
        <charset val="134"/>
      </rPr>
      <t>³</t>
    </r>
    <r>
      <rPr>
        <sz val="10"/>
        <rFont val="黑体"/>
        <charset val="134"/>
      </rPr>
      <t>，敷设输水管道（DN50）100米；</t>
    </r>
  </si>
  <si>
    <t>通过项目实施，提高铜鼓镇车坝村11组335人（其中脱贫户50人）供水保障率。</t>
  </si>
  <si>
    <t>一、群众参与：11人参与前期项目确定会议、决议，7人参与入库项目的选择，15人参与项目实施过程中施工质量和资金使用的监督等。二、利益链接：通过该项目的实施，提高铜鼓镇车坝村80人（其中脱贫户20人）供水保障率。</t>
  </si>
  <si>
    <r>
      <rPr>
        <sz val="10"/>
        <rFont val="黑体"/>
        <charset val="134"/>
      </rPr>
      <t>1、新建水200m</t>
    </r>
    <r>
      <rPr>
        <sz val="10"/>
        <rFont val="宋体"/>
        <charset val="134"/>
      </rPr>
      <t>³</t>
    </r>
    <r>
      <rPr>
        <sz val="10"/>
        <rFont val="黑体"/>
        <charset val="134"/>
      </rPr>
      <t xml:space="preserve">池≥1口；             2、敷设输水管道（DN50）100米。            </t>
    </r>
  </si>
  <si>
    <r>
      <rPr>
        <sz val="10"/>
        <rFont val="黑体"/>
        <charset val="134"/>
      </rPr>
      <t>1、新建水200m</t>
    </r>
    <r>
      <rPr>
        <sz val="10"/>
        <rFont val="宋体"/>
        <charset val="134"/>
      </rPr>
      <t>³</t>
    </r>
    <r>
      <rPr>
        <sz val="10"/>
        <rFont val="黑体"/>
        <charset val="134"/>
      </rPr>
      <t xml:space="preserve">池1口≤12万元，2、采购输水管道（DN50）100米≤11万元/米             </t>
    </r>
  </si>
  <si>
    <t>受益群众≥50人，其中脱贫人口和监测对象人数20人</t>
  </si>
  <si>
    <t>铜鼓乡车坝村11组（小腊)抗旱应急供水工程</t>
  </si>
  <si>
    <r>
      <rPr>
        <sz val="10"/>
        <rFont val="黑体"/>
        <charset val="134"/>
      </rPr>
      <t>车坝村11组（小腊))改造水源地，水源地水池建设400m</t>
    </r>
    <r>
      <rPr>
        <sz val="10"/>
        <rFont val="宋体"/>
        <charset val="134"/>
      </rPr>
      <t>³</t>
    </r>
    <r>
      <rPr>
        <sz val="10"/>
        <rFont val="黑体"/>
        <charset val="134"/>
      </rPr>
      <t>，敷设输水管道（DN50）30米。</t>
    </r>
  </si>
  <si>
    <t>通过项目实施，提高铜鼓镇车坝村11组255人（其中脱贫户30人）供水保障率。</t>
  </si>
  <si>
    <t>一、群众参与：11人参与前期项目确定会议、决议，7人参与入库项目的选择，15人参与项目实施过程中施工质量和资金使用的监督等。二、利益链接：通过该项目的实施，提高铜鼓镇车坝村255人（其中脱贫户30人）供水保障率。</t>
  </si>
  <si>
    <r>
      <rPr>
        <sz val="10"/>
        <rFont val="黑体"/>
        <charset val="134"/>
      </rPr>
      <t xml:space="preserve"> 1、新建水400m</t>
    </r>
    <r>
      <rPr>
        <sz val="10"/>
        <rFont val="宋体"/>
        <charset val="134"/>
      </rPr>
      <t>³</t>
    </r>
    <r>
      <rPr>
        <sz val="10"/>
        <rFont val="黑体"/>
        <charset val="134"/>
      </rPr>
      <t xml:space="preserve">池≥1口；       2、敷设输水管道（DN50）30米。   </t>
    </r>
  </si>
  <si>
    <r>
      <rPr>
        <sz val="10"/>
        <rFont val="黑体"/>
        <charset val="134"/>
      </rPr>
      <t>1、新建水400m</t>
    </r>
    <r>
      <rPr>
        <sz val="10"/>
        <rFont val="宋体"/>
        <charset val="134"/>
      </rPr>
      <t>³</t>
    </r>
    <r>
      <rPr>
        <sz val="10"/>
        <rFont val="黑体"/>
        <charset val="134"/>
      </rPr>
      <t>池1口≤21万元，2、采购输水管道（DN50）30米≤11元/米。</t>
    </r>
  </si>
  <si>
    <t>受益群众≥255人，其中脱贫人口和监测对象人数30人</t>
  </si>
  <si>
    <t>铜鼓镇官塘村10组（凉水井）抗旱应急供水工程</t>
  </si>
  <si>
    <r>
      <rPr>
        <sz val="10"/>
        <rFont val="黑体"/>
        <charset val="134"/>
      </rPr>
      <t>官塘村10组（凉水井）改造水源地，水源地水池建设500m</t>
    </r>
    <r>
      <rPr>
        <sz val="10"/>
        <rFont val="宋体"/>
        <charset val="134"/>
      </rPr>
      <t>³</t>
    </r>
    <r>
      <rPr>
        <sz val="10"/>
        <rFont val="黑体"/>
        <charset val="134"/>
      </rPr>
      <t>，敷设输水管道（DN90）50米。</t>
    </r>
  </si>
  <si>
    <t>通过项目实施，提高铜鼓镇官塘村10组550人（其中脱贫户60人）供水保障率。</t>
  </si>
  <si>
    <t>一、群众参与：11人参与前期项目确定会议、决议，7人参与入库项目的选择，15人参与项目实施过程中施工质量和资金使用的监督等。二、利益链接：通过该项目的实施，提高铜鼓镇官塘村10组550人（其中脱贫户60人）供水保障率。</t>
  </si>
  <si>
    <r>
      <rPr>
        <sz val="10"/>
        <rFont val="黑体"/>
        <charset val="134"/>
      </rPr>
      <t>1、新建水500m</t>
    </r>
    <r>
      <rPr>
        <sz val="10"/>
        <rFont val="宋体"/>
        <charset val="134"/>
      </rPr>
      <t>³</t>
    </r>
    <r>
      <rPr>
        <sz val="10"/>
        <rFont val="黑体"/>
        <charset val="134"/>
      </rPr>
      <t xml:space="preserve">池≥1口；             2、敷设输水管道（DN90）50米。   </t>
    </r>
  </si>
  <si>
    <r>
      <rPr>
        <sz val="10"/>
        <rFont val="黑体"/>
        <charset val="134"/>
      </rPr>
      <t>1、新建水500m</t>
    </r>
    <r>
      <rPr>
        <sz val="10"/>
        <rFont val="宋体"/>
        <charset val="134"/>
      </rPr>
      <t>³</t>
    </r>
    <r>
      <rPr>
        <sz val="10"/>
        <rFont val="黑体"/>
        <charset val="134"/>
      </rPr>
      <t xml:space="preserve">池1口≤22万元/口，2、采购输水管道（DN90）成本≤34元/米；             </t>
    </r>
  </si>
  <si>
    <t>受益群众≥550人，其中脱贫人口和监测对象人数60人</t>
  </si>
  <si>
    <t>铜鼓镇2023年李阳村8组（候家堰)山坪塘项目</t>
  </si>
  <si>
    <r>
      <rPr>
        <sz val="10"/>
        <rFont val="黑体"/>
        <charset val="134"/>
      </rPr>
      <t>李阳村8组（候家堰)新建20000m</t>
    </r>
    <r>
      <rPr>
        <sz val="10"/>
        <rFont val="宋体"/>
        <charset val="134"/>
      </rPr>
      <t>³</t>
    </r>
    <r>
      <rPr>
        <sz val="10"/>
        <rFont val="黑体"/>
        <charset val="134"/>
      </rPr>
      <t>山坪塘1口。</t>
    </r>
  </si>
  <si>
    <t>通过项目实施，提高铜鼓镇李阳村2000人（其中脱贫户460人）供水保障率。</t>
  </si>
  <si>
    <t>一、群众参与：11人参与前期项目确定会议、决议，7人参与入库项目的选择，15人参与项目实施过程中施工质量和资金使用的监督等。二、利益链接：通过该项目的实施，提高铜鼓镇李阳村2000人（其中脱贫户460人）供水保障率。</t>
  </si>
  <si>
    <r>
      <rPr>
        <sz val="10"/>
        <rFont val="黑体"/>
        <charset val="134"/>
      </rPr>
      <t>新建20000m</t>
    </r>
    <r>
      <rPr>
        <sz val="10"/>
        <rFont val="宋体"/>
        <charset val="134"/>
      </rPr>
      <t>³</t>
    </r>
    <r>
      <rPr>
        <sz val="10"/>
        <rFont val="黑体"/>
        <charset val="134"/>
      </rPr>
      <t xml:space="preserve">山坪1口。  </t>
    </r>
  </si>
  <si>
    <r>
      <rPr>
        <sz val="10"/>
        <rFont val="黑体"/>
        <charset val="134"/>
      </rPr>
      <t>新建20000m</t>
    </r>
    <r>
      <rPr>
        <sz val="10"/>
        <rFont val="宋体"/>
        <charset val="134"/>
      </rPr>
      <t>³</t>
    </r>
    <r>
      <rPr>
        <sz val="10"/>
        <rFont val="黑体"/>
        <charset val="134"/>
      </rPr>
      <t>山坪塘1口≤500万元。</t>
    </r>
  </si>
  <si>
    <t>受益群众≥2000人，其中脱贫人口和监测对象人数460人</t>
  </si>
  <si>
    <t>车田乡小寨村3组（冬积湖）抗旱应急供水工程</t>
  </si>
  <si>
    <t>车田乡小寨村3组新建500m3应急蓄水池一口，敷设输水管道（DN50）长300m,水源改造一处</t>
  </si>
  <si>
    <t>通过项目实施，提高车田乡小寨村500（其中脱贫户83人）供水保障率。</t>
  </si>
  <si>
    <t>一、群众参与：13人参与前期项目确定会议、决议，7人参与入库项目的选择，6人参与项目实施过程中施工质量和资金使用的监督等。二、利益链接：通过项目实施，提高车田乡小寨村500（其中脱贫户83人）供水保障率。</t>
  </si>
  <si>
    <t>新建500m3应急蓄水池一口，敷设输水管道（DN50）长300m,水源改造一处</t>
  </si>
  <si>
    <r>
      <rPr>
        <sz val="10"/>
        <rFont val="黑体"/>
        <charset val="134"/>
      </rPr>
      <t>1、铺设采购成本≤11元/米；                2、新建水池500m</t>
    </r>
    <r>
      <rPr>
        <sz val="10"/>
        <rFont val="宋体"/>
        <charset val="134"/>
      </rPr>
      <t>³</t>
    </r>
    <r>
      <rPr>
        <sz val="10"/>
        <rFont val="黑体"/>
        <charset val="134"/>
      </rPr>
      <t>成本≤25万元/口；3、处理水源点1处成本≤1万元</t>
    </r>
  </si>
  <si>
    <t>提高车田乡小寨村500（其中脱贫户83人）</t>
  </si>
  <si>
    <t>13527576715</t>
  </si>
  <si>
    <t>车田乡清明村1组(三门凹)抗旱应急供水工程</t>
  </si>
  <si>
    <t>车田乡清明村1组新建800m3应急蓄水池一口（，敷设输水管道（DN50）长300m,水源改造一处</t>
  </si>
  <si>
    <t>通过项目实施，提高清明村1组600人（其中脱贫户90人）供水保障率。</t>
  </si>
  <si>
    <t>一、群众参与：10人参与前期项目确定会议、决议，8人参与入库项目的选择，12人参与项目实施过程中施工质量和资金使用的监督等。二、利益链接：通过项目实施，提高清明村1组600人（其中脱贫户90人）供水保障率。</t>
  </si>
  <si>
    <t>新建800m3应急蓄水池一口（，敷设输水管道（DN50）长300m,水源改造一处</t>
  </si>
  <si>
    <r>
      <rPr>
        <sz val="10"/>
        <rFont val="黑体"/>
        <charset val="134"/>
      </rPr>
      <t>1、铺设采购成本≤11元/米；                2、新建水池800m</t>
    </r>
    <r>
      <rPr>
        <sz val="10"/>
        <rFont val="宋体"/>
        <charset val="134"/>
      </rPr>
      <t>³</t>
    </r>
    <r>
      <rPr>
        <sz val="10"/>
        <rFont val="黑体"/>
        <charset val="134"/>
      </rPr>
      <t>成本≤40万元/口；3、处理水源点1处成本≤1万元</t>
    </r>
  </si>
  <si>
    <t>清明村1组600人（其中脱贫户90人）</t>
  </si>
  <si>
    <t>小河镇小河村10组（老鹰嘴）抗旱应急供水工程</t>
  </si>
  <si>
    <t>新建800m3应急蓄水池一口，敷设输水管道（DN50）长400m,水源改造一处</t>
  </si>
  <si>
    <t>通过项目实施，可提升小河村10组260人供水保障能力</t>
  </si>
  <si>
    <t>一、群众参与：10人参与前期项目确定会议、决议，8人参与入库项目的选择，3人参与项目实施过程中施工质量和资金使用的监督等。二、利益链接：通过项目实施，提高小河村10组260人供水保障率。</t>
  </si>
  <si>
    <t>1、800m3应急蓄水池≥1口；2、输水管道（DN50）≥400m；3、水源改造≥1处</t>
  </si>
  <si>
    <r>
      <rPr>
        <sz val="10"/>
        <rFont val="黑体"/>
        <charset val="134"/>
      </rPr>
      <t>1、铺设采购成本≤11元/米；                2、新建水池800m</t>
    </r>
    <r>
      <rPr>
        <sz val="10"/>
        <rFont val="宋体"/>
        <charset val="134"/>
      </rPr>
      <t>³</t>
    </r>
    <r>
      <rPr>
        <sz val="10"/>
        <rFont val="黑体"/>
        <charset val="134"/>
      </rPr>
      <t>成本≤35万元/口；3、处理水源点1处成本≤1万元</t>
    </r>
  </si>
  <si>
    <t>受益群众≥260人，其中脱贫人口和监测对象人数35人</t>
  </si>
  <si>
    <t>王川</t>
  </si>
  <si>
    <t>15223918726</t>
  </si>
  <si>
    <t>小河镇茶园村9组（大土坳）抗旱应急供水工程</t>
  </si>
  <si>
    <t>新建200m3应急蓄水池一口，敷设输水管道（DN50）长5000m,水源处理2处</t>
  </si>
  <si>
    <t>通过项目实施，可提升茶园村9组480人供水保障能力</t>
  </si>
  <si>
    <t>一、群众参与：10人参与前期项目确定会议、决议，8人参与入库项目的选择，3人参与项目实施过程中施工质量和资金使用的监督等。二、利益链接：通过项目实施，提高茶园村9组480人供水保障率。</t>
  </si>
  <si>
    <t>1、200m3应急蓄水池≥1口；2、输水管道（DN50）≥5000m；3、水源改造≥2处</t>
  </si>
  <si>
    <r>
      <rPr>
        <sz val="10"/>
        <rFont val="黑体"/>
        <charset val="134"/>
      </rPr>
      <t>1、铺设采购成本≤11元/米；                2、新建水池800m</t>
    </r>
    <r>
      <rPr>
        <sz val="10"/>
        <rFont val="宋体"/>
        <charset val="134"/>
      </rPr>
      <t>³</t>
    </r>
    <r>
      <rPr>
        <sz val="10"/>
        <rFont val="黑体"/>
        <charset val="134"/>
      </rPr>
      <t>成本≤40万元/口；3、处理水源点2处成本≤1万元</t>
    </r>
  </si>
  <si>
    <t>受益群众≥480人，其中脱贫人口和监测对象人数28人</t>
  </si>
  <si>
    <t>涂市镇银岭村2组（风水岭）抗旱应急供水工程</t>
  </si>
  <si>
    <r>
      <rPr>
        <sz val="10"/>
        <rFont val="黑体"/>
        <charset val="134"/>
      </rPr>
      <t>新建200m</t>
    </r>
    <r>
      <rPr>
        <sz val="10"/>
        <rFont val="宋体"/>
        <charset val="134"/>
      </rPr>
      <t>³</t>
    </r>
    <r>
      <rPr>
        <sz val="10"/>
        <rFont val="黑体"/>
        <charset val="134"/>
      </rPr>
      <t>应急蓄水池1口、敷设输水管道（DN50）300米、水源处理1处</t>
    </r>
  </si>
  <si>
    <t>通过项目实施，提高银岭村2组215人供水保障率。</t>
  </si>
  <si>
    <t>一、群众参与：11人参与前期项目确定会议，7人参与入库项目的选择，10人参与项目实施过程中施工质量和资金使用的监督等。二、利益链接：通过该项目的实施，提高涂市镇银岭村2组215人（其中脱贫户63人）供水保障率。</t>
  </si>
  <si>
    <r>
      <rPr>
        <sz val="10"/>
        <rFont val="黑体"/>
        <charset val="134"/>
      </rPr>
      <t>1、水池≥200m</t>
    </r>
    <r>
      <rPr>
        <sz val="10"/>
        <rFont val="宋体"/>
        <charset val="134"/>
      </rPr>
      <t>³</t>
    </r>
    <r>
      <rPr>
        <sz val="10"/>
        <rFont val="黑体"/>
        <charset val="134"/>
      </rPr>
      <t>；
2、管道≥300m。3、水源处理≥一处</t>
    </r>
  </si>
  <si>
    <r>
      <rPr>
        <sz val="10"/>
        <rFont val="黑体"/>
        <charset val="134"/>
      </rPr>
      <t>1、铺设管道成本≤13元/米；                2、水源地水池建设成本≤0.5万元/处；        3、新建200m</t>
    </r>
    <r>
      <rPr>
        <sz val="10"/>
        <rFont val="宋体"/>
        <charset val="134"/>
      </rPr>
      <t>³</t>
    </r>
    <r>
      <rPr>
        <sz val="10"/>
        <rFont val="黑体"/>
        <charset val="134"/>
      </rPr>
      <t>水池成本≤18万元/口。</t>
    </r>
  </si>
  <si>
    <t>受益群众≥1079人，其中脱贫人口554人，监测对象人数48人</t>
  </si>
  <si>
    <t>程刚</t>
  </si>
  <si>
    <t>麻旺镇清香村7组、8组（六家溪）抗旱应急供水工程</t>
  </si>
  <si>
    <t>新建300m3应急蓄水池一口，敷设输水管道（DN50）长1300m、水源改造一处</t>
  </si>
  <si>
    <t>通过项目实施可提升300人供水保障能力，其中脱贫人口和监测对象97人</t>
  </si>
  <si>
    <t>一、群众参与：11人参与前期项目确定会议、决议，7人参与入库项目的选择，15人参与项目实施过程中施工质量和资金使用的监督等。二、利益链接：通过该项目的实施，提麻旺镇清香村300人供水保障率。</t>
  </si>
  <si>
    <t>1、新建300m3应急蓄水池≥1口；
2、敷设输水管道（DN50）≥1300m；
3、水源改造≥1处</t>
  </si>
  <si>
    <t>1、新建300m3应急蓄水池≤22万元/口；
2、敷设输水管道（DN50）≤8元/m
3、水源改造≤2.51万元/处</t>
  </si>
  <si>
    <t>麻旺镇白桥村4组（堡上）抗旱应急供水工程</t>
  </si>
  <si>
    <t>新建500应急蓄水池一口，敷设输水管道（DN50）长200m,水源改造一处</t>
  </si>
  <si>
    <t>通过项目实施可提升182人供水保障能力</t>
  </si>
  <si>
    <t>一、群众参与：11人参与前期项目确定会议、决议，7人参与入库项目的选择，15人参与项目实施过程中施工质量和资金使用的监督等。二、利益链接：通过该项目的实施，提麻旺镇白桥村182人供水保障率。</t>
  </si>
  <si>
    <t>1、新建500m3应急蓄水池≥1口；
2、敷设输水管道（DN50）≥200m；
3、水源改造≥1处</t>
  </si>
  <si>
    <t>1、新建500m3应急蓄水池≤22万元/口；
2、敷设输水管道（DN50）≤8元/m
3、水源改造≤1.94万元/处</t>
  </si>
  <si>
    <t>麻旺镇龙坝村1组（坳脚）抗旱应急供水工程</t>
  </si>
  <si>
    <t>新建500m3应急蓄水池一口，敷设输水管道（DN50）长200m</t>
  </si>
  <si>
    <t>通过项目实施可提升800人供水保障能力</t>
  </si>
  <si>
    <t>一、群众参与：11人参与前期项目确定会议、决议，7人参与入库项目的选择，15人参与项目实施过程中施工质量和资金使用的监督等。二、利益链接：通过该项目的实施，提麻旺镇龙坝村800人供水保障率。</t>
  </si>
  <si>
    <t xml:space="preserve">1、新建500m3应急蓄水池≥1口；
2、敷设输水管道（DN50）≥200m；
</t>
  </si>
  <si>
    <t xml:space="preserve">1、新建500m3应急蓄水池≤23.76万元/口；
2、敷设输水管道（DN50）≤8元/m
</t>
  </si>
  <si>
    <t>麻旺镇长兴村14组（单沟）抗旱应急供水工程</t>
  </si>
  <si>
    <t>新建200m3应急蓄水池一口,水源改造一处</t>
  </si>
  <si>
    <t>通过项目实施可提升40人供水保障能力</t>
  </si>
  <si>
    <t>一、群众参与：11人参与前期项目确定会议、决议，7人参与入库项目的选择，15人参与项目实施过程中施工质量和资金使用的监督等。二、利益链接：通过该项目的实施，提麻旺镇长兴40人供水保障率。</t>
  </si>
  <si>
    <t>1、新建200m3应急蓄水池≥1口；
2、水源改造≥1处</t>
  </si>
  <si>
    <t>1、新建200m3应急蓄水池≤15口；
3、水源改造≤1.56万元/处</t>
  </si>
  <si>
    <t>麻旺镇清香村12组（凉水井）抗旱应急供水工程</t>
  </si>
  <si>
    <t>通过项目实施可提升200人供水保障能力其中脱贫人口和监测对象46人</t>
  </si>
  <si>
    <t>一、群众参与：11人参与前期项目确定会议、决议，7人参与入库项目的选择，15人参与项目实施过程中施工质量和资金使用的监督等。二、利益链接：通过该项目的实施，提麻旺镇清香村200人供水保障率。</t>
  </si>
  <si>
    <t>1、新建200m3应急蓄水池≤14口；
3、水源改造≤1.28万元/处</t>
  </si>
  <si>
    <t>麻旺镇清香村11组（瓦二坨）抗旱应急供水工程</t>
  </si>
  <si>
    <t>通过项目实施可提升420人供水保障能力其中脱贫人口和监测对象46人</t>
  </si>
  <si>
    <t>一、群众参与：11人参与前期项目确定会议、决议，7人参与入库项目的选择，15人参与项目实施过程中施工质量和资金使用的监督等。二、利益链接：通过该项目的实施，提麻旺镇清香村420人供水保障率。</t>
  </si>
  <si>
    <t>1、新建200m3应急蓄水池≤12口；
3、水源改造≤1.34万元/处</t>
  </si>
  <si>
    <t>麻旺镇白桥村5组（月亮田）抗旱应急供水工程</t>
  </si>
  <si>
    <t>一、群众参与：11人参与前期项目确定会议、决议，7人参与入库项目的选择，15人参与项目实施过程中施工质量和资金使用的监督等。二、利益链接：通过该项目的实施，提麻旺镇白桥村200人供水保障率。</t>
  </si>
  <si>
    <t>1、新建500m3应急蓄水池≥1口；
2、敷设输水管道（DN50）≥300m；
3、水源改造≥1处</t>
  </si>
  <si>
    <t>1、新建500m3应急蓄水池≤22万元/口；
2、敷设输水管道（DN50）≤8元/m
3、水源改造≤2.3万元/处</t>
  </si>
  <si>
    <t>浪坪乡浪水坝村3组（杨家堡）抗旱应急供水工程</t>
  </si>
  <si>
    <t>新建300m3应急蓄水池一口，敷设输水管道（DN50）长300m,水源改造一处</t>
  </si>
  <si>
    <t>浪坪乡浪水坝村3组（杨家堡）</t>
  </si>
  <si>
    <t>一、群众参与：11人参与前期项目确定会议、决议，9人参与入库项目的选择，7人参与项目实施过程中施工质量和资金使用的监督等。二、利益链接：通过该项目的实施，可提升200人供水保障能力</t>
  </si>
  <si>
    <r>
      <rPr>
        <sz val="10"/>
        <rFont val="黑体"/>
        <charset val="134"/>
      </rPr>
      <t xml:space="preserve">            1、新建水池300m</t>
    </r>
    <r>
      <rPr>
        <sz val="10"/>
        <rFont val="宋体"/>
        <charset val="134"/>
      </rPr>
      <t>³</t>
    </r>
    <r>
      <rPr>
        <sz val="10"/>
        <rFont val="黑体"/>
        <charset val="134"/>
      </rPr>
      <t>≥1口。
2、敷设输水管道（DN50）≥300m。
3、水源改造≥1处</t>
    </r>
  </si>
  <si>
    <r>
      <rPr>
        <sz val="10"/>
        <rFont val="黑体"/>
        <charset val="134"/>
      </rPr>
      <t xml:space="preserve">           1、水池建设300m</t>
    </r>
    <r>
      <rPr>
        <sz val="10"/>
        <rFont val="宋体"/>
        <charset val="134"/>
      </rPr>
      <t>³</t>
    </r>
    <r>
      <rPr>
        <sz val="10"/>
        <rFont val="黑体"/>
        <charset val="134"/>
      </rPr>
      <t>1口池成本≤16.242万元/口。
2、铺设采购成本≤11/米。 
3、处理水源处1处成本≤0.3万元。</t>
    </r>
  </si>
  <si>
    <t>受益群众≥200人，其中脱贫人口和监测对象人数13户38人</t>
  </si>
  <si>
    <t>浪坪乡官楠村7组（白杨湾）抗旱应急供水工程</t>
  </si>
  <si>
    <t>新建200m3应急蓄水池一口，敷设输水管道（DN50）长50m,水源改造一处</t>
  </si>
  <si>
    <t>浪坪乡官楠村7组（白杨湾）</t>
  </si>
  <si>
    <t>一、群众参与：11人参与前期项目确定会议、决议，9人参与入库项目的选择，7人参与项目实施过程中施工质量和资金使用的监督等。二、利益链接：通过该项目的实施，可提升150人供水保障能力</t>
  </si>
  <si>
    <r>
      <rPr>
        <sz val="10"/>
        <rFont val="黑体"/>
        <charset val="134"/>
      </rPr>
      <t xml:space="preserve">            1、新建水池200m</t>
    </r>
    <r>
      <rPr>
        <sz val="10"/>
        <rFont val="宋体"/>
        <charset val="134"/>
      </rPr>
      <t>³</t>
    </r>
    <r>
      <rPr>
        <sz val="10"/>
        <rFont val="黑体"/>
        <charset val="134"/>
      </rPr>
      <t>≥1口。
2、敷设输水管道（DN50）≥50m。
3、水源改造≥1处</t>
    </r>
  </si>
  <si>
    <r>
      <rPr>
        <sz val="10"/>
        <rFont val="黑体"/>
        <charset val="134"/>
      </rPr>
      <t xml:space="preserve">           1、水池建设200m</t>
    </r>
    <r>
      <rPr>
        <sz val="10"/>
        <rFont val="宋体"/>
        <charset val="134"/>
      </rPr>
      <t>³</t>
    </r>
    <r>
      <rPr>
        <sz val="10"/>
        <rFont val="黑体"/>
        <charset val="134"/>
      </rPr>
      <t>1口池成本≤11.629万元/口。
2、铺设采购成本≤11/米。  
3、处理水源处1处成本≤0.3万元。</t>
    </r>
  </si>
  <si>
    <t>受益群众≥150人，其中脱贫人口和监测对象人数11户34人</t>
  </si>
  <si>
    <t>浪坪乡评议村1组（木瓜坨）抗旱应急供水工程</t>
  </si>
  <si>
    <t>浪坪乡评议村1组（木瓜坨）</t>
  </si>
  <si>
    <r>
      <rPr>
        <sz val="10"/>
        <rFont val="黑体"/>
        <charset val="134"/>
      </rPr>
      <t xml:space="preserve">           1、水池建设300m</t>
    </r>
    <r>
      <rPr>
        <sz val="10"/>
        <rFont val="宋体"/>
        <charset val="134"/>
      </rPr>
      <t>³</t>
    </r>
    <r>
      <rPr>
        <sz val="10"/>
        <rFont val="黑体"/>
        <charset val="134"/>
      </rPr>
      <t>1口池成本≤15.792万元/口。
2、铺设采购成本≤11/米。  
3、处理水源处1处成本≤0.3万元。</t>
    </r>
  </si>
  <si>
    <t>受益群众≥200人，其中脱贫人口和监测对象人数15户42人</t>
  </si>
  <si>
    <t>黑水镇旧堰村6组（曾家岩脚）抗旱应急供水工程</t>
  </si>
  <si>
    <t>新建300m3应急蓄水池一口</t>
  </si>
  <si>
    <t>黑水镇旧堰村</t>
  </si>
  <si>
    <t>一、群众参与：12人参与前期项目确定会议、决议，7人参与入库项目的选择，11人参与项目实施过程中施工质量和资金使用的监督等。二、利益链接：通过该项目的实施，提高黑水镇旧堰村350人供水保障率。</t>
  </si>
  <si>
    <t>完成300m3应急蓄水池一口</t>
  </si>
  <si>
    <t>1、300m3应急蓄水池一口≤17.724</t>
  </si>
  <si>
    <t>冉光明</t>
  </si>
  <si>
    <t>黑水镇旧堰村1组（王家坳）抗旱应急供水工程</t>
  </si>
  <si>
    <t>通过项目实施可提升450人供水保障能力</t>
  </si>
  <si>
    <t>一、群众参与：14人参与前期项目确定会议、决议，9人参与入库项目的选择，13人参与项目实施过程中施工质量和资金使用的监督等。二、利益链接：通过该项目的实施，提高黑水镇旧堰村450人供水保障率。</t>
  </si>
  <si>
    <t>完成300m3应急蓄水池一口，敷设输水管道（DN50）长300m,水源改造一处</t>
  </si>
  <si>
    <t>1、300m3应急蓄水池一口，
2、敷设输水管道（DN50）长300m,</t>
  </si>
  <si>
    <t>1、300m3应急蓄水池一口，敷设输水管道（DN50）长300m,≥19.605</t>
  </si>
  <si>
    <t>黑水镇苏家村7组（李家盖）抗旱应急供水工程</t>
  </si>
  <si>
    <t>新建200m3应急蓄水池一口、，敷设输水管道（DN50）长300m、水源改造一处</t>
  </si>
  <si>
    <t>一、群众参与：11人参与前期项目确定会议、决议，6人参与入库项目的选择，12人参与项目实施过程中施工质量和资金使用的监督等。二、利益链接：通过该项目的实施，提高黑水镇苏家村350供水保障率。</t>
  </si>
  <si>
    <t>完成200m3应急蓄水池一口、，敷设输水管道（DN50）长300m、水源改造一处</t>
  </si>
  <si>
    <t>200m3应急蓄水池一口、，敷设输水管道（DN50）长300m、水源改造一处</t>
  </si>
  <si>
    <t>200m3应急蓄水池一口、，敷设输水管道（DN50）长300m≥17.303</t>
  </si>
  <si>
    <t>黑水镇马鹿村2组（大面坡）抗旱应急供水工程</t>
  </si>
  <si>
    <t>新建200m3应急蓄水池一口，敷设输水管道（DN50）长50m</t>
  </si>
  <si>
    <t>通过项目实施可提升250人供水保障能力</t>
  </si>
  <si>
    <t>一、群众参与：9人参与前期项目确定会议、决议，5人参与入库项目的选择，11人参与项目实施过程中施工质量和资金使用的监督等。二、利益链接：通过该项目的实施，提高黑水镇马鹿村250人供水保障率。</t>
  </si>
  <si>
    <t>完成200m3应急蓄水池一口，敷设输水管道（DN50）长50m</t>
  </si>
  <si>
    <t>200m3应急蓄水池一口，敷设输水管道（DN50）长50m</t>
  </si>
  <si>
    <t xml:space="preserve">200m3应急蓄水池一口，敷设输水管道（DN50）长50m≥15.608
</t>
  </si>
  <si>
    <t>两罾乡石门坎村3组（白杨坳）应急供水工程</t>
  </si>
  <si>
    <r>
      <rPr>
        <sz val="10"/>
        <rFont val="黑体"/>
        <charset val="134"/>
      </rPr>
      <t>改建600m</t>
    </r>
    <r>
      <rPr>
        <sz val="10"/>
        <rFont val="宋体"/>
        <charset val="134"/>
      </rPr>
      <t>³</t>
    </r>
    <r>
      <rPr>
        <sz val="10"/>
        <rFont val="黑体"/>
        <charset val="134"/>
      </rPr>
      <t>蓄水池1座（原烟水池），敷设输水管道（DN50）长100m</t>
    </r>
  </si>
  <si>
    <t>通过项目实施可提升130人供水保障能力</t>
  </si>
  <si>
    <t>一、群众参与：11人参与前期项目确定会议、决议，7人参与入库项目的选择，15人参与项目实施过程中施工质量和资金使用的监督等。二、利益链接：通过该项目的实施，提高两罾乡三角村2组130人（其中脱贫户15人）供水保障率。</t>
  </si>
  <si>
    <r>
      <rPr>
        <sz val="10"/>
        <rFont val="黑体"/>
        <charset val="134"/>
      </rPr>
      <t>两罾乡石门坎村3组（白杨坳）改建600m</t>
    </r>
    <r>
      <rPr>
        <sz val="10"/>
        <rFont val="宋体"/>
        <charset val="134"/>
      </rPr>
      <t>³</t>
    </r>
    <r>
      <rPr>
        <sz val="10"/>
        <rFont val="黑体"/>
        <charset val="134"/>
      </rPr>
      <t>蓄水池1座（原烟水池），敷设输水管道（DN50）长100m</t>
    </r>
  </si>
  <si>
    <r>
      <rPr>
        <sz val="10"/>
        <rFont val="黑体"/>
        <charset val="134"/>
      </rPr>
      <t>1、改建600m</t>
    </r>
    <r>
      <rPr>
        <sz val="10"/>
        <rFont val="宋体"/>
        <charset val="134"/>
      </rPr>
      <t>³</t>
    </r>
    <r>
      <rPr>
        <sz val="10"/>
        <rFont val="黑体"/>
        <charset val="134"/>
      </rPr>
      <t>蓄水池1座（原烟水池）；2、敷设输水管道（DN50）长100m</t>
    </r>
  </si>
  <si>
    <t>项目竣工验收合格率101%</t>
  </si>
  <si>
    <t>项目完工及时率≥101%</t>
  </si>
  <si>
    <r>
      <rPr>
        <sz val="10"/>
        <rFont val="黑体"/>
        <charset val="134"/>
      </rPr>
      <t>1、铺设管道成本≤5元/米；               3、改建600m</t>
    </r>
    <r>
      <rPr>
        <sz val="10"/>
        <rFont val="宋体"/>
        <charset val="134"/>
      </rPr>
      <t>³</t>
    </r>
    <r>
      <rPr>
        <sz val="10"/>
        <rFont val="黑体"/>
        <charset val="134"/>
      </rPr>
      <t>蓄水池1座成本≤30.386万元/口。</t>
    </r>
  </si>
  <si>
    <t>受益群众≥130人，其中脱贫人口和监测对象人数15人</t>
  </si>
  <si>
    <t>两罾乡三角村2组（月亮田）应急供水工程</t>
  </si>
  <si>
    <r>
      <rPr>
        <sz val="10"/>
        <rFont val="黑体"/>
        <charset val="134"/>
      </rPr>
      <t>新建300m</t>
    </r>
    <r>
      <rPr>
        <sz val="10"/>
        <rFont val="宋体"/>
        <charset val="134"/>
      </rPr>
      <t>³</t>
    </r>
    <r>
      <rPr>
        <sz val="10"/>
        <rFont val="黑体"/>
        <charset val="134"/>
      </rPr>
      <t>蓄水池1座，敷设输水管道（DN50）长800m</t>
    </r>
  </si>
  <si>
    <t>通过项目实施可提升380人供水保障能力</t>
  </si>
  <si>
    <t>一、群众参与：11人参与前期项目确定会议、决议，7人参与入库项目的选择，15人参与项目实施过程中施工质量和资金使用的监督等。二、利益链接：通过该项目的实施，提高两罾乡三角村380人（其中脱贫户26人）供水保障率。</t>
  </si>
  <si>
    <r>
      <rPr>
        <sz val="10"/>
        <rFont val="黑体"/>
        <charset val="134"/>
      </rPr>
      <t>两罾乡三角村2组（月亮田）新建300m</t>
    </r>
    <r>
      <rPr>
        <sz val="10"/>
        <rFont val="宋体"/>
        <charset val="134"/>
      </rPr>
      <t>³</t>
    </r>
    <r>
      <rPr>
        <sz val="10"/>
        <rFont val="黑体"/>
        <charset val="134"/>
      </rPr>
      <t>蓄水池1座，敷设输水管道（DN50）长800m</t>
    </r>
  </si>
  <si>
    <r>
      <rPr>
        <sz val="10"/>
        <rFont val="黑体"/>
        <charset val="134"/>
      </rPr>
      <t>1、新建300m</t>
    </r>
    <r>
      <rPr>
        <sz val="10"/>
        <rFont val="宋体"/>
        <charset val="134"/>
      </rPr>
      <t>³</t>
    </r>
    <r>
      <rPr>
        <sz val="10"/>
        <rFont val="黑体"/>
        <charset val="134"/>
      </rPr>
      <t>蓄水池1座；2、敷设输水管道（DN50）长800m</t>
    </r>
  </si>
  <si>
    <t>项目竣工验收合格率102%</t>
  </si>
  <si>
    <t>项目完工及时率≥102%</t>
  </si>
  <si>
    <r>
      <rPr>
        <sz val="10"/>
        <rFont val="黑体"/>
        <charset val="134"/>
      </rPr>
      <t>1、铺设管道成本≤5元/米；                2、新建300m</t>
    </r>
    <r>
      <rPr>
        <sz val="10"/>
        <rFont val="宋体"/>
        <charset val="134"/>
      </rPr>
      <t>³</t>
    </r>
    <r>
      <rPr>
        <sz val="10"/>
        <rFont val="黑体"/>
        <charset val="134"/>
      </rPr>
      <t xml:space="preserve">蓄水池成本≤20.984万元/口；       </t>
    </r>
  </si>
  <si>
    <t>受益群众≥380人，其中脱贫人口和监测对象人数26人</t>
  </si>
  <si>
    <t>五福镇高桥村4组（新鑫坪）抗旱应急供水工程</t>
  </si>
  <si>
    <r>
      <rPr>
        <sz val="10"/>
        <rFont val="黑体"/>
        <charset val="134"/>
      </rPr>
      <t>五福镇高桥村4组（新鑫坪）新建400m</t>
    </r>
    <r>
      <rPr>
        <sz val="10"/>
        <rFont val="宋体"/>
        <charset val="134"/>
      </rPr>
      <t>³</t>
    </r>
    <r>
      <rPr>
        <sz val="10"/>
        <rFont val="黑体"/>
        <charset val="134"/>
      </rPr>
      <t>抗旱应急蓄水池一口,敷设输水管道（DN32）1500米,水源改造一处</t>
    </r>
  </si>
  <si>
    <t>通过项目实施可提升1400人供水保障能力</t>
  </si>
  <si>
    <t>一、群众参与：11人参与前期项目确定会议、决议，7人参与入库项目的选择，15人参与项目实施过程中施工质量和资金使用的监督等。二、利益链接：通过该项目的实施，提高五福镇高桥村1400人（其中脱贫户226人）供水保障率。</t>
  </si>
  <si>
    <t xml:space="preserve">            新建400m3应急蓄水池≥1口，敷设输水管道（DN32）≥1500m，水源改造≥1处。</t>
  </si>
  <si>
    <t>新建400m3应急蓄水池一口、敷设输水管道（DN32）长1500m、水源改造一处成本≤36.925万元</t>
  </si>
  <si>
    <t>受益群众≥1400人，其中脱贫人口和监测对象人数226人</t>
  </si>
  <si>
    <t>后坪乡前锋村6组（刘家后头）抗旱应急供水工程</t>
  </si>
  <si>
    <r>
      <rPr>
        <sz val="10"/>
        <rFont val="黑体"/>
        <charset val="134"/>
      </rPr>
      <t>新建200m</t>
    </r>
    <r>
      <rPr>
        <sz val="10"/>
        <rFont val="宋体"/>
        <charset val="134"/>
      </rPr>
      <t>³</t>
    </r>
    <r>
      <rPr>
        <sz val="10"/>
        <rFont val="黑体"/>
        <charset val="134"/>
      </rPr>
      <t>应急蓄水池1座，敷设输水管道（DN50）长300m</t>
    </r>
  </si>
  <si>
    <t>前锋村6组（刘家后头）</t>
  </si>
  <si>
    <t>通过项目实施，提高后坪乡前峰村6组150人（其中脱贫户105人）供水保障率。</t>
  </si>
  <si>
    <t>一、群众参与：15人参与前期项目确定会议、决议，6人参与入库项目的选择，15人参与项目实施过程中施工质量和资金使用的监督等。二、利益链接：通过该项目的实施，提高后坪乡前峰6组村150人（其中脱贫户105人）供水保障率。</t>
  </si>
  <si>
    <r>
      <rPr>
        <sz val="10"/>
        <rFont val="黑体"/>
        <charset val="134"/>
      </rPr>
      <t>1、水管安装≥300m；2、水源地水池建设200m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</si>
  <si>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 xml:space="preserve">成本≤3万元/口；      </t>
    </r>
  </si>
  <si>
    <t>受益群众≥150人，其中脱贫人口和监测对象人数105人</t>
  </si>
  <si>
    <t>后坪乡后兴村1组（大坨）抗旱应急供水工程</t>
  </si>
  <si>
    <r>
      <rPr>
        <sz val="10"/>
        <rFont val="黑体"/>
        <charset val="134"/>
      </rPr>
      <t>新建300m</t>
    </r>
    <r>
      <rPr>
        <sz val="10"/>
        <rFont val="宋体"/>
        <charset val="134"/>
      </rPr>
      <t>³</t>
    </r>
    <r>
      <rPr>
        <sz val="10"/>
        <rFont val="黑体"/>
        <charset val="134"/>
      </rPr>
      <t>应急蓄水池1座，敷设输水管道（DN50）长100m</t>
    </r>
  </si>
  <si>
    <t>后兴村1组（大坨）</t>
  </si>
  <si>
    <t>通过项目实施，提高后坪乡后兴村600人（其中脱贫户102人）供水保障率。</t>
  </si>
  <si>
    <t>一、群众参与：16人参与前期项目确定会议、决议，7人参与入库项目的选择，18人参与项目实施过程中施工质量和资金使用的监督等。二、利益链接：通过该项目的实施，提高后坪乡后兴村600人（其中脱贫户102人）供水保障率。</t>
  </si>
  <si>
    <r>
      <rPr>
        <sz val="10"/>
        <rFont val="黑体"/>
        <charset val="134"/>
      </rPr>
      <t>1、水管安装≥100m；2、水源地水池建设300m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</si>
  <si>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成本≤3万元/口；   ）</t>
    </r>
  </si>
  <si>
    <t>受益群众600人（其中脱贫户102人）</t>
  </si>
  <si>
    <t>后坪乡王家村4组（土地岭）抗旱应急供水工程</t>
  </si>
  <si>
    <r>
      <rPr>
        <sz val="10"/>
        <rFont val="黑体"/>
        <charset val="134"/>
      </rPr>
      <t>新建300m</t>
    </r>
    <r>
      <rPr>
        <sz val="10"/>
        <rFont val="宋体"/>
        <charset val="134"/>
      </rPr>
      <t>³</t>
    </r>
    <r>
      <rPr>
        <sz val="10"/>
        <rFont val="黑体"/>
        <charset val="134"/>
      </rPr>
      <t>蓄水池1座，敷设输水管道（DN50）长900m</t>
    </r>
  </si>
  <si>
    <t>王家村4组（土地岭）</t>
  </si>
  <si>
    <t>通过项目实施，提高后坪乡王家村400人（其中脱贫户110人）供水保障率。</t>
  </si>
  <si>
    <t>一、群众参与：11人参与前期项目确定会议、决议，7人参与入库项目的选择，15人参与项目实施过程中施工质量和资金使用的监督等。二、利益链接：通过该项目的实施，提高后坪乡王家村供水保障率。</t>
  </si>
  <si>
    <r>
      <rPr>
        <sz val="10"/>
        <rFont val="黑体"/>
        <charset val="134"/>
      </rPr>
      <t>1、水管安装≥900m；2、水源地水池建设300m</t>
    </r>
    <r>
      <rPr>
        <sz val="10"/>
        <rFont val="宋体"/>
        <charset val="134"/>
      </rPr>
      <t>³</t>
    </r>
    <r>
      <rPr>
        <sz val="10"/>
        <rFont val="黑体"/>
        <charset val="134"/>
      </rPr>
      <t xml:space="preserve">≥1口；             </t>
    </r>
  </si>
  <si>
    <r>
      <rPr>
        <sz val="10"/>
        <rFont val="黑体"/>
        <charset val="134"/>
      </rPr>
      <t>1、铺设管道成本≤5元/米；                2、水源地水池建设10m</t>
    </r>
    <r>
      <rPr>
        <sz val="10"/>
        <rFont val="宋体"/>
        <charset val="134"/>
      </rPr>
      <t>³</t>
    </r>
    <r>
      <rPr>
        <sz val="10"/>
        <rFont val="黑体"/>
        <charset val="134"/>
      </rPr>
      <t xml:space="preserve">成本≤3万元/口；   </t>
    </r>
  </si>
  <si>
    <t>偏柏乡抗旱应急供水工程</t>
  </si>
  <si>
    <r>
      <rPr>
        <sz val="10"/>
        <rFont val="黑体"/>
        <charset val="134"/>
      </rPr>
      <t>石卡村3组（店子山）新建300m</t>
    </r>
    <r>
      <rPr>
        <sz val="10"/>
        <rFont val="宋体"/>
        <charset val="134"/>
      </rPr>
      <t>³</t>
    </r>
    <r>
      <rPr>
        <sz val="10"/>
        <rFont val="黑体"/>
        <charset val="134"/>
      </rPr>
      <t>应急蓄水池1座，铺设输水管道（DN50）长800m，改造水源点1处；鱼水村4组（岩坎上）新建200m</t>
    </r>
    <r>
      <rPr>
        <sz val="10"/>
        <rFont val="宋体"/>
        <charset val="134"/>
      </rPr>
      <t>³</t>
    </r>
    <r>
      <rPr>
        <sz val="10"/>
        <rFont val="黑体"/>
        <charset val="134"/>
      </rPr>
      <t>应急蓄水池1座，铺设输水管道（DN50）长300m，改造水源点1处。</t>
    </r>
  </si>
  <si>
    <t>通过项目实施可提升1320人供水保障能力</t>
  </si>
  <si>
    <t>一、石卡村：（一）群众参与：14人参与前期项目确定会议、决议，9人参与入库项目的选择，13人参与项目实施过程中施工质量和资金使用的监督等。（二）利益链接：通过项目实施可提升1200人供水保障能力。二、鱼水村：（一)群众参与：8人参与前期项目确定会议、决议，9人参与入库项目的选择，8人参与项目实施过程中施工质量和资金使用的监督等。（二）利益链接：通过项目实施可提升120人供水保障能力。</t>
  </si>
  <si>
    <r>
      <rPr>
        <sz val="10"/>
        <rFont val="黑体"/>
        <charset val="134"/>
      </rPr>
      <t xml:space="preserve"> 1、DN50PE管成本≤1.337万元；
2、新建水池500m</t>
    </r>
    <r>
      <rPr>
        <sz val="10"/>
        <rFont val="宋体"/>
        <charset val="134"/>
      </rPr>
      <t>³</t>
    </r>
    <r>
      <rPr>
        <sz val="10"/>
        <rFont val="黑体"/>
        <charset val="134"/>
      </rPr>
      <t xml:space="preserve">成本≤42.477万元；
3、改造水源点两处成本≤3.3万元。 </t>
    </r>
  </si>
  <si>
    <t>黄亚梅</t>
  </si>
  <si>
    <t>丁市镇金山村1组（关里洞）抗旱应急供水工程</t>
  </si>
  <si>
    <t>新建200m3应急蓄水池一口、铺设输水管道（DN50）300米、水源改造一处</t>
  </si>
  <si>
    <t>通过项目实施，提高金山村1组62人供水保障率。</t>
  </si>
  <si>
    <t>一、群众参与：11人参与前期项目确定会议、决议，7人参与入库项目的选择，15人参与项目实施过程中施工质量和资金使用的监督等。二、利益链接：通过项目实施，提高金山村1组62人供水保障率。</t>
  </si>
  <si>
    <r>
      <rPr>
        <sz val="10"/>
        <rFont val="黑体"/>
        <charset val="134"/>
      </rPr>
      <t>1、新建应急蓄水池≥1口；2、水源地改造</t>
    </r>
    <r>
      <rPr>
        <sz val="10"/>
        <rFont val="宋体"/>
        <charset val="134"/>
      </rPr>
      <t>³</t>
    </r>
    <r>
      <rPr>
        <sz val="10"/>
        <rFont val="黑体"/>
        <charset val="134"/>
      </rPr>
      <t>≥1处；             3、铺设输水管道（DN50）≥300m。</t>
    </r>
  </si>
  <si>
    <t>1、新建200m3应急蓄水池成本≤15.77万元/口；
2、铺设输水管道（DN50）≤16元/米；
3、水源改造一处成本≤0.3万元/处</t>
  </si>
  <si>
    <t>受益群众≥62人，其中脱贫人口和监测对象人数11人</t>
  </si>
  <si>
    <t>丁市镇金山村2组（卿家岩）抗旱应急供水工程</t>
  </si>
  <si>
    <t>新建200m3应急蓄水池一口、铺设输水管道（DN50）600米、水源改造一处</t>
  </si>
  <si>
    <t>通过项目实施，提高金山村2组65人供水保障率。</t>
  </si>
  <si>
    <t>一、群众参与：11人参与前期项目确定会议、决议，7人参与入库项目的选择，15人参与项目实施过程中施工质量和资金使用的监督等。二、利益链接：通过项目实施，提高金山村2组65人供水保障率。</t>
  </si>
  <si>
    <r>
      <rPr>
        <sz val="10"/>
        <rFont val="黑体"/>
        <charset val="134"/>
      </rPr>
      <t>1、新建应急蓄水池≥1口；2、水源地改造</t>
    </r>
    <r>
      <rPr>
        <sz val="10"/>
        <rFont val="宋体"/>
        <charset val="134"/>
      </rPr>
      <t>³</t>
    </r>
    <r>
      <rPr>
        <sz val="10"/>
        <rFont val="黑体"/>
        <charset val="134"/>
      </rPr>
      <t>≥1处；             3、铺设输水管道≥600m。</t>
    </r>
  </si>
  <si>
    <t>1、新建200m3应急蓄水池成本≤15.29万元/口；
2、铺设输水管道（DN50）≤16元/米；
3、水源改造一处成本≤0.3万元/处</t>
  </si>
  <si>
    <t>受益群众≥65人，其中脱贫人口和监测对象人数14人</t>
  </si>
  <si>
    <t>丁市镇金山村2组（龙洞湾）抗旱应急供水工程</t>
  </si>
  <si>
    <t>新建200m3应急蓄水池一口、铺设输水管道（DN50）2000米、水源改造一处</t>
  </si>
  <si>
    <t>通过项目实施，提高金山村2组110人供水保障率。</t>
  </si>
  <si>
    <t>一、群众参与：11人参与前期项目确定会议、决议，7人参与入库项目的选择，15人参与项目实施过程中施工质量和资金使用的监督等。二、利益链接：通过项目实施，提高金山村2组110人供水保障率。</t>
  </si>
  <si>
    <r>
      <rPr>
        <sz val="10"/>
        <rFont val="黑体"/>
        <charset val="134"/>
      </rPr>
      <t>1、新建应急蓄水池≥1口；2、水源地改造</t>
    </r>
    <r>
      <rPr>
        <sz val="10"/>
        <rFont val="宋体"/>
        <charset val="134"/>
      </rPr>
      <t>³</t>
    </r>
    <r>
      <rPr>
        <sz val="10"/>
        <rFont val="黑体"/>
        <charset val="134"/>
      </rPr>
      <t>≥1处；             3、铺设输水管道≥2000m。</t>
    </r>
  </si>
  <si>
    <t>1、新建200m3应急蓄水池成本≤18.51万元/口；2、铺设输水管道（DN50）≤16元/米；3、水源改造一处成本≤0.3万元/处</t>
  </si>
  <si>
    <t>受益群众≥110人，其中脱贫人口和监测对象人数34人</t>
  </si>
  <si>
    <t>丁市镇大龙村1组（廖家寨）抗旱应急供水工程</t>
  </si>
  <si>
    <t>新建200m3应急蓄水池一口、铺设输水管道（DN50）100米、水源改造一处</t>
  </si>
  <si>
    <t>通过项目实施，提高大龙村1组200人供水保障率。</t>
  </si>
  <si>
    <t>一、群众参与：11人参与前期项目确定会议、决议，7人参与入库项目的选择，15人参与项目实施过程中施工质量和资金使用的监督等。二、利益链接：通过项目实施，提高大龙村1组200人供水保障率。</t>
  </si>
  <si>
    <r>
      <rPr>
        <sz val="10"/>
        <rFont val="黑体"/>
        <charset val="134"/>
      </rPr>
      <t>1、新建应急蓄水池≥1口；2、水源地改造</t>
    </r>
    <r>
      <rPr>
        <sz val="10"/>
        <rFont val="宋体"/>
        <charset val="134"/>
      </rPr>
      <t>³</t>
    </r>
    <r>
      <rPr>
        <sz val="10"/>
        <rFont val="黑体"/>
        <charset val="134"/>
      </rPr>
      <t>≥1处；             3、铺设输水管道≥100m。</t>
    </r>
  </si>
  <si>
    <t>1、新建200m3应急蓄水池成本≤14.65万元/口；2、铺设输水管道（DN50）成本≤16元/米；3、水源改造一处成本≤0.3万元/处</t>
  </si>
  <si>
    <t>受益群众≥200人，其中脱贫人口和监测对象人数47人</t>
  </si>
  <si>
    <t>左顺章</t>
  </si>
  <si>
    <t>丁市镇大龙村1组（茶溪）抗旱应急供水工程</t>
  </si>
  <si>
    <t>新建400m3应急蓄水池一口、铺设输水管道（DN90）150米</t>
  </si>
  <si>
    <t>通过项目实施，提高大龙村1组550人供水保障率。</t>
  </si>
  <si>
    <t>一、群众参与：11人参与前期项目确定会议、决议，7人参与入库项目的选择，15人参与项目实施过程中施工质量和资金使用的监督等。二、利益链接：通过项目实施，提高大龙村1组550人供水保障率。</t>
  </si>
  <si>
    <r>
      <rPr>
        <sz val="10"/>
        <rFont val="黑体"/>
        <charset val="134"/>
      </rPr>
      <t>1、新建应急蓄水池≥1口；2、水源地改造</t>
    </r>
    <r>
      <rPr>
        <sz val="10"/>
        <rFont val="宋体"/>
        <charset val="134"/>
      </rPr>
      <t>³</t>
    </r>
    <r>
      <rPr>
        <sz val="10"/>
        <rFont val="黑体"/>
        <charset val="134"/>
      </rPr>
      <t>≥1处；             3、铺设输水管道≥150m。</t>
    </r>
  </si>
  <si>
    <t>1、新建400m3应急蓄水池成本≤25.83万元/口；2、铺设输水管道（DN90）成本≤120元/米</t>
  </si>
  <si>
    <t>受益群众≥550人，其中脱贫人口和监测对象人数101人</t>
  </si>
  <si>
    <t>丁市镇厂坝村4组（丝栗子角）抗旱应急供水工程</t>
  </si>
  <si>
    <t>新建300m3应急蓄水池一口、铺设输水管道（DN90）200米</t>
  </si>
  <si>
    <t>通过项目实施，提高厂坝村4组180人供水保障率。</t>
  </si>
  <si>
    <t>一、群众参与：11人参与前期项目确定会议、决议，7人参与入库项目的选择，15人参与项目实施过程中施工质量和资金使用的监督等。二、利益链接：通过项目实施，提高厂坝村4组180人供水保障率。</t>
  </si>
  <si>
    <r>
      <rPr>
        <sz val="10"/>
        <rFont val="黑体"/>
        <charset val="134"/>
      </rPr>
      <t>1、新建应急蓄水池≥1口；2、水源地改造</t>
    </r>
    <r>
      <rPr>
        <sz val="10"/>
        <rFont val="宋体"/>
        <charset val="134"/>
      </rPr>
      <t>³</t>
    </r>
    <r>
      <rPr>
        <sz val="10"/>
        <rFont val="黑体"/>
        <charset val="134"/>
      </rPr>
      <t>≥1处；             3、铺设输水管道≥200m。</t>
    </r>
  </si>
  <si>
    <t>1、新建300m3应急蓄水池成本≤19.61万元/口；2、铺设输水管道（DN90）成本≤120元/米</t>
  </si>
  <si>
    <t>受益群众≥180人，其中脱贫人口和监测对象人数31人</t>
  </si>
  <si>
    <t>秦杰</t>
  </si>
  <si>
    <t>丁市镇沙溪村5组（旱包土）抗旱应急供水工程</t>
  </si>
  <si>
    <t>新建500m3应急蓄水池一口、铺设输水管道（DN90）30米</t>
  </si>
  <si>
    <t>通过项目实施，提高沙溪村5组820人供水保障率。</t>
  </si>
  <si>
    <t>一、群众参与：11人参与前期项目确定会议、决议，7人参与入库项目的选择，15人参与项目实施过程中施工质量和资金使用的监督等。二、利益链接：通过项目实施，提高沙溪村5组820人供水保障率。</t>
  </si>
  <si>
    <r>
      <rPr>
        <sz val="10"/>
        <rFont val="黑体"/>
        <charset val="134"/>
      </rPr>
      <t>1、新建应急蓄水池≥1口；2、水源地改造</t>
    </r>
    <r>
      <rPr>
        <sz val="10"/>
        <rFont val="宋体"/>
        <charset val="134"/>
      </rPr>
      <t>³</t>
    </r>
    <r>
      <rPr>
        <sz val="10"/>
        <rFont val="黑体"/>
        <charset val="134"/>
      </rPr>
      <t>≥1处；             3、铺设输水管道≥30m。</t>
    </r>
  </si>
  <si>
    <t>1、新建500m3应急蓄水池成本≤23.48万元/口；2、铺设输水管道（DN90）成本≤120元/米</t>
  </si>
  <si>
    <t>受益群众≥820人，其中脱贫人口和监测对象人数207人</t>
  </si>
  <si>
    <t>龚万斌</t>
  </si>
  <si>
    <t>大溪镇金线村8组（老水井）抗旱应急供水工程</t>
  </si>
  <si>
    <r>
      <rPr>
        <sz val="10"/>
        <rFont val="黑体"/>
        <charset val="134"/>
      </rPr>
      <t>大溪镇金线村8组（老水井）新建300m</t>
    </r>
    <r>
      <rPr>
        <sz val="10"/>
        <rFont val="宋体"/>
        <charset val="134"/>
      </rPr>
      <t>³</t>
    </r>
    <r>
      <rPr>
        <sz val="10"/>
        <rFont val="黑体"/>
        <charset val="134"/>
      </rPr>
      <t>抗旱应急蓄水池一口，解决300人的应急用水问题</t>
    </r>
  </si>
  <si>
    <t>通过该项目解决300人，贫困人口30人的抗旱应急用水问题</t>
  </si>
  <si>
    <t>一、群众参与：15人参与前期项目确定会议、决议，7人参与入库项目的选择，10人参与项目实施过程中施工质量和资金使用的监督等。二、利益链接：通过该项目的实施，增强金线村8组（老水井）300人的应急用水问题</t>
  </si>
  <si>
    <r>
      <rPr>
        <sz val="10"/>
        <rFont val="黑体"/>
        <charset val="134"/>
      </rPr>
      <t>新建300m</t>
    </r>
    <r>
      <rPr>
        <sz val="10"/>
        <rFont val="宋体"/>
        <charset val="134"/>
      </rPr>
      <t>³</t>
    </r>
    <r>
      <rPr>
        <sz val="10"/>
        <rFont val="黑体"/>
        <charset val="134"/>
      </rPr>
      <t>抗旱应急蓄水池一口，解决300人的应急用水问题</t>
    </r>
  </si>
  <si>
    <r>
      <rPr>
        <sz val="10"/>
        <rFont val="黑体"/>
        <charset val="134"/>
      </rPr>
      <t>新建300m</t>
    </r>
    <r>
      <rPr>
        <sz val="10"/>
        <rFont val="宋体"/>
        <charset val="134"/>
      </rPr>
      <t>³</t>
    </r>
    <r>
      <rPr>
        <sz val="10"/>
        <rFont val="黑体"/>
        <charset val="134"/>
      </rPr>
      <t>抗旱应急蓄水池≥1口</t>
    </r>
  </si>
  <si>
    <r>
      <rPr>
        <sz val="10"/>
        <rFont val="黑体"/>
        <charset val="134"/>
      </rPr>
      <t>新建300m</t>
    </r>
    <r>
      <rPr>
        <sz val="10"/>
        <rFont val="宋体"/>
        <charset val="134"/>
      </rPr>
      <t>³</t>
    </r>
    <r>
      <rPr>
        <sz val="10"/>
        <rFont val="黑体"/>
        <charset val="134"/>
      </rPr>
      <t>蓄水池成本≤21.96万元</t>
    </r>
  </si>
  <si>
    <t>受益群众≥300人，其中脱贫人口和监测对象人数30人</t>
  </si>
  <si>
    <t>田利军</t>
  </si>
  <si>
    <t>楠木乡红旗村4组（后槽湾）抗旱应急供水工程</t>
  </si>
  <si>
    <t>新建300m3应急蓄水池一口，敷设输水管道（DN50）长1000m,水源改造一处</t>
  </si>
  <si>
    <t>通过项目实施，提高红旗村4组80人供水保障率。</t>
  </si>
  <si>
    <t>一、群众参与：11人参与前期项目确定会议、决议，7人参与入库项目的选择，15人参与项目实施过程中施工质量和资金使用的监督等。二、利益链接：通过项目实施，提高红旗4组80人供水保障率。</t>
  </si>
  <si>
    <r>
      <rPr>
        <sz val="10"/>
        <rFont val="黑体"/>
        <charset val="134"/>
      </rPr>
      <t>1、新建应急蓄水池300m3≥1口；2、水源地改造</t>
    </r>
    <r>
      <rPr>
        <sz val="10"/>
        <rFont val="宋体"/>
        <charset val="134"/>
      </rPr>
      <t>³</t>
    </r>
    <r>
      <rPr>
        <sz val="10"/>
        <rFont val="黑体"/>
        <charset val="134"/>
      </rPr>
      <t>≥1处；   3、铺设输水管道（DN50）≥1000m。</t>
    </r>
  </si>
  <si>
    <t>1、新建300m3应急蓄水池成本≤21.86万元/口；2、采购输水管道（DN50）成本≤11元/米</t>
  </si>
  <si>
    <t>受益群众≥80人，其中脱贫人口和监测对象人数12人</t>
  </si>
  <si>
    <t>杨婷婷</t>
  </si>
  <si>
    <t>18996967276</t>
  </si>
  <si>
    <t>酉酬镇巴坷村5组（地龙洞）抗旱应急供水工程</t>
  </si>
  <si>
    <r>
      <rPr>
        <sz val="10"/>
        <rFont val="黑体"/>
        <charset val="134"/>
      </rPr>
      <t>新建200m</t>
    </r>
    <r>
      <rPr>
        <sz val="10"/>
        <rFont val="宋体"/>
        <charset val="134"/>
      </rPr>
      <t>³</t>
    </r>
    <r>
      <rPr>
        <sz val="10"/>
        <rFont val="黑体"/>
        <charset val="134"/>
      </rPr>
      <t>应急蓄水池一口，敷设输水管道（DN50）长50m,水源改造一处</t>
    </r>
  </si>
  <si>
    <t>酉酬镇巴坷村</t>
  </si>
  <si>
    <t>通过项目实施可提升510人供水保障能力</t>
  </si>
  <si>
    <t>一、群众参与：12人参与前期项目确定会议、决议，7人参与入库项目的选择，11人参与项目实施过程中施工质量和资金使用的监督等。二、利益链接：通过该项目的实施，提高酉酬镇巴坷村5组510人供水保障率。</t>
  </si>
  <si>
    <r>
      <rPr>
        <sz val="10"/>
        <rFont val="黑体"/>
        <charset val="134"/>
      </rPr>
      <t>完成200m</t>
    </r>
    <r>
      <rPr>
        <sz val="10"/>
        <rFont val="宋体"/>
        <charset val="134"/>
      </rPr>
      <t>³</t>
    </r>
    <r>
      <rPr>
        <sz val="10"/>
        <rFont val="黑体"/>
        <charset val="134"/>
      </rPr>
      <t>应急蓄水池一口，敷设输水管道（DN50）长50m,水源改造一处</t>
    </r>
  </si>
  <si>
    <t>1、新建200m3应急蓄水池一口2、敷设输水管道（DN50）长50m，3、水源改造一处</t>
  </si>
  <si>
    <t>1、200m3应急蓄水池成本≤13.66万元/口；2、采购输水管道（DN50）成本≤11元/米；3、水源改造≤0.3万元</t>
  </si>
  <si>
    <t>受益群众≥510人，其中脱贫人口和监测对象人数30人</t>
  </si>
  <si>
    <t>酉酬镇巴坷村1组（丙陵州)抗旱应急供水工程</t>
  </si>
  <si>
    <r>
      <rPr>
        <sz val="10"/>
        <rFont val="黑体"/>
        <charset val="134"/>
      </rPr>
      <t>新建500m</t>
    </r>
    <r>
      <rPr>
        <sz val="10"/>
        <rFont val="宋体"/>
        <charset val="134"/>
      </rPr>
      <t>³</t>
    </r>
    <r>
      <rPr>
        <sz val="10"/>
        <rFont val="黑体"/>
        <charset val="134"/>
      </rPr>
      <t>应急蓄水池一口，敷设输水管道（DN50）长800m,水源改造一处</t>
    </r>
  </si>
  <si>
    <t>一、群众参与：14人参与前期项目确定会议、决议，9人参与入库项目的选择，13人参与项目实施过程中施工质量和资金使用的监督等。二、利益链接：通过该项目的实施，提高酉酬镇巴坷村1组580人供水保障率。</t>
  </si>
  <si>
    <r>
      <rPr>
        <sz val="10"/>
        <rFont val="黑体"/>
        <charset val="134"/>
      </rPr>
      <t>完成500m</t>
    </r>
    <r>
      <rPr>
        <sz val="10"/>
        <rFont val="宋体"/>
        <charset val="134"/>
      </rPr>
      <t>³</t>
    </r>
    <r>
      <rPr>
        <sz val="10"/>
        <rFont val="黑体"/>
        <charset val="134"/>
      </rPr>
      <t>应急蓄水池一口，敷设输水管道（DN50）长800m,水源改造一处</t>
    </r>
  </si>
  <si>
    <t>1、新建500m3应急蓄水池一口，
2、敷设输水管道（DN50）长800m,水源改造一处</t>
  </si>
  <si>
    <t>1、500m3应急蓄水池成本≤23.52万元/口；2、采购输水管道（DN50）成本≤11元/米；3、水源改造≤0.3万元</t>
  </si>
  <si>
    <t>受益群众≥580人，其中脱贫人口和监测对象人数110人</t>
  </si>
  <si>
    <t>酉酬镇巴坷村6组（大水井）抗旱应急供水工程</t>
  </si>
  <si>
    <r>
      <rPr>
        <sz val="10"/>
        <rFont val="黑体"/>
        <charset val="134"/>
      </rPr>
      <t>新建300m</t>
    </r>
    <r>
      <rPr>
        <sz val="10"/>
        <rFont val="宋体"/>
        <charset val="134"/>
      </rPr>
      <t>³</t>
    </r>
    <r>
      <rPr>
        <sz val="10"/>
        <rFont val="黑体"/>
        <charset val="134"/>
      </rPr>
      <t>应急蓄水池一口、，敷设输水管道（DN50）长50m、水源改造一处</t>
    </r>
  </si>
  <si>
    <t>通过项目实施可提升630人供水保障能力</t>
  </si>
  <si>
    <t>一、群众参与：11人参与前期项目确定会议、决议，6人参与入库项目的选择，12人参与项目实施过程中施工质量和资金使用的监督等。二、利益链接：通过该项目的实施，提高酉酬镇巴坷村6组630人供水保障率。</t>
  </si>
  <si>
    <r>
      <rPr>
        <sz val="10"/>
        <rFont val="黑体"/>
        <charset val="134"/>
      </rPr>
      <t>完成300m</t>
    </r>
    <r>
      <rPr>
        <sz val="10"/>
        <rFont val="宋体"/>
        <charset val="134"/>
      </rPr>
      <t>³</t>
    </r>
    <r>
      <rPr>
        <sz val="10"/>
        <rFont val="黑体"/>
        <charset val="134"/>
      </rPr>
      <t>应急蓄水池一口、，敷设输水管道（DN50）长50m、水源改造一处</t>
    </r>
  </si>
  <si>
    <r>
      <rPr>
        <sz val="10"/>
        <rFont val="黑体"/>
        <charset val="134"/>
      </rPr>
      <t>1、新建300m</t>
    </r>
    <r>
      <rPr>
        <sz val="10"/>
        <rFont val="宋体"/>
        <charset val="134"/>
      </rPr>
      <t>³</t>
    </r>
    <r>
      <rPr>
        <sz val="10"/>
        <rFont val="黑体"/>
        <charset val="134"/>
      </rPr>
      <t>应急蓄水池一，2、敷设输水管道（DN50）长50m、水源改造一处</t>
    </r>
  </si>
  <si>
    <t>1、300m3应急蓄水池成本≤16.42万元/口；2、采购输水管道（DN50）成本≤11元/米；3、水源改造≤0.3万元</t>
  </si>
  <si>
    <t>受益群众≥630人，其中脱贫人口和监测对象人数130人</t>
  </si>
  <si>
    <t>酉酬镇巴坷村6组（水井湾）抗旱应急供水工程</t>
  </si>
  <si>
    <r>
      <rPr>
        <sz val="10"/>
        <rFont val="黑体"/>
        <charset val="134"/>
      </rPr>
      <t>新建300m</t>
    </r>
    <r>
      <rPr>
        <sz val="10"/>
        <rFont val="宋体"/>
        <charset val="134"/>
      </rPr>
      <t>³</t>
    </r>
    <r>
      <rPr>
        <sz val="10"/>
        <rFont val="黑体"/>
        <charset val="134"/>
      </rPr>
      <t>应急蓄水池一口，敷设输水管道（DN50）长50m，水源改造一处</t>
    </r>
  </si>
  <si>
    <t>通过项目实施可提升680人供水保障能力</t>
  </si>
  <si>
    <t>一、群众参与：9人参与前期项目确定会议、决议，5人参与入库项目的选择，11人参与项目实施过程中施工质量和资金使用的监督等。二、利益链接：通过该项目的实施，提高酉酬镇巴坷村6组680人供水保障率。</t>
  </si>
  <si>
    <r>
      <rPr>
        <sz val="10"/>
        <rFont val="黑体"/>
        <charset val="134"/>
      </rPr>
      <t>完成300m</t>
    </r>
    <r>
      <rPr>
        <sz val="10"/>
        <rFont val="宋体"/>
        <charset val="134"/>
      </rPr>
      <t>³</t>
    </r>
    <r>
      <rPr>
        <sz val="10"/>
        <rFont val="黑体"/>
        <charset val="134"/>
      </rPr>
      <t>应急蓄水池一口，敷设输水管道（DN50）长50m，水源改造一处</t>
    </r>
  </si>
  <si>
    <r>
      <rPr>
        <sz val="10"/>
        <rFont val="黑体"/>
        <charset val="134"/>
      </rPr>
      <t>1、新建300m</t>
    </r>
    <r>
      <rPr>
        <sz val="10"/>
        <rFont val="宋体"/>
        <charset val="134"/>
      </rPr>
      <t>³</t>
    </r>
    <r>
      <rPr>
        <sz val="10"/>
        <rFont val="黑体"/>
        <charset val="134"/>
      </rPr>
      <t>应急蓄水池一口，
2、敷设输水管道（DN50）长50m，水源改造一处</t>
    </r>
  </si>
  <si>
    <t>受益群众≥680人，其中脱贫人口和监测对象人数130人</t>
  </si>
  <si>
    <t>酉阳县小河镇小河坝河右岸污水管网整改项目</t>
  </si>
  <si>
    <t>拟建二三级管网4500.0米，其中:DN300 波纹管 2000.0米、DN160PVC 排污管2500.0米;新建700*800钢筋混凝土污水检查井100座:原有管道疏通 1000.0 米，原有排水沟疏通 1000.0 米等。</t>
  </si>
  <si>
    <t>小河镇小河村小河坝河右岸</t>
  </si>
  <si>
    <t>拟建二三级管网4500.0米，其中:DN300 波纹管 2000.0米、DN160PVC 排污管2500.0米;新建700*800钢筋混凝土污水检查井100座:原有管道疏通 1000.0 米，原有排水沟疏通 1000.0 米等。解决当地民众因污水管网缺失引起的居住环境差的问题。</t>
  </si>
  <si>
    <t>1.群众参与:15人以上参与项目的选择、实施、监督和管理选择，5人参与项目实施过程中施工质量和资金使用的监督等；
2.利益联结机制：通过务工薪金等方式带动农户5户15人增收5万元。</t>
  </si>
  <si>
    <t>DN300双壁波纹管SN8≤147.93元/m，混凝土井≤3475.37元/座，挖沟槽石方≤145.87元/立方米，，挖沟槽土方≤30.5元/立方米，回填石方≤43.67元/立方米，回填土方≤37.34元/立方米</t>
  </si>
  <si>
    <t>酉阳县丁市污水管网改造工程</t>
  </si>
  <si>
    <t>新建二三级管网 3760 米，其中DN300球墨铸铁管 56米、DN300HDPE 双壁波纹管1046米DN300聚乙烯双壁波纹污水管 818 米，DN200PVC-U 排水管1840 米;新建污水检查井128 座，其中:市政污水井 64座、河道压力污水检查井 64 座;路面拆除 3903 平方米，路面恢复 3903.0平方米等</t>
  </si>
  <si>
    <t>新建二三级管网3760.0米（其中，DN300球墨铸铁管56.0米、DN300HDPE双壁波纹管1046.0米、DN300聚乙烯双壁波纹污水管818.0米，DN200PVC-U排水管1840.0米），新建污水检查井128座（其中，市政污水井64座、河道压力污水检查井64座）,路面拆除3903.0平方米，路面恢复3903.0平方米。解决当地民众因污水管网缺失引起的居住环境差的问题。</t>
  </si>
  <si>
    <t>1.群众参与:5人以上参与项目的选择、实施、监督和管理选择，2人参与项目实施过程中施工质量和资金使用的监督等；
2.利益联结机制：通过务工薪金等方式带动农户5户15人增收5万元。</t>
  </si>
  <si>
    <t xml:space="preserve">
新建二三级管网3760.0米（其中，DN300球墨铸铁管56.0米、DN300HDPE双壁波纹管1046.0米、DN300聚乙烯双壁波纹污水管818.0米，DN200PVC-U排水管1840.0米），新建污水检查井128座（其中，市政污水井64座、河道压力污水检查井64座）,路面拆除3903.0平方米，路面恢复3903.0平方米。
</t>
  </si>
  <si>
    <t>DN300聚乙烯双壁波纹管≤82.18元/m，混凝土检查井（井壁0.9米）≤3985.72元/座，河道压力污水检查井≤4734.87元/座，挖沟槽石方≤92.66元/立方米，砂垫层≤197.08元/立方米，回填方≤43.24元/立方米</t>
  </si>
  <si>
    <t>翁大鹏</t>
  </si>
  <si>
    <t>酉阳县丁市镇中坝村一组人居环境整治项目</t>
  </si>
  <si>
    <t>房屋修缮45栋11450㎡（木结构房屋修缮，屋面加盖青瓦防漏，更换破损门窗等）。</t>
  </si>
  <si>
    <t>1.房屋修缮45栋11450㎡（木结构房屋修缮，屋面加盖青瓦防漏，更换破损门窗等）；
2.通过实施该项目，惠及群众受益人数≧209人，其中脱贫人口及监测户19人，通过农村人居环境整治，改善生产生活条件，降低群众生产成本,带动务工人数9人次，人均收入≥2000元。</t>
  </si>
  <si>
    <t>1.群众参与:20人参与前期项目确定会议、决议，13人参与入库项目的选择，8人参与项目实施过程中施工质量和资金使用的监督等。                                                                                                    2.利益联结机制：通过实施该项目，提高产业生产，惠及受益群众≥209人，其中脱贫人口及监测户19人。带动务工增收≥9人次，人均收入≥2000元。</t>
  </si>
  <si>
    <t>房屋修缮≥11450㎡；</t>
  </si>
  <si>
    <t>房屋修缮≥300元/㎡；</t>
  </si>
  <si>
    <t>带动务工增收≥9人次，人均增收≥2000元。</t>
  </si>
  <si>
    <t>受益群众≥209人，其中脱贫户及监测户19人。</t>
  </si>
  <si>
    <t>可持续使用年限≥8年</t>
  </si>
  <si>
    <t>酉阳县酉水河镇长远村5组人居环境整治项目</t>
  </si>
  <si>
    <t>1.木质结构房屋修缮20栋，包含包含扶正、房瓦翻盖、房屋板面、柱头打磨抛光，更换部分房瓦、梁柱、门窗、檩条等；
2.整治排水沟（C20混凝土）1640米；
3.土坎加固（M7.5浆砌片石）787立方米；
4.3.0米宽进寨道路硬化（20cm厚C25水泥混凝土）660平方米；
5.1.2米宽人行便道硬化(12cm厚C20混凝土）720米；
6.竹制围栏安装3280米；
7.12cm厚C20混凝土院坝硬化8403平方米；
8.设立少数民族发展资金标识1个。</t>
  </si>
  <si>
    <t>酉水河镇镇长远村5组</t>
  </si>
  <si>
    <t>通过项目实施，改善酉水河镇长远村5组的人居环境，进一步加强当地的经济辐射能力；改善当地经济发展环境条件，对当地的经济发展.产业结构调整.带领项目区群众脱贫致富等起到重要作用。受益人数680人，其中脱贫人口109人。带动就业人数13人次，人均农户增收≥2000元。</t>
  </si>
  <si>
    <t>1.群众参与：11人参与项目前期入库会议及项目实施和资金监督；
2.利益联结机制：通过改善生活条件，降低群众生产成本， 受益人数680人，其中脱贫人口109人。带动就业人数13人次，人均农户增收≥2000元。</t>
  </si>
  <si>
    <t>1.木质结构房屋修缮20栋，包含包含扶正、房瓦翻盖、房屋板面、柱头打磨抛光，更换部分房瓦、梁柱、门窗、檩条等；
2.整治排水沟（C20混凝土）1640米；
3.土坎加固（M7.5浆砌片石）787立方米；
4.3.0米宽进寨道路硬化（20cm厚C25水泥混凝土）660平方米；
5.1.2米宽人行便道硬化(12cm厚C20混凝土）720米；
6.竹制围栏安装3280米；
7.12cm厚C20混凝土院坝硬化8403平方米；
8.设立少数民族发展资金标识1个；                                                                                                                                                                                            9.通过项目实施，改善酉水河镇长远村5组的人居环境，进一步加强当地的经济辐射能力；改善当地经济发展环境条件，对当地的经济发展.产业结构调整.带领项目区群众脱贫致富等起到重要作用。</t>
  </si>
  <si>
    <t>1.木质结构房屋修缮≥20栋；
2.整治排水沟≥1640米；
3.土坎加固≥787立方米；
4.道路硬化≥660平方米；
5.1.2米宽人行便道硬化≥720米；
6.竹制围栏安装≥3280米；
7.院坝硬化≥8403平方米；
8.设立少数民族发展资金标识1个。</t>
  </si>
  <si>
    <t>1.木质结构房屋修缮≤4.0万元/栋；
2.整治排水沟≤410元/米；
3.土坎加固≤368元/立方米；
4.道路硬化≤120元/平方米；
5.1.2米宽人行便道硬化≤130元/米；
6.竹制围栏安装≤68元米；
7.院坝硬化≤85元/平方米；
8.设立少数民族发展资金标识≤1.0万元/个。</t>
  </si>
  <si>
    <t>受益人口≥600人</t>
  </si>
  <si>
    <t>新增</t>
  </si>
  <si>
    <t>酉阳县天馆乡污水管网建设项目</t>
  </si>
  <si>
    <t>1、新建二级污水管网3877米（DN300球墨铸铁管27米，DN400球墨铸铁管72
米，DN300高密度聚乙烯双壁波纹管2544米，DN400高密度聚乙烯双壁波纹管1234
米）；新建DN150PVC-U管线1900米。
2、新建检查井156座，新建雨水沟258米。</t>
  </si>
  <si>
    <t>天馆村</t>
  </si>
  <si>
    <t>1、新建二级污水管网3877米（DN300球墨铸铁管27米，DN400球墨铸铁管72
米DN300，高密度聚乙烯双壁波纹管2544米，DN400高密度聚乙烯双壁波纹管1234
米）；新建DN150PVC-U管线1900米。
2、新建检查井156座，新建雨水沟258米。
通过实施该项目，将建设性改善天馆村污水排放情况，改善村民生活环境。</t>
  </si>
  <si>
    <t>一、群众参与：前期村民5人参与项目入库申报及各项决议，10人以上参与项目实施过程。
2.利益联结机制：通过实施该项目，受益群众不低于311户716人，其中脱贫户18户66人、监测户1户2人。</t>
  </si>
  <si>
    <t>1、新建二级污水管网3877米（DN300球墨铸铁管27米，DN400球墨铸铁管72
米，DN300高密度聚乙烯双壁波纹管2544米，DN400高密度聚乙烯双壁波纹管1234
米）；新建DN150PVC-U管线1900米。
2、新建检查井156座，新建雨水沟258米。
通过实施该项目，将建设性改善天馆村污水排放情况，改善村民生活环境。</t>
  </si>
  <si>
    <t>1.DN300球墨铸铁管≥27米；
2.DN400球墨铸铁管≥72米；
3.DN300高密度聚乙烯双壁波纹管≥2544米；
4.DN400高密度聚乙烯双壁波纹管≥1234米；
5.DN150PVC-U管线≥1900米；
6.新建检查井≥156座；
7.新建雨水沟≥258米。</t>
  </si>
  <si>
    <t>1.DN300球墨铸铁管≤777元/米；
2.DN400球墨铸铁管≤875元/米；
3.DN300高密度聚乙烯双壁波纹管≤331元/米；
4.DN400高密度聚乙烯双壁波纹管≤529元/米；
5.DN150PVC-U管线≤240元/米；
6.新建检查井≤4000元/米；
7.新建雨水沟≤205元/米。</t>
  </si>
  <si>
    <t>改善天馆乡基础设施条件,减少居民污水处置成本。</t>
  </si>
  <si>
    <t>受益总人口≥716人</t>
  </si>
  <si>
    <t>酉阳自治县2024年林下生态养殖试点项目实施方案</t>
  </si>
  <si>
    <t>1、林下生态养殖猪11个村，新增存栏生猪15公斤以上300元/头； 
2、林下生态养殖牛12个村，牛150公斤以上1000元/头；
3、林下生态养殖山羊12个村，山羊10公斤以上300元/只；
4、林下生态养殖家禽15个村，鸡、鸭10元/只，鹅20元/只。</t>
  </si>
  <si>
    <t>23个乡镇（街道）</t>
  </si>
  <si>
    <t>林下生态养殖生猪至少1000头、牛至少400头、山羊至少1000只、家禽至少30000只，带动脱贫户3户。</t>
  </si>
  <si>
    <t>发展林下生态养殖猪牛羊禽</t>
  </si>
  <si>
    <t>1、生猪≥1000头；
2、牛≥400头；
3、山羊≥1000只；
4、家禽≥30000只。</t>
  </si>
  <si>
    <t>存活率≧80%</t>
  </si>
  <si>
    <t>1、生猪300元/头；
2、牛1000元/头；
3、山羊300元/只；
4、鸡、鸭补助10元/只；5、鹅补助20元/只。</t>
  </si>
  <si>
    <t>减少养殖成本200万元</t>
  </si>
  <si>
    <t>天馆互通至清泉塘坝公路改建工程</t>
  </si>
  <si>
    <t>改建天馆互通至清泉塘坝道路4.24公里四级路，路基宽度6.5-7.5米，泥结碎石路面。</t>
  </si>
  <si>
    <t>清泉乡清溪村</t>
  </si>
  <si>
    <t>通过实施天馆互通至清泉塘坝道路改建项目，方便清泉乡清溪村896人（其中脱贫人口108人）出行，缩短出行时间。</t>
  </si>
  <si>
    <t>1.群众参与:23人参与项目前期会议、决议、入库的选择，10人参与项目实施过程中施工质量和资金使用的监督；
2.利益联结机制：通过改善交通基础设施条件，降低（脱贫人口108人）生活出行和农产品运输成本。</t>
  </si>
  <si>
    <t>改建公路里程≥4.24公里</t>
  </si>
  <si>
    <t>道路补助标准≤400万元/公里</t>
  </si>
  <si>
    <t>以工代赈项目增加劳动者总收入≥255万元</t>
  </si>
  <si>
    <t>受益脱贫人数≥108人</t>
  </si>
  <si>
    <t>肖军</t>
  </si>
  <si>
    <t>023-75717788</t>
  </si>
  <si>
    <t>后坪乡茶溪至集镇公路改建工程</t>
  </si>
  <si>
    <t>改建后坪乡茶溪至集镇道路7.16公里四级路，路基宽度7.5米，沥青砼路面。</t>
  </si>
  <si>
    <t>后坪乡前锋村</t>
  </si>
  <si>
    <t>通过实施茶溪至集镇道路造项目，方便前锋村等3个村的村民日常出行3000人（其中脱贫人口1200人）出行，缩短出行时间。</t>
  </si>
  <si>
    <t>1.群众参与：包括22人参与前期项目确定会议、决议，22人参与入库项目的选择，12人参与项目实施工程中施工质量和资金使用的监督；
2.利益联结机制：通过改善交通基础设施条件，降低（脱贫人口1200人）生活出行和农产品运输成本。</t>
  </si>
  <si>
    <t>改建公路里程≥7.16公里</t>
  </si>
  <si>
    <t>道路补助标准≤258万元/公里</t>
  </si>
  <si>
    <t>受益脱贫人数≥1200人</t>
  </si>
  <si>
    <t>酉阳县两罾乡下内侄溪至熊家堡公路改建工程</t>
  </si>
  <si>
    <t>改建两罾乡下内侄溪至熊家堡公路3.3公里四级路，路基宽7.5米，沥青混凝土路面。</t>
  </si>
  <si>
    <t>两罾乡内口村</t>
  </si>
  <si>
    <t>通过实施两罾乡下内侄溪至熊家堡公路项目，方便两罾乡1356人（其中脱贫人口234人）出行，缩短出行时间。</t>
  </si>
  <si>
    <t>1.群众参与:19人参与项目前期会议、决议、入库的选择，8人参与项目实施过程中施工质量和资金使用的监督；
2.利益联结机制：通过改善交通基础设施条件，降低（脱贫人口234人）生活出行和农产品运输成本。</t>
  </si>
  <si>
    <t>改建公路里程≥3.3公里</t>
  </si>
  <si>
    <t>道路补助标准≤800万元/公里</t>
  </si>
  <si>
    <t>受益脱贫人数≥234人</t>
  </si>
  <si>
    <t>天馆乡祝家至桃子水公路改建工程</t>
  </si>
  <si>
    <t>改建天馆祝家至桃子水道路8.719公里四级公路路基工程，宽度7.5米，泥结碎石路面。</t>
  </si>
  <si>
    <t>天馆乡杉坪村</t>
  </si>
  <si>
    <t>通过实施祝家至桃子水道路改建项目，方便天馆乡1296人（其中脱贫人口198人）出行，缩短出行时间。</t>
  </si>
  <si>
    <t>1.群众参与:21人参与项目前期会议、决议、入库的选择，7人参与项目实施过程中施工质量和资金使用的监督；
2.利益联结机制：通过改善交通基础设施条件，降低（脱贫人口198人）生活出行和农产品运输成本。</t>
  </si>
  <si>
    <t>改建公路里程≥8.719公里</t>
  </si>
  <si>
    <t>道路补助标准≤329万元/公里</t>
  </si>
  <si>
    <t>以工代赈项目增加劳动者总收入≥430万元</t>
  </si>
  <si>
    <t>受益脱贫人数≥198人</t>
  </si>
  <si>
    <t>丁市镇丁后路至周家寨道路扩建工程</t>
  </si>
  <si>
    <t>改造丁后路至周家寨道路6.53公里（路面扩宽至6米，沥青砼路面）。</t>
  </si>
  <si>
    <t>通过实施丁后路至周家寨道路造项目，方便中坝村群众982人（其中脱贫人口65人）出行，缩短出行时间。</t>
  </si>
  <si>
    <t>1.群众参与：本村集体成员（代表）15人对项目进行决策，并对决策执行情况进行监督；
2.利益联结机制：通过改善交通基础设施条件，降低（脱贫人口65人）生活出行和农产品运输成本。</t>
  </si>
  <si>
    <t>改建公路里程≥6.53公里</t>
  </si>
  <si>
    <t>道路补助标准≤350万元/公里</t>
  </si>
  <si>
    <t>以工代赈项目增加劳动者总收入≥227万元</t>
  </si>
  <si>
    <t>受益脱贫人口65人</t>
  </si>
  <si>
    <t>酉阳县农业农村委2024年就业创业技能培训项目</t>
  </si>
  <si>
    <t>完成就业创业技能培训（武陵山缝纫工、开州金厨、巴渝大嫂、本土人才实用技能培训等）500人以上,通过培训提高农户就业创业能力，稳定增收。</t>
  </si>
  <si>
    <t>1、开展培训500人</t>
  </si>
  <si>
    <t>1.群众参与：5人参与前期项目确定会议、决议，5人参与入库项目的选择，6人参与项目实施工程中施工质量和资金使用的监督；
2.利益联结机制：通过宣传、组织、培训500人，创业增收促进乡村振兴。</t>
  </si>
  <si>
    <t>就业创业技能培训≥500人</t>
  </si>
  <si>
    <t>培训费用标准≤4000元/人</t>
  </si>
  <si>
    <t>受益人数≥500人</t>
  </si>
  <si>
    <t>腴地乡柚香谷基地配套基础设施建设项目</t>
  </si>
  <si>
    <t>产业
发展</t>
  </si>
  <si>
    <t>产业配套基础设施</t>
  </si>
  <si>
    <r>
      <rPr>
        <sz val="10"/>
        <rFont val="方正黑体_GBK"/>
        <charset val="134"/>
      </rPr>
      <t>1、新建DN160PE灌溉管8400米；
2、新建中转水池600m</t>
    </r>
    <r>
      <rPr>
        <sz val="10"/>
        <rFont val="宋体"/>
        <charset val="134"/>
      </rPr>
      <t>³</t>
    </r>
    <r>
      <rPr>
        <sz val="10"/>
        <rFont val="方正黑体_GBK"/>
        <charset val="134"/>
      </rPr>
      <t>；
3、D280-43*8抽水泵1套及泵房；
4、购置250kva干式变压器2套；</t>
    </r>
  </si>
  <si>
    <t>腴地乡下腴村/上腴村</t>
  </si>
  <si>
    <r>
      <rPr>
        <sz val="10"/>
        <rFont val="方正黑体_GBK"/>
        <charset val="134"/>
      </rPr>
      <t>1、新建DN160PE灌溉管8400米；
2、新建中转水池600m</t>
    </r>
    <r>
      <rPr>
        <sz val="10"/>
        <rFont val="宋体"/>
        <charset val="134"/>
      </rPr>
      <t>³</t>
    </r>
    <r>
      <rPr>
        <sz val="10"/>
        <rFont val="方正黑体_GBK"/>
        <charset val="134"/>
      </rPr>
      <t>；
3、D280-43*8抽水泵1套及泵房；
4、购置250kva干式变压器2套；
5、通过项目的实施，解决群众生产运输难题，降低生产生活成本，同时解决沿线群众出行问题，惠及全村***户***人，可带动***人务工增收，年人均收入≥3000元。</t>
    </r>
  </si>
  <si>
    <t>1.群众参与:10人参与前期项目确定会议、决议，8人参与入库项目的选择，6人参与项目实施过程中施工质量和资金使用的监督等。                                                                                                    2.利益联结机制：通过实施该项目，惠及受益群众≥***人，其中脱贫人口***人。带动务工增收≥***人次，人均收入≥3000元。</t>
  </si>
  <si>
    <r>
      <rPr>
        <sz val="10"/>
        <rFont val="方正黑体_GBK"/>
        <charset val="134"/>
      </rPr>
      <t>1.DN160PE灌溉管≥8400m；
2.水池≥600m</t>
    </r>
    <r>
      <rPr>
        <sz val="10"/>
        <rFont val="宋体"/>
        <charset val="134"/>
      </rPr>
      <t>³</t>
    </r>
    <r>
      <rPr>
        <sz val="10"/>
        <rFont val="方正黑体_GBK"/>
        <charset val="134"/>
      </rPr>
      <t>；
3.抽水泵及泵房≥1项；
4.250kva干式变压器≥2套；</t>
    </r>
  </si>
  <si>
    <r>
      <rPr>
        <sz val="10"/>
        <rFont val="方正黑体_GBK"/>
        <charset val="134"/>
      </rPr>
      <t>1.DN160PE灌溉管≤140元/m；
2.水池≤1200元/m</t>
    </r>
    <r>
      <rPr>
        <sz val="10"/>
        <rFont val="宋体"/>
        <charset val="134"/>
      </rPr>
      <t>³</t>
    </r>
    <r>
      <rPr>
        <sz val="10"/>
        <rFont val="方正黑体_GBK"/>
        <charset val="134"/>
      </rPr>
      <t>；
3.抽水泵及泵房≤36万元/项；
4.250kva干式变压器≤30万元/套；</t>
    </r>
  </si>
  <si>
    <t>带动务工增收≥***人次，人均年增收≥3000元。</t>
  </si>
  <si>
    <t>受益群众≥***人，其中脱贫人口***人。</t>
  </si>
  <si>
    <t>龙海波</t>
  </si>
  <si>
    <t>酉阳县丁市镇、兴隆镇等7处农村黑臭水体治理项目</t>
  </si>
  <si>
    <r>
      <rPr>
        <sz val="10"/>
        <rFont val="黑体"/>
        <charset val="134"/>
      </rPr>
      <t>完成农村黑臭水体整治7处，底泥清淤1500m</t>
    </r>
    <r>
      <rPr>
        <sz val="10"/>
        <rFont val="宋体"/>
        <charset val="134"/>
      </rPr>
      <t>³</t>
    </r>
    <r>
      <rPr>
        <sz val="10"/>
        <rFont val="黑体"/>
        <charset val="134"/>
      </rPr>
      <t>，垃圾清理150t，水体清漂2t，沟渠硬化500m</t>
    </r>
  </si>
  <si>
    <t>丁市镇、龙潭镇、麻旺镇、兴隆镇、偏柏乡、泔溪镇</t>
  </si>
  <si>
    <r>
      <rPr>
        <sz val="10"/>
        <rFont val="黑体"/>
        <charset val="134"/>
      </rPr>
      <t>1.整治农村黑臭水体7处，底泥清淤1500m</t>
    </r>
    <r>
      <rPr>
        <sz val="10"/>
        <rFont val="宋体"/>
        <charset val="134"/>
      </rPr>
      <t>³</t>
    </r>
    <r>
      <rPr>
        <sz val="10"/>
        <rFont val="黑体"/>
        <charset val="134"/>
      </rPr>
      <t>，垃圾清理150t，水体清漂2t，沟渠硬化500m，新建污水管网1公里，入户管网1公里。2.通过农村黑臭水体整治，改善人居环境，覆盖人口3898人(其中;脱贫人口425人)。</t>
    </r>
  </si>
  <si>
    <t>1.群众参与:12人以上参与项目的选择、实施、监督和管理选择，5人参与项目实施过程中施工质量和资金使用的监督等；
2.利益联结机制：通过务工薪金等方式带动农户8户25人增收8万元。</t>
  </si>
  <si>
    <r>
      <rPr>
        <sz val="10"/>
        <rFont val="黑体"/>
        <charset val="134"/>
      </rPr>
      <t>1.整治农村黑臭水体7处，底泥清淤1500m</t>
    </r>
    <r>
      <rPr>
        <sz val="10"/>
        <rFont val="宋体"/>
        <charset val="134"/>
      </rPr>
      <t>³</t>
    </r>
    <r>
      <rPr>
        <sz val="10"/>
        <rFont val="黑体"/>
        <charset val="134"/>
      </rPr>
      <t>，垃圾清理150t，水体清漂2t，沟渠硬化500m。2.通过农村黑臭水体整治，改善人居环境，覆盖人口3898人(其中;脱贫人口425人)。</t>
    </r>
  </si>
  <si>
    <r>
      <rPr>
        <sz val="10"/>
        <rFont val="黑体"/>
        <charset val="134"/>
      </rPr>
      <t>农村黑臭水体≥7处，底泥清淤≥1500m</t>
    </r>
    <r>
      <rPr>
        <sz val="10"/>
        <rFont val="宋体"/>
        <charset val="134"/>
      </rPr>
      <t>³</t>
    </r>
    <r>
      <rPr>
        <sz val="10"/>
        <rFont val="黑体"/>
        <charset val="134"/>
      </rPr>
      <t>，垃圾清理≥150t，水体清漂≥2t，沟渠硬化≥500m，</t>
    </r>
  </si>
  <si>
    <t>底泥清淤≤400元/m，垃圾清理≤200元/t，水体清漂≤200元/t，沟渠硬化≤200元/m，</t>
  </si>
  <si>
    <t>通过农村黑臭水体整治，改善人居环境，覆盖人口3898人(其中;脱贫人口425人)。</t>
  </si>
  <si>
    <t>酉阳县龙潭镇农村黑臭水体清零县创建“一水一策”（山湾塘污水整改片区）项目</t>
  </si>
  <si>
    <t>该项目拟新增二三级管网 5304 米，污水检查井 156 座；河道及管涵清淤、局部路面拆除与恢复等</t>
  </si>
  <si>
    <t xml:space="preserve">龙潭镇 </t>
  </si>
  <si>
    <t>1.新增二三级管网 5304 米，污水检查井 156 座；河道及管涵清淤、局部路面拆除与恢复等。2.通过农村黑臭水体整治，改善人居环境，覆盖人口3688人(其中;脱贫人口365人)。</t>
  </si>
  <si>
    <t>1.新增二三级管网 5304 米，污水检查井 156 座；河道及管涵清淤、局部路面拆除与恢复等。2.通过农村黑臭水体整治，改善人居环境，覆盖人口860人(其中;脱贫人口102人)。</t>
  </si>
  <si>
    <t>二三级管网≥5公里，检查井≥156座</t>
  </si>
  <si>
    <t>dn300HDPE双壁波纹管≤800元/m，dn160UPVC入户管≤300元/m，检查井≤400元/个</t>
  </si>
  <si>
    <t>通过农村黑臭水体整治，改善人居环境，覆盖人口1288人(其中;脱贫人口96人)。</t>
  </si>
  <si>
    <t>酉阳县龙潭镇农村黑臭水体清零县创建“一水一策”（川主村3组白凤溪污水整改片区）项目</t>
  </si>
  <si>
    <t xml:space="preserve">该项目拟新增二三级管网 4100 米污水检查井 54 座、架空污水检查井 36 座及河道与管涵清淤，局部路面拆除与恢复等。 </t>
  </si>
  <si>
    <t>1.新增二三级管网 4100 米污水检查井 54 座、架空污水检查井 36 座及河道与管涵清淤，局部路面拆除与恢复等。2.通过农村黑臭水体整治，改善人居环境，覆盖人口3688人(其中;脱贫人口365人)。</t>
  </si>
  <si>
    <t>二三级管网≥4公里，检查井≥90座</t>
  </si>
  <si>
    <t>通过农村黑臭水体整治，改善人居环境，覆盖人口1056人(其中;脱贫人口90人)。</t>
  </si>
  <si>
    <t>酉阳县麻旺镇龙坝村粮站至新街河沟黑臭水体治理项目</t>
  </si>
  <si>
    <r>
      <rPr>
        <sz val="10"/>
        <rFont val="黑体"/>
        <charset val="134"/>
      </rPr>
      <t>该项目拟硬化宽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t>
    </r>
  </si>
  <si>
    <r>
      <rPr>
        <sz val="10"/>
        <rFont val="黑体"/>
        <charset val="134"/>
      </rPr>
      <t>1.该项目拟硬化宽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等。2.通过农村黑臭水体整治，改善人居环境，覆盖人口3688人(其中;脱贫人口365人)。</t>
    </r>
  </si>
  <si>
    <r>
      <rPr>
        <sz val="10"/>
        <rFont val="黑体"/>
        <charset val="134"/>
      </rPr>
      <t>1.硬化宽 0.4m 水沟 284m，硬化宽 1m水沟 154m，新建混凝土检查井 59 座，拆除重建 DN300 交 臂波纹 管680.57m，新建 DN400 双臂波纹 265.57m，新建化类池 21m</t>
    </r>
    <r>
      <rPr>
        <sz val="10"/>
        <rFont val="宋体"/>
        <charset val="134"/>
      </rPr>
      <t>³</t>
    </r>
    <r>
      <rPr>
        <sz val="10"/>
        <rFont val="黑体"/>
        <charset val="134"/>
      </rPr>
      <t>等。2.通过农村黑臭水体整治，改善人居环境，覆盖人口3688人(其中;脱贫人口365人)。</t>
    </r>
  </si>
  <si>
    <r>
      <rPr>
        <sz val="10"/>
        <rFont val="黑体"/>
        <charset val="134"/>
      </rPr>
      <t>沟渠硬化≥340m，dn300HDPE双壁波纹管≥680m，dn400波纹管≥265m，检查井≥59座，化粪池≥21m</t>
    </r>
    <r>
      <rPr>
        <sz val="10"/>
        <rFont val="宋体"/>
        <charset val="134"/>
      </rPr>
      <t>³</t>
    </r>
  </si>
  <si>
    <t>沟渠硬化≤200元/m，dn300HDPE双壁波纹管≤800元/m，dn160UPVC入户管≤300元/m，检查井≤400元/个</t>
  </si>
  <si>
    <t>通过农村黑臭水体整治，改善人居环境，覆盖人口1215人(其中;脱贫人口110人)。</t>
  </si>
  <si>
    <t>酉阳县李溪镇天台小学围墙外黑臭水体整治项目</t>
  </si>
  <si>
    <r>
      <rPr>
        <sz val="10"/>
        <rFont val="黑体"/>
        <charset val="134"/>
      </rPr>
      <t>该项目拟新建 DN300 双壁波纹 1.5km（其中埋地敷设12km，露天安装 0.3km），新建 e160UPV入户管2.1km，污水检查井 20 座，路面破碎修复 100m，土石方挖其方 240m</t>
    </r>
    <r>
      <rPr>
        <sz val="10"/>
        <rFont val="宋体"/>
        <charset val="134"/>
      </rPr>
      <t>³</t>
    </r>
    <r>
      <rPr>
        <sz val="10"/>
        <rFont val="黑体"/>
        <charset val="134"/>
      </rPr>
      <t>，底泥清 於 2350m</t>
    </r>
    <r>
      <rPr>
        <sz val="10"/>
        <rFont val="宋体"/>
        <charset val="134"/>
      </rPr>
      <t>³</t>
    </r>
    <r>
      <rPr>
        <sz val="10"/>
        <rFont val="黑体"/>
        <charset val="134"/>
      </rPr>
      <t>，垃圾清理10m</t>
    </r>
    <r>
      <rPr>
        <sz val="10"/>
        <rFont val="宋体"/>
        <charset val="134"/>
      </rPr>
      <t>³</t>
    </r>
    <r>
      <rPr>
        <sz val="10"/>
        <rFont val="黑体"/>
        <charset val="134"/>
      </rPr>
      <t>。</t>
    </r>
  </si>
  <si>
    <r>
      <rPr>
        <sz val="10"/>
        <rFont val="黑体"/>
        <charset val="134"/>
      </rPr>
      <t>1.新建 DN300 双壁波纹 1.5km（其中埋地敷设12km，露天安装 0.3km），新建 e160UPV入户管2.1km，污水检查井 20 座，路面破碎修复 100m，土石方挖其方 240m</t>
    </r>
    <r>
      <rPr>
        <sz val="10"/>
        <rFont val="宋体"/>
        <charset val="134"/>
      </rPr>
      <t>³</t>
    </r>
    <r>
      <rPr>
        <sz val="10"/>
        <rFont val="黑体"/>
        <charset val="134"/>
      </rPr>
      <t>，底泥清 於 2350m</t>
    </r>
    <r>
      <rPr>
        <sz val="10"/>
        <rFont val="宋体"/>
        <charset val="134"/>
      </rPr>
      <t>³</t>
    </r>
    <r>
      <rPr>
        <sz val="10"/>
        <rFont val="黑体"/>
        <charset val="134"/>
      </rPr>
      <t>，垃圾清理10m</t>
    </r>
    <r>
      <rPr>
        <sz val="10"/>
        <rFont val="宋体"/>
        <charset val="134"/>
      </rPr>
      <t>³</t>
    </r>
    <r>
      <rPr>
        <sz val="10"/>
        <rFont val="黑体"/>
        <charset val="134"/>
      </rPr>
      <t>。2.通过农村黑臭水体整治，改善人居环境，覆盖人口3688人(其中;脱贫人口365人)。</t>
    </r>
  </si>
  <si>
    <r>
      <rPr>
        <sz val="10"/>
        <rFont val="黑体"/>
        <charset val="134"/>
      </rPr>
      <t>底泥清淤≥23500m</t>
    </r>
    <r>
      <rPr>
        <sz val="10"/>
        <rFont val="宋体"/>
        <charset val="134"/>
      </rPr>
      <t>³</t>
    </r>
    <r>
      <rPr>
        <sz val="10"/>
        <rFont val="黑体"/>
        <charset val="134"/>
      </rPr>
      <t>，垃≥10t，dn300HDPE双壁波纹管≥1.5公里，dn160UPVC入户管≥2.1公里，检查井≥20座</t>
    </r>
  </si>
  <si>
    <r>
      <rPr>
        <sz val="10"/>
        <rFont val="黑体"/>
        <charset val="134"/>
      </rPr>
      <t>底泥清淤≤400元/m</t>
    </r>
    <r>
      <rPr>
        <sz val="10"/>
        <rFont val="宋体"/>
        <charset val="134"/>
      </rPr>
      <t>³</t>
    </r>
    <r>
      <rPr>
        <sz val="10"/>
        <rFont val="黑体"/>
        <charset val="134"/>
      </rPr>
      <t>，垃圾清理≤200元/t，沟渠硬化≤200元/m，dn300HDPE双壁波纹管≤800元/m，dn160UPVC入户管≤300元/m，检查井≤400元/个</t>
    </r>
  </si>
  <si>
    <t>通过农村黑臭水体整治，改善人居环境，覆盖人口898人(其中;脱贫人口85人)。</t>
  </si>
  <si>
    <t>第二批下达</t>
  </si>
  <si>
    <t>酉阳县2024钟多街道青山村无害化公共卫生厕所项目</t>
  </si>
  <si>
    <t>新建公共卫生厕所2个（主体建筑面积不小于60平方米，配套建设三格式化粪池）。</t>
  </si>
  <si>
    <t>钟多街道青山村4组、10组</t>
  </si>
  <si>
    <t>完成新建公共卫生厕所2个（主体建筑面积不小于60平方米，配套建设三格式化粪池）。</t>
  </si>
  <si>
    <t>群众参与；98人参与前期项目确定会议、决议，52人参与入库项目的选择，22人参与项目实施工程中施工质量和资金使用的监督等。</t>
  </si>
  <si>
    <t>新建公厕≥2个</t>
  </si>
  <si>
    <t>公共卫生厕所≤30万元/座</t>
  </si>
  <si>
    <t>降低公共服务总成本20万元</t>
  </si>
  <si>
    <t>受益人口≥667</t>
  </si>
  <si>
    <t>受益人口满意度90%</t>
  </si>
  <si>
    <t>谢炯</t>
  </si>
  <si>
    <t>0237552786</t>
  </si>
  <si>
    <t>酉阳县2024年苍岭镇太河村农村无害化公共卫生厕所项目</t>
  </si>
  <si>
    <t>太河村</t>
  </si>
  <si>
    <t>建设公共卫生厕所2个，从根本上解决农村厕所造成的环境污染、传染病多发、村容村貌差等问题，切实改善农村人居环境，引导群众树立健康文明的生活理念，提高农村群众生活质量，提升公共服务能力。</t>
  </si>
  <si>
    <t>一、群众参与:10人参与前期项目确定会议、决议，20人参与入库项目的选择，7人参与项目实施过程中施工质量和资金使用的监督等。
二、利益联结机制：引导群众参与务工12人，人均增收0.5万元。</t>
  </si>
  <si>
    <t>通过建设公共卫生厕所2个，切实改善农村人居环境。受益群众达800人，其中脱贫户和监测户45人；</t>
  </si>
  <si>
    <t>受益人口≥800</t>
  </si>
  <si>
    <t>李勇</t>
  </si>
  <si>
    <t>酉阳县天馆乡2024年农村无害化公共卫生厕所项目</t>
  </si>
  <si>
    <t>新建公共厕所3座，每一座主体建筑面积60㎡，化粪池为三格式化粪池。</t>
  </si>
  <si>
    <t>康家村、魏市村</t>
  </si>
  <si>
    <t>1.新建公共厕所3座；每一座主体建筑面积60㎡，化粪池为三格式化粪池。
2.通过项目的实施，可有效提改善天馆乡人居环境，完善公共设施基础建设，受益群众300人，其中脱贫人口和监测45人，通过项目实施，改善村庄人居环境。</t>
  </si>
  <si>
    <t>1、群众参与；5名群众参与监督，5人参与入库；
2、利益联结机制；受益人数≧100人，其中脱贫人数45人，通过项目的实施，可有效提改善天馆乡人居环境，完善公共设施基础建设，受益群300人，其中脱贫人口和监测户45人，通过项目实施，改善村庄人居环境。</t>
  </si>
  <si>
    <t>新建公共厕所≥3座。</t>
  </si>
  <si>
    <t>降低天馆乡公共服务总成本30万元</t>
  </si>
  <si>
    <t>受益脱贫户≥45人</t>
  </si>
  <si>
    <t>双泉乡2024年农村无害化卫生厕所项目</t>
  </si>
  <si>
    <r>
      <rPr>
        <sz val="10"/>
        <rFont val="黑体"/>
        <charset val="134"/>
      </rPr>
      <t>实施农村无害化卫生厕所户厕新建35个，每个厕屋≥3㎡，化粪池有效容积≥1.5m</t>
    </r>
    <r>
      <rPr>
        <sz val="10"/>
        <rFont val="宋体"/>
        <charset val="134"/>
      </rPr>
      <t>³</t>
    </r>
    <r>
      <rPr>
        <sz val="10"/>
        <rFont val="黑体"/>
        <charset val="134"/>
      </rPr>
      <t>。</t>
    </r>
  </si>
  <si>
    <t>完成实施农村无害化卫生厕所户厕新建35个，通过该项目受益人口120人以上，辖区35户农户卫生厕所条件显著改善，提高生活质量。</t>
  </si>
  <si>
    <t>1.群众参与：35户农户参与前期项目确定会议、决议，以及项目实施过程中施工质量和资金使用的监督；
2.利益联结机制：通过对群众户用户厕进行无害化卫生改造，改善35户群众的人居卫生环境，减少因粪污处理不当造成的疾病传染和环境污染，助力巩固脱贫攻坚成果。</t>
  </si>
  <si>
    <t>新建农村无害化卫生厕所≥35个。</t>
  </si>
  <si>
    <t>受益脱贫人口≥5人</t>
  </si>
  <si>
    <t>酉阳县2024年双泉乡箐口村农村无害化公共卫生厕所项目</t>
  </si>
  <si>
    <t>农村卫生厕所改造（公共厕所）</t>
  </si>
  <si>
    <t>双泉乡箐口村</t>
  </si>
  <si>
    <t>新建公厕1座，通过公厕项目受益人口100人以上，公厕条件显著改善。</t>
  </si>
  <si>
    <t>新建公共厕所≥1座。</t>
  </si>
  <si>
    <t>新建公厕补助≤30万元/座</t>
  </si>
  <si>
    <t>降低农户户均生活成本2000元。
降低该村公共服务总成本30万元。</t>
  </si>
  <si>
    <t>酉阳县2024年板溪镇扎营村公共卫生厕所项目</t>
  </si>
  <si>
    <t>新建公共卫生厕所1个（主体建筑面积不小于60平方米，配套建设三格式化粪池）</t>
  </si>
  <si>
    <t>板溪镇扎营村</t>
  </si>
  <si>
    <t>新建公共卫生厕所1个，通过实施公共卫生厕所项目，直接受益人口652人以上，其中脱贫人口120人，改善群众生活条件</t>
  </si>
  <si>
    <t>群众参与；8人参与前期项目确定会议、决议，8人参与入库项目的选择，22人参与项目实施工程中施工质量和资金使用的监督等。</t>
  </si>
  <si>
    <t>通过建设公共卫生厕所1个，切实改善农村人居环境。受益群众达652人，其中脱贫户和监测户120人；</t>
  </si>
  <si>
    <t>降低农户户均生活成本1万元。</t>
  </si>
  <si>
    <t>受益脱贫人口≥120人</t>
  </si>
  <si>
    <t>冉亚军</t>
  </si>
  <si>
    <t>酉阳县2024年龚滩镇红花村公共卫生厕所项目</t>
  </si>
  <si>
    <t>新建公共厕所3座，每一座主体建筑面积60平方米，化粪池为三格式化粪池。</t>
  </si>
  <si>
    <t>龚滩镇红花村1、2、5组</t>
  </si>
  <si>
    <t>新建公共厕所3座，通过新建公共卫生厕所，受益人口317人，其中：脱贫人口39人。</t>
  </si>
  <si>
    <t>公共卫生厕所≥3座</t>
  </si>
  <si>
    <t>补助标准≤30万元每个</t>
  </si>
  <si>
    <t>降低农户户均生活成本20万元。</t>
  </si>
  <si>
    <t>改善群众生活条件</t>
  </si>
  <si>
    <t>≥8年</t>
  </si>
  <si>
    <t>酉阳县2024年龚滩镇公共卫生厕所项目</t>
  </si>
  <si>
    <t>通过公厕项目受益人口137人以上，公厕条件显著改善。</t>
  </si>
  <si>
    <t>1、群众参与：11人参与前期项目确定会议、决议，11人参与入库项目的选择，5人参与项目实施工程中施工质量和资金使用的监督。
2、利益联结方式：通过组织项目区农户15人参与工程建设，获取劳务报酬</t>
  </si>
  <si>
    <t>公厕项目受益人口137人以上，公厕条件显著改善。</t>
  </si>
  <si>
    <t>新建公共厕所3座</t>
  </si>
  <si>
    <t>降低龚滩镇公共服务总成本90万元</t>
  </si>
  <si>
    <t>受益脱贫户≥32人</t>
  </si>
  <si>
    <t>酉阳县年龚滩镇公共卫生厕所项目</t>
  </si>
  <si>
    <t>公共卫生厕所建设</t>
  </si>
  <si>
    <t>新建公共厕所1座，每一座主体建筑面积60平方米，化粪池为三格式化粪池。</t>
  </si>
  <si>
    <t>通过新建公共卫生厕所，受益人口157人，其中：脱贫人口29人。</t>
  </si>
  <si>
    <t>通实施公共卫生厕所项目改善群众生活条件</t>
  </si>
  <si>
    <t>完成新建公共卫生厕所1座</t>
  </si>
  <si>
    <t>公共卫生厕所≥1座</t>
  </si>
  <si>
    <t>降低农户户均生活成本10万元。</t>
  </si>
  <si>
    <t>酉阳县2025年龚滩镇红花村卫生厕所户厕改造</t>
  </si>
  <si>
    <r>
      <rPr>
        <sz val="10"/>
        <rFont val="黑体"/>
        <charset val="134"/>
      </rPr>
      <t>实施农村无害化卫生厕所户厕新建16个，每个厕屋≥3㎡，化粪池有效容积≥1.5m</t>
    </r>
    <r>
      <rPr>
        <sz val="10"/>
        <rFont val="宋体"/>
        <charset val="134"/>
      </rPr>
      <t>³</t>
    </r>
    <r>
      <rPr>
        <sz val="10"/>
        <rFont val="黑体"/>
        <charset val="134"/>
      </rPr>
      <t>。</t>
    </r>
  </si>
  <si>
    <t>改造</t>
  </si>
  <si>
    <t>龚滩镇红花村1、2、3、4、5组</t>
  </si>
  <si>
    <t>实施农村无害化卫生厕所户厕新建16个，</t>
  </si>
  <si>
    <t>完成户厕改造16个</t>
  </si>
  <si>
    <t>户厕改造≥16个</t>
  </si>
  <si>
    <t>李亚飞</t>
  </si>
  <si>
    <t>酉阳县2024年可大乡吴家村农村无害化公共卫生厕所项目</t>
  </si>
  <si>
    <t>新建公共厕所1座，主体建筑面积60㎡，化粪池为三格式化粪池。</t>
  </si>
  <si>
    <t>可大乡吴家村</t>
  </si>
  <si>
    <t>1.新建公共厕所1座；主体建筑面积60㎡，化粪池为三格式化粪池。
2.通过项目的实施，可有效提改善吴家村人居环境，完善公共设施基础建设，受益群众130人，其中脱贫人口和监测40人，通过项目实施，改善村庄人居环境。</t>
  </si>
  <si>
    <t>1、群众参与：3名群众参与监督；
2、利益联结机制；受益人数≧100人，其中脱贫人口和监测人口40人，通过项目的实施，可有效提改善可大乡吴家村人居环境，完善公共设施基础建设，受益群130人，其中脱贫人口和监测户40人，通过项目实施，改善村庄人居环境。</t>
  </si>
  <si>
    <t>1.新建公共厕所1座；主体建筑面积60㎡，化粪池为三格式化粪池。
2.通过项目的实施，可有效提改善可大乡吴家村人居环境，完善公共设施基础建设，受益群众130人，其中脱贫人口和监测40人，通过项目实施，改善村庄人居环境。</t>
  </si>
  <si>
    <t>新建公共厕所1座</t>
  </si>
  <si>
    <t>降低公共服务总成本10万元</t>
  </si>
  <si>
    <t>彭德</t>
  </si>
  <si>
    <t>酉阳县2024年小河镇小岗村农村无害化公共卫生厕所项目</t>
  </si>
  <si>
    <t>新建公共厕所1座，通过实施公共卫生厕所项目，改善群众生活条件</t>
  </si>
  <si>
    <t>群众参与：15人参与前期项目确定会议、决议，:10人参与入库项目的选择，10人参与项目实施工程中施工质量和资金使用的监督等。</t>
  </si>
  <si>
    <t>受益脱贫户≥216人</t>
  </si>
  <si>
    <t>酉阳县2024年小河镇桃坡村农村无害化公共卫生厕所项目</t>
  </si>
  <si>
    <t>小河镇桃坡村</t>
  </si>
  <si>
    <t>受益脱贫户≥120人</t>
  </si>
  <si>
    <t>酉水河镇长远村2024年农村无害化公共卫生厕所项目</t>
  </si>
  <si>
    <t>酉水河镇长远村1组</t>
  </si>
  <si>
    <t>新建公共厕所1座，改善农户213户847人生活条件。其中，脱贫户18户88人。</t>
  </si>
  <si>
    <t>群众参与：20人参与前期项目确定会议、决议，:10人参与入库项目的选择，10人参与项目实施工程中施工质量和资金使用的监督等。</t>
  </si>
  <si>
    <t>受益人口≥847人</t>
  </si>
  <si>
    <t>冉富红</t>
  </si>
  <si>
    <t>酉水河镇长远村2024年度多碧洞农村无害化公共卫生厕所项目</t>
  </si>
  <si>
    <t>新建公共厕所1座，改善农户101户405人生活条件。其中，脱贫户23户103人。</t>
  </si>
  <si>
    <t>受益人口≥405人</t>
  </si>
  <si>
    <t>酉水河镇长远村2024年农村无害化卫生厕所项目</t>
  </si>
  <si>
    <r>
      <rPr>
        <sz val="10"/>
        <rFont val="黑体"/>
        <charset val="134"/>
      </rPr>
      <t>实施农村无害化卫生厕所户厕新建12个，每个厕屋≥3㎡，化粪池有效容积≥1.5m</t>
    </r>
    <r>
      <rPr>
        <sz val="10"/>
        <rFont val="宋体"/>
        <charset val="134"/>
      </rPr>
      <t>³</t>
    </r>
    <r>
      <rPr>
        <sz val="10"/>
        <rFont val="黑体"/>
        <charset val="134"/>
      </rPr>
      <t>。</t>
    </r>
  </si>
  <si>
    <t>酉水河镇长远村</t>
  </si>
  <si>
    <t>实施农村无害化卫生厕所户厕新建12个，改善农户12户41人生活条件。</t>
  </si>
  <si>
    <t>新建农村无害化卫生厕所≥12个。</t>
  </si>
  <si>
    <t>降低公共服务总成本1万元</t>
  </si>
  <si>
    <t>受益人口≥41人</t>
  </si>
  <si>
    <t>酉水河镇河湾村6组孔虎溪2024年农村无害化公共卫生厕所项目</t>
  </si>
  <si>
    <t>酉水河镇河湾村6组（洞坪）</t>
  </si>
  <si>
    <t>新建公共厕所1座，改善农户81户340人生活条件。其中，脱贫户13户68人。</t>
  </si>
  <si>
    <t>受益人口≥340人</t>
  </si>
  <si>
    <t>刘勇</t>
  </si>
  <si>
    <t>酉水河镇河湾村2024年度7组龙洞坝农村无害化公共卫生厕所项目</t>
  </si>
  <si>
    <t>酉水河镇河湾村7组（中寨）</t>
  </si>
  <si>
    <t>新建公共厕所1座，改善农户115户451人生活条件。其中，脱贫户20户89人。</t>
  </si>
  <si>
    <t>受益人口≥451人</t>
  </si>
  <si>
    <t>酉酬镇和平村2024年农村无害化卫生厕所项目</t>
  </si>
  <si>
    <r>
      <rPr>
        <sz val="10"/>
        <rFont val="黑体"/>
        <charset val="134"/>
      </rPr>
      <t>实施农村无害化卫生厕所户厕新建86个，每个厕屋≥3㎡，化粪池有效容积≥1.5m</t>
    </r>
    <r>
      <rPr>
        <sz val="10"/>
        <rFont val="宋体"/>
        <charset val="134"/>
      </rPr>
      <t>³</t>
    </r>
    <r>
      <rPr>
        <sz val="10"/>
        <rFont val="黑体"/>
        <charset val="134"/>
      </rPr>
      <t>。</t>
    </r>
  </si>
  <si>
    <t>酉酬镇和平、芭苛、江西、溪口、双禄、水田6个村</t>
  </si>
  <si>
    <t>实施农村无害化卫生厕所户厕新建86个，通过该项目，辖区86户327人卫生厕所条件显著改善，提高生活质量。</t>
  </si>
  <si>
    <t>新建农村无害化卫生厕所≥86个。</t>
  </si>
  <si>
    <t>受益人口≥327人</t>
  </si>
  <si>
    <t>冉苧杏</t>
  </si>
  <si>
    <t>酉酬镇和平村2024年农村无害化公共卫生厕所项目</t>
  </si>
  <si>
    <t>新建公共厕所2座，主体建筑面积60㎡，化粪池为三格式化粪池。</t>
  </si>
  <si>
    <t>酉酬镇和平村</t>
  </si>
  <si>
    <t>新建公共厕所2座，改善农户543户2447人生活条件。其中，脱贫户83户357人。</t>
  </si>
  <si>
    <t>新建公共厕所≥2座。</t>
  </si>
  <si>
    <t>受益人口≥2447人</t>
  </si>
  <si>
    <t>谢建全</t>
  </si>
  <si>
    <t>酉阳县花田乡2024年农村无害化卫生厕所项目</t>
  </si>
  <si>
    <r>
      <rPr>
        <sz val="10"/>
        <rFont val="黑体"/>
        <charset val="134"/>
      </rPr>
      <t>实施农村无害化卫生厕所户厕新建33个，每个厕屋≥3㎡，化粪池有效容积≥1.5m</t>
    </r>
    <r>
      <rPr>
        <sz val="10"/>
        <rFont val="宋体"/>
        <charset val="134"/>
      </rPr>
      <t>³</t>
    </r>
    <r>
      <rPr>
        <sz val="10"/>
        <rFont val="黑体"/>
        <charset val="134"/>
      </rPr>
      <t>。</t>
    </r>
  </si>
  <si>
    <t>茶香村、中心村、何家岩村</t>
  </si>
  <si>
    <t>通过实施新建卫生厕所，改善生产生活条件，降低群众生产成本，带动群众发展旅游增收，促进文旅融合发展。受益人数94人，其中贫困户23人</t>
  </si>
  <si>
    <t>群众参与；78人参与前期项目确定会议、决议，46人参与入库项目的选择，22人参与项目实施工程中施工质量和资金使用的监督等。</t>
  </si>
  <si>
    <t>新建农村无害化卫生厕所≥33个</t>
  </si>
  <si>
    <t>降低农户户均生活成本0.5万元。</t>
  </si>
  <si>
    <t>受益人口≥94</t>
  </si>
  <si>
    <t>02375673111</t>
  </si>
  <si>
    <t>黑水镇宝剑村2024年无害化卫生厕所建设项目</t>
  </si>
  <si>
    <r>
      <rPr>
        <sz val="10"/>
        <rFont val="黑体"/>
        <charset val="134"/>
      </rPr>
      <t>1、农村无害化卫生厕所：新建农村无害化卫生厕所20个，每个厕屋≥3m</t>
    </r>
    <r>
      <rPr>
        <sz val="10"/>
        <rFont val="宋体"/>
        <charset val="134"/>
      </rPr>
      <t>³</t>
    </r>
    <r>
      <rPr>
        <sz val="10"/>
        <rFont val="黑体"/>
        <charset val="134"/>
      </rPr>
      <t>，化粪池有效容积≥1.5m</t>
    </r>
    <r>
      <rPr>
        <sz val="10"/>
        <rFont val="宋体"/>
        <charset val="134"/>
      </rPr>
      <t>³</t>
    </r>
    <r>
      <rPr>
        <sz val="10"/>
        <rFont val="黑体"/>
        <charset val="134"/>
      </rPr>
      <t>。2、新建公共厕所1座，主体建筑面积60㎡，化粪池为三格式化粪池。</t>
    </r>
  </si>
  <si>
    <t>黑水镇宝剑村6组</t>
  </si>
  <si>
    <t>农村无害化卫生厕所：新建农村无害化卫生厕所20个，新建公共厕所1座，改善农户77户354人生活条件。其中，脱贫户16户60人。</t>
  </si>
  <si>
    <t>完成修建公共厕所1个、无害化卫生厕所20个</t>
  </si>
  <si>
    <t>补贴标准30万/公厕,0.5万元/户</t>
  </si>
  <si>
    <t>受益人口≥354人</t>
  </si>
  <si>
    <t>受益人口满意度100%</t>
  </si>
  <si>
    <t>黑水镇马鹿村2024年农村无害化卫生厕所建设项目</t>
  </si>
  <si>
    <r>
      <rPr>
        <sz val="10"/>
        <rFont val="黑体"/>
        <charset val="134"/>
      </rPr>
      <t>1、农村无害化卫生厕所：新建农村无害化卫生厕所18个，每个厕屋≥3m</t>
    </r>
    <r>
      <rPr>
        <sz val="10"/>
        <rFont val="宋体"/>
        <charset val="134"/>
      </rPr>
      <t>³</t>
    </r>
    <r>
      <rPr>
        <sz val="10"/>
        <rFont val="黑体"/>
        <charset val="134"/>
      </rPr>
      <t>，化粪池有效容积≥1.5m</t>
    </r>
    <r>
      <rPr>
        <sz val="10"/>
        <rFont val="宋体"/>
        <charset val="134"/>
      </rPr>
      <t>³</t>
    </r>
    <r>
      <rPr>
        <sz val="10"/>
        <rFont val="黑体"/>
        <charset val="134"/>
      </rPr>
      <t>。2、新建公共厕所1座，主体建筑面积60㎡，化粪池为三格式化粪池。</t>
    </r>
  </si>
  <si>
    <t>黑水镇马鹿村4组</t>
  </si>
  <si>
    <t>农村无害化卫生厕所：新建农村无害化卫生厕所18个，新建公共厕所1座，改善农户83户419人生活条件。其中，脱贫户13户54人。</t>
  </si>
  <si>
    <t>群众参与；68人参与前期项目确定会议、决议，42人参与入库项目的选择，12人参与项目实施工程中施工质量和资金使用的监督等。</t>
  </si>
  <si>
    <t>完成修建公共厕所1个、无害化卫生厕所18个</t>
  </si>
  <si>
    <t>受益人口≥419</t>
  </si>
  <si>
    <t>酉酬镇溪口村2024年农村无害化公共卫生厕所项目</t>
  </si>
  <si>
    <t>农村卫生厕所改造（户厕、公共厕所）</t>
  </si>
  <si>
    <t>新建公共厕所3座，主体建筑面积60㎡，化粪池为三格式化粪池。</t>
  </si>
  <si>
    <t>新建公共厕所3座，改善农户3250户9621人生活条件。其中，脱贫户225户940人。</t>
  </si>
  <si>
    <t>群众参与：20人参与前期项目确定会议、决议，10人参与入库项目的选择，10人参与项目实施工程中施工质量和资金使用的监督等。</t>
  </si>
  <si>
    <t>补贴标准30万/个</t>
  </si>
  <si>
    <t>酉阳县铜鼓镇红井村农村无害化卫生厕所项目</t>
  </si>
  <si>
    <t>铜鼓镇红井村</t>
  </si>
  <si>
    <t>通过该项目受益人口200人以上，辖区60户农户卫生厕所条件显著改善，提高生活质量。</t>
  </si>
  <si>
    <t>群众参与：60户参与前期项目确定会议、决议，60户参与入库项目的选择，60户参与项目实施过程中施工质量和资金使用的监督。</t>
  </si>
  <si>
    <t>公厕1座。</t>
  </si>
  <si>
    <t xml:space="preserve">
降低该村公共服务总成本30万元。</t>
  </si>
  <si>
    <t>酉阳县2024年后坪乡后兴村无害化公共卫生厕所项目</t>
  </si>
  <si>
    <t>新建公共卫生厕所1个（主体建筑面积不小于60平方米，配套建设三格式化粪池）。</t>
  </si>
  <si>
    <t>后兴村</t>
  </si>
  <si>
    <t>降低该村公共服务总成本30万元。</t>
  </si>
  <si>
    <t>受益人数≥300人</t>
  </si>
  <si>
    <t>公厕使用年限≥5年</t>
  </si>
  <si>
    <t>酉阳县2024年后坪乡王家村无害化公共卫生厕所项目</t>
  </si>
  <si>
    <t>王家村</t>
  </si>
  <si>
    <t>酉阳县2024年双泉乡双石村高标准农田基础设施配套建设项目</t>
  </si>
  <si>
    <t>硬化双泉乡双石村产业道路1.6公里（宽3.5米，厚20cm，C25砼）</t>
  </si>
  <si>
    <t>1.硬产业道路1.6公里 ；
2.带动周边产业发展；
3.通过实施该项目，改善双泉乡产业发展基础设施落后现状，降低生产、运输成本，以务工等方式带动农户5户20人（其中脱贫户2户8人）人均年增收1000元。</t>
  </si>
  <si>
    <t>1.群众参与：6人参与前期项目确定会议、决议，6人参与入库项目的选择，6人参与项目实施过程中施工质量和资金使用的监督等；
2.利益联结机制：通过实施该项目，改善双泉乡产业发展基础设施落后现状，降低生产、运输成本，以务工等方式带动农户5户20人（其中脱贫户2户8人）人均年增收1000元。</t>
  </si>
  <si>
    <t>1.硬化产业道路1.6公里 ；
2.带动周边产业发展；
3.通过实施该项目，改善双泉乡产业发展基础设施落后现状，降低生产、运输成本，以务工等方式带动农户5户20人（其中脱贫户2户8人）人均年增收1000元。</t>
  </si>
  <si>
    <t>产业道路≥1.6公里</t>
  </si>
  <si>
    <t>产业道路≤45万元/公里</t>
  </si>
  <si>
    <t>实现脱贫人口劳务收入1000元</t>
  </si>
  <si>
    <t>受益脱贫户2户8人</t>
  </si>
  <si>
    <t>工程使用年限≧10年</t>
  </si>
  <si>
    <t>桃花源街道花园村森林防火步道及配套设施项目</t>
  </si>
  <si>
    <t>1.新建森林防火步道3.66公里（宽1.5m，混凝土垫层10cm,石板面层3cm）；
2.新建步道消防平台1个(700㎡）；
3.安全护栏（塑石栏杆）2.5公里。</t>
  </si>
  <si>
    <t>桃花源社区花园村</t>
  </si>
  <si>
    <t>新建森林防火步道3.66公里（宽1.5m，混凝土垫层10cm,石板面层3cm）、新建步道消防平台1个(700㎡）、安全护栏（钢管塑石）2.5公里。通过项目实施，方便当地群众1289人出行，其中脱贫人口25人以上，提高了群众生活质量。带动当地群众参与务工增加经济收入35万元以上。</t>
  </si>
  <si>
    <t>1.群众参与：项目区农户5人参与项目实施过程中施工、资金使用的监督等；
2.利益联结机制：通过项目实施，方便当地群众1289人出行，其中脱贫人口25人以上，提高了群众生活质量。</t>
  </si>
  <si>
    <t>1.新建森林步道≥3.66 km；
2.新建步道消防平台≥1个；
4.安全护栏≥2.5公里</t>
  </si>
  <si>
    <t>1.新建森林防火步道≤47.44万元/公里；
2.新建步道消防平台≤55.41万元/个。
3.安全护栏≤47.92万元/公里；</t>
  </si>
  <si>
    <t>当地群众参与务工增加收入≥35万元</t>
  </si>
  <si>
    <t>1.受益群众≥1289人；
2.受益脱贫人口≥25人以上。</t>
  </si>
  <si>
    <t>周永桥</t>
  </si>
  <si>
    <t>17323574567</t>
  </si>
  <si>
    <t>桃花源街道花园村无害化公共卫生厕所及配套设施建设项目</t>
  </si>
  <si>
    <r>
      <rPr>
        <sz val="10"/>
        <rFont val="黑体"/>
        <charset val="134"/>
      </rPr>
      <t>1.新建公共卫生厕所（主体建筑面积不小于60平方米，配套建设三格式化粪池）共1个；
2.新建蓄水池1口（50m</t>
    </r>
    <r>
      <rPr>
        <sz val="10"/>
        <rFont val="宋体"/>
        <charset val="134"/>
      </rPr>
      <t>³</t>
    </r>
    <r>
      <rPr>
        <sz val="10"/>
        <rFont val="黑体"/>
        <charset val="134"/>
      </rPr>
      <t>）配套安装输供水管道1.2公里（DN25）；
3.铺设电线2公里（4*50铝电缆）</t>
    </r>
  </si>
  <si>
    <r>
      <rPr>
        <sz val="10"/>
        <rFont val="黑体"/>
        <charset val="134"/>
      </rPr>
      <t>新建公共卫生厕所（主体建筑面积不小于60平方米，配套建设三格式化粪池）共1个、新建蓄水池1口（50m</t>
    </r>
    <r>
      <rPr>
        <sz val="10"/>
        <rFont val="宋体"/>
        <charset val="134"/>
      </rPr>
      <t>³</t>
    </r>
    <r>
      <rPr>
        <sz val="10"/>
        <rFont val="黑体"/>
        <charset val="134"/>
      </rPr>
      <t>）、安装输供水管道1.2公里（DN25）、铺设电线2公里（4*50铝电缆）。通过项目实施，从根本上解决农村厕所造成的环境污染、传染病多发、村容村貌差等问题，切实改善农村人居环境，引导群众树立健康文明的生活理念，提高农村群众生活质量，提升公共服务能力。通过项目实施，惠及群众1289人，其中脱贫户25人以上。带动当地群众参与务工增加经济收入10万元以上。</t>
    </r>
  </si>
  <si>
    <r>
      <rPr>
        <sz val="10"/>
        <rFont val="黑体"/>
        <charset val="134"/>
      </rPr>
      <t>1.新建公共卫生厕所≥1个；
2.新建蓄水池≥50m</t>
    </r>
    <r>
      <rPr>
        <sz val="10"/>
        <rFont val="宋体"/>
        <charset val="134"/>
      </rPr>
      <t>³</t>
    </r>
    <r>
      <rPr>
        <sz val="10"/>
        <rFont val="黑体"/>
        <charset val="134"/>
      </rPr>
      <t>；
3.安装输供水管道（DN25）≥1.2公里；
4.铺设电线线路（4*50铝电缆）≥2公里</t>
    </r>
  </si>
  <si>
    <t>1.新建公共卫生厕≤30万元/个；
2.新建蓄水池≤22.85万元/个；
3.配套安装输供水管道≤21.09万元/公里；
4.铺设电缆≤10.58万元/公里；</t>
  </si>
  <si>
    <t>当地群众参与务工增加收入≥10万元</t>
  </si>
  <si>
    <t>桃花源街道花园村污水管网配套设施建设项目</t>
  </si>
  <si>
    <t>新建PE100Φ110污水管网共1.8公里。</t>
  </si>
  <si>
    <t>新建PE100Φ110污水管共1.8公里。通过项目的实施，提高项目区污水收集处理能力，改善人居环境，惠及群众1289人，其中脱贫户25人以上。带动当地群众参与务工增加经济收入5.5万元以上。</t>
  </si>
  <si>
    <t>新建PE100Φ110污水管网≥1.8公里(</t>
  </si>
  <si>
    <t>新建PE100Φ110污水管≤28.34万元/km。</t>
  </si>
  <si>
    <t>当地群众参与务工增加收入≥5.5万元</t>
  </si>
  <si>
    <t>2024年泔溪镇泔溪村高标农田基础设施配套建设项目</t>
  </si>
  <si>
    <t>1.泔溪村4组至大溪新建道路长2765m、宽3.5m，8cm厚碎石调平基层，20cm厚C25混凝土面层；C20片石混凝土挡土墙长11m；
2.山登岩新建道路长1623m、宽3.5m，8cm厚碎石调平基层，20cm厚C25混凝土面层。</t>
  </si>
  <si>
    <t>1.群众参与：前期5人直接参与项目讨论入库及项目实施质量和资金使用的监督;
2、利益联结机制：受益农户168户662人（其中：脱贫户及监测户8户26人）。</t>
  </si>
  <si>
    <r>
      <rPr>
        <sz val="10"/>
        <rFont val="黑体"/>
        <charset val="134"/>
      </rPr>
      <t>一：
1.泔溪村4组至大溪新建道路≥2.765公里、宽3.5m；
2.8cm厚碎石调平层≥9827.5㎡；
3.20cm厚C25混凝土面层 ≥9827.5㎡ ；
4.C20片石混凝土挡土墙 ≥106m</t>
    </r>
    <r>
      <rPr>
        <sz val="10"/>
        <rFont val="宋体"/>
        <charset val="134"/>
      </rPr>
      <t>³</t>
    </r>
    <r>
      <rPr>
        <sz val="10"/>
        <rFont val="黑体"/>
        <charset val="134"/>
      </rPr>
      <t xml:space="preserve">  。
二：      
1.山登岩新建道路≥1.623公里、宽3.5m；
2.8cm厚碎石调平基层≥95830.5㎡
3.20cm厚C25混凝土面层≥95830.5㎡
4.8cm厚碎石调平层≥15658平方米；
5.20cm厚C25混凝土面层≥15658平方米；
6.C20片石混凝土挡土墙≥106立方米。</t>
    </r>
  </si>
  <si>
    <t>1.8cm厚碎石调平层≤12元/平方米；
2.20cm厚C25混凝土面层≤95元/平方米；
3.C20片石混凝土挡土墙≤600元/立方米。</t>
  </si>
  <si>
    <t>带动地方农户户均增收≥5000元</t>
  </si>
  <si>
    <t>为当地百姓带来交通便利，生活便利，降低运输成本，促进产业发展受益群众≥125户435人（其中：脱贫户≥36人）</t>
  </si>
  <si>
    <t>酉阳县铜鼓镇铜西村金山水库—通赶坨通畅及安防工程</t>
  </si>
  <si>
    <t>硬化铜西村金山水库—通赶坨道路2.4公里，四级公路，路面宽度4.5m，C25水泥混凝土路面，厚度200mm，含安防配套设施。</t>
  </si>
  <si>
    <t>铜鼓镇铜西村</t>
  </si>
  <si>
    <t>通过实施铜西村金山水库—通赶坨项目方便36户96人（其中：脱贫户6户14人）出行问题，缩短出行时间。</t>
  </si>
  <si>
    <t>1.群众参与:12人参与项目前期会议、决议、入库的选择，8人参与项目实施过程中施工质量和资金使用的监督；
2.利益联结机制：通过改善交通基础设施条件，降低（脱贫人口14人）生活出行和农产品运输成本。</t>
  </si>
  <si>
    <t>改建公路≥2.4公里</t>
  </si>
  <si>
    <t>受益脱贫人数≥14人</t>
  </si>
  <si>
    <t>酉阳县铜鼓镇铜西村6组通畅及安防工程</t>
  </si>
  <si>
    <t>硬化铜西村6组通组公路2.9公里，四级公路，路面宽度4.5m，C25水泥混凝土路面，厚度200mm，含安防配套设施。</t>
  </si>
  <si>
    <t>铜鼓镇铜西村6组</t>
  </si>
  <si>
    <t>通过实施铜西村6组道路硬化项目，方便铜西村268人（其中：脱贫72人）出行问题，缩短出行时间。</t>
  </si>
  <si>
    <t>1.群众参与:24人参与前期项目确定会议、决议，19人参与入库项目的选择，7人参与项目实施过程中施工质量和资金使用的监督等；
2.利益联结机制：通过改善交通基础设施条件，降低群众及脱贫人口72人生活出行和农产品运输成本。</t>
  </si>
  <si>
    <t>改建公路≥2.9公里</t>
  </si>
  <si>
    <t>酉阳县2024年区域性为农服务中心建设项目</t>
  </si>
  <si>
    <t>1.建设区域性为农服务中心4个；
2.购置农业社会化服务设施设备≥60台（套）。</t>
  </si>
  <si>
    <t>酉水河镇、庙溪乡、南腰界镇、苍岭镇等乡镇</t>
  </si>
  <si>
    <t>1.建成为农服务中心4个；
2.带动脱贫户20户以上户均增收≥1000元。</t>
  </si>
  <si>
    <t>1、群众参与：20人以上参与项目的选择、实施、监督和管理；
2、利益联结机制：带动脱困户20户以上户均增收1000元以上</t>
  </si>
  <si>
    <t>1.建成为农服务中心4个；
2.购置服务设施设备≥60台（套）</t>
  </si>
  <si>
    <t>设施设备采购补助≤240万元。</t>
  </si>
  <si>
    <t>带动脱贫户20户以上户均增收1000元以上</t>
  </si>
  <si>
    <t>1.受益脱贫户≥20户；
2.农机综合服务、农产品购销、农资技物服务等能力明显提升。</t>
  </si>
  <si>
    <t>酉阳县兴隆镇2024年农村无害化卫生厕所项目</t>
  </si>
  <si>
    <r>
      <rPr>
        <sz val="10"/>
        <rFont val="黑体"/>
        <charset val="134"/>
      </rPr>
      <t>实施农村无害化卫生厕所户厕新建27个，每个厕屋≥3㎡，化粪池有效容积≥1.5m</t>
    </r>
    <r>
      <rPr>
        <sz val="10"/>
        <rFont val="宋体"/>
        <charset val="134"/>
      </rPr>
      <t>³</t>
    </r>
    <r>
      <rPr>
        <sz val="10"/>
        <rFont val="黑体"/>
        <charset val="134"/>
      </rPr>
      <t>。</t>
    </r>
  </si>
  <si>
    <t>完成实施农村无害化卫生厕所户厕新建27个，通过该项目受益人口54人以上，辖区27户农户卫生厕所条件显著改善，提高生活质量。</t>
  </si>
  <si>
    <t>1.群众参与：27户农户参与前期项目确定会议、决议，以及项目实施过程中施工质量和资金使用的监督；
2.利益联结机制：通过对群众户用户厕进行无害化卫生改造，改善27户群众的人居卫生环境，减少因粪污处理不当造成的疾病传染和环境污染，助力巩固脱贫攻坚成果。</t>
  </si>
  <si>
    <t>新建农村无害化卫生厕所≥27个。</t>
  </si>
  <si>
    <t>酉阳县官清乡石坝村高标准农田基础设施配套建设项目</t>
  </si>
  <si>
    <t xml:space="preserve">新建酉阳县官清乡石坝村堰边沟至梁背后产业路3.5公里，路面宽度3.5m，路面采用10cm厚泥结碎石，含路基、路面、涵洞工程等。
</t>
  </si>
  <si>
    <t>石坝村1、2、3组</t>
  </si>
  <si>
    <t>一、新建酉阳县官清乡石坝村堰边沟至梁背后产业路3.5公里，路面宽度3.5m，路面采用10cm厚泥结碎石，含路基、路面、涵洞工程等。
。二、通过该项目实施，可以改善石坝村产业运输条件，降低运输成本10%，项目建成后，惠及群众1018人（其中：监测户及脱贫户51户160人）。</t>
  </si>
  <si>
    <t>1.群众参与：前期8人直接参与项目讨论，6人直接参与项目，实施实现降低受益农户生活成本10%以上；2.利益联结机制：通过该项目实施，可以改善石坝村产业运输条件，降低运输成本10%，项目建成后，惠及群众1018人（其中：监测户及脱贫户51户160人）。</t>
  </si>
  <si>
    <r>
      <rPr>
        <sz val="10"/>
        <rFont val="黑体"/>
        <charset val="134"/>
      </rPr>
      <t>1、路基土石方开挖≥8080m</t>
    </r>
    <r>
      <rPr>
        <sz val="10"/>
        <rFont val="宋体"/>
        <charset val="134"/>
      </rPr>
      <t>³</t>
    </r>
    <r>
      <rPr>
        <sz val="10"/>
        <rFont val="黑体"/>
        <charset val="134"/>
      </rPr>
      <t>；2、路基土石方回填≥4250m</t>
    </r>
    <r>
      <rPr>
        <sz val="10"/>
        <rFont val="宋体"/>
        <charset val="134"/>
      </rPr>
      <t>³</t>
    </r>
    <r>
      <rPr>
        <sz val="10"/>
        <rFont val="黑体"/>
        <charset val="134"/>
      </rPr>
      <t>；3、10cm厚泥结碎石路面≥13475㎡；4、M7.5浆砌片石挡土墙≥306m</t>
    </r>
    <r>
      <rPr>
        <sz val="10"/>
        <rFont val="宋体"/>
        <charset val="134"/>
      </rPr>
      <t>³</t>
    </r>
    <r>
      <rPr>
        <sz val="10"/>
        <rFont val="黑体"/>
        <charset val="134"/>
      </rPr>
      <t>；5、DN1000mm钢筋混凝土管安装≥20m。</t>
    </r>
  </si>
  <si>
    <r>
      <rPr>
        <sz val="10"/>
        <rFont val="黑体"/>
        <charset val="134"/>
      </rPr>
      <t>1、路基土石方开挖≤20元/m</t>
    </r>
    <r>
      <rPr>
        <sz val="10"/>
        <rFont val="宋体"/>
        <charset val="134"/>
      </rPr>
      <t>³</t>
    </r>
    <r>
      <rPr>
        <sz val="10"/>
        <rFont val="黑体"/>
        <charset val="134"/>
      </rPr>
      <t>；2、路基土石方回填≤6元/m</t>
    </r>
    <r>
      <rPr>
        <sz val="10"/>
        <rFont val="宋体"/>
        <charset val="134"/>
      </rPr>
      <t>³</t>
    </r>
    <r>
      <rPr>
        <sz val="10"/>
        <rFont val="黑体"/>
        <charset val="134"/>
      </rPr>
      <t>；3、10cm厚泥结碎石路面≤20元/㎡；4、M7.5浆砌片石挡土墙≤360元/m</t>
    </r>
    <r>
      <rPr>
        <sz val="10"/>
        <rFont val="宋体"/>
        <charset val="134"/>
      </rPr>
      <t>³</t>
    </r>
    <r>
      <rPr>
        <sz val="10"/>
        <rFont val="黑体"/>
        <charset val="134"/>
      </rPr>
      <t>；5、DN1000mm钢筋混凝土管安装≤800元/m。</t>
    </r>
  </si>
  <si>
    <t>降低出行成本</t>
  </si>
  <si>
    <t>受益农户人口数≥160人</t>
  </si>
  <si>
    <t>2024.12</t>
  </si>
  <si>
    <t>18324198777</t>
  </si>
  <si>
    <t>酉阳县苍岭镇小店村5组高标准农田基础设施配套建设项目</t>
  </si>
  <si>
    <t>硬化5组宋家岭至蔡家坪
产业路1.3公里，(路面宽度3.5米，C25砼混凝土路面，厚度20CM）</t>
  </si>
  <si>
    <t>小店村5组</t>
  </si>
  <si>
    <t>通过实施该项目，带动周边100多亩种植业发展，解决生产运输难题，降低生产生活成本，受益农户42户184人（其中：脱贫户10户67人），解决沿线群众出行问题。</t>
  </si>
  <si>
    <t>1.群众参与：10人参与前期项目确定会议、决议，20人参与入库项目的选择，7人参与项目实施过程中施工质量和资金使用的监督等；
2.利益联结机制：通过实施该项目，解决群众10人务工，增加农户收入，降低生产生活成本。</t>
  </si>
  <si>
    <t>1.完成硬化产业路1.3公里；
2.通过该项目实施建成后带动周边100多亩种植业发展，解决生产运输难题，降低生产生活成本，受益农户42户184人（其中：脱贫户10户67人），同时解决沿线群众出行问题。</t>
  </si>
  <si>
    <t>1.5cm厚碎石垫层铺垫≥4550平方米；
2.20cm厚C25砼路面≥4550平方米。</t>
  </si>
  <si>
    <t>1.5cm厚碎石垫层铺垫≥10元/平方米；
2.20cm厚C25砼路面≥98元/平方米。</t>
  </si>
  <si>
    <t>带动就业人数≥10人，增加务工人员年收入≥5000元。</t>
  </si>
  <si>
    <t>受益农户42户184人（其中：脱贫户10户67人），同时解决沿线群众出行问题。</t>
  </si>
  <si>
    <t>吴波</t>
  </si>
  <si>
    <t>2024年高庄村“酉阳800”示范基地（稻米）配套建设项目</t>
  </si>
  <si>
    <t>新型农村集体经济发展项目</t>
  </si>
  <si>
    <t>种植业加工业发展</t>
  </si>
  <si>
    <t>1.建设厂房和库房320平方米；2.购置生产及加工设备，其中真空包装机（DZ-800，10公斤大米整形包装）1台、农用无人机（F22，22KG油电混合无人机）1台、2.0T型履带爬山虎运输车1台、升级版无人操控碾米机（荷玛粮机6LN-20/15S剥谷机)1台、大米包装袋2500套。3.基础设施建设：水源点整治2处，灌溉管道安装6000m，河道清理1200m；</t>
  </si>
  <si>
    <t>高庄村11组</t>
  </si>
  <si>
    <t>1.本项目建成投产后，预计年加工水稻500吨以上，实现收益5万元；2.通过土地流转带动农户195户涉及751人（其中脱贫户25户涉及87人）共实现增收9.8万元；水稻收割及加工设备和油料加工设备可覆盖全村村民，减少农业生产成本，从而提高农民收入。年底利润分红可惠及脱贫户56户213人，共实现增收1万元（利润的20%分红）。
3.村集体收益分配机制：集体积累不少于15%，发展壮大集体经济不少于20%，成员分利不多于25%，奖励集体经济经营管理人员不多于20%，发展集体公益事业不少于20%。</t>
  </si>
  <si>
    <t>1.群众参与30人参与前期项目确定会议、决议，7人参与入库项目的选择，5人参与项目实施过程中施工质量和资金使用的监等；
2.利益联结机制：通过务工薪金等方式带动农户30户90人（其中脱贫及监测户10户10人）增收0.3万元。</t>
  </si>
  <si>
    <t>按时完成率100%</t>
  </si>
  <si>
    <t xml:space="preserve">1.建设厂房16万元；2.购置加工设备≥44万元
3.基础设施≥10万/年
</t>
  </si>
  <si>
    <r>
      <rPr>
        <sz val="10"/>
        <rFont val="黑体"/>
        <charset val="134"/>
      </rPr>
      <t>1.实现产值≥80万元；
2.带动周边农户户均年增收≥</t>
    </r>
    <r>
      <rPr>
        <sz val="10"/>
        <rFont val="Arial"/>
        <charset val="134"/>
      </rPr>
      <t>  </t>
    </r>
    <r>
      <rPr>
        <sz val="10"/>
        <rFont val="黑体"/>
        <charset val="134"/>
      </rPr>
      <t xml:space="preserve"> 0.3万元。</t>
    </r>
  </si>
  <si>
    <t>受益人口≥751人</t>
  </si>
  <si>
    <t>2024.
12</t>
  </si>
  <si>
    <t>年终集体经济收益性资金按以下比例进行分配：集体积累不少于 15%，发展壮大集体经济不少于 20%，成员分利不多于 25%，奖励集体经济经 营管理人员不多于 20%，发展集体公益事业不少于 20%。</t>
  </si>
  <si>
    <t>18623684949</t>
  </si>
  <si>
    <t>2024年河湾村共富乡村游船合作项目</t>
  </si>
  <si>
    <t>休闲农业与乡村旅游</t>
  </si>
  <si>
    <t>1.购置电动游船3艘，价格19.8万元/艘，共计采购3艘，共需资金59.4万元，2.配套充电设备2套，价格20.6万元</t>
  </si>
  <si>
    <t>河湾村</t>
  </si>
  <si>
    <t>（1）每年按200天进行测算，每天按5次包船测算，每年包船1000次，包船200元/次，每年收入总计20万元。维修维护费用1万元/年；电费支出1万元/年；薪酬支出6万元/年，年收益12万元/年，其中河湾村经济联合社预计分红6万元/年。（2）酉水河湾分公司一次性支付河湾村经济联合社船员底薪1.2万元/年，船员每趟按50元提成。（3）通过该项目让游客留下来，带动周边农特产品白皮柚、柚子龟、食宿等产业增收。</t>
  </si>
  <si>
    <t>通过该项目实施带动全村756户3027人增收，其中脱贫人口114户555人，监测对象4户20人，带动周边农特产品白皮柚、柚子龟、食宿等产业增收。</t>
  </si>
  <si>
    <t xml:space="preserve">1.购置电动游船≥3艘。。
2.配套充电设备≥2套。
</t>
  </si>
  <si>
    <t>1.购置电动游船3艘，价格≤19.8万元/艘；
2.配套充电设备2套，价格≤20.6万元</t>
  </si>
  <si>
    <t>河湾村经济联合社预计分红6万元/年，经济联合社成员就业3人，实现增收3.6万元以上。</t>
  </si>
  <si>
    <t>1.受益人口≥3027人。
2.受益脱贫人口≥555人。</t>
  </si>
  <si>
    <t>该项目启动实施后形成经营性资产，以资产入股方式与酉水河湾分公司共同经营管理，其中酉水河湾公司负责船舶的管理运营、维修维护和营销工作；河湾村经济联合社负责提供驾驶人员和协调水上运营产生的矛盾纠纷。每年底，除去人力、物资采购、维修维护和保险费用等开支后，收益按5：5分成，解决经济联合社成员就业3人，实现增收3.6万元以上。</t>
  </si>
  <si>
    <t>每年收入总计20万元，河湾村经济联合社预计分红6万元/年。</t>
  </si>
  <si>
    <t>2024年酉阳县李溪镇鹅池村农特产品集中加工（配送）中心建设</t>
  </si>
  <si>
    <t>产地初加工</t>
  </si>
  <si>
    <t>修建加工厂房约600㎡</t>
  </si>
  <si>
    <t>通过该项目实施，进一步盘活集体资产，壮大村集体经济实，带动加工业发展。（一）实现年生产干面食加工类食品20吨、绿豆粉25吨，产值约80万元；（二）通过实体店经营销售，预计实现村集体经济年纯收益4万元以上；通过厂房租赁，预计实现村集体经济年纯收益1.5万元。总体通过该项目的实施后，预计将实现村集体经济收益5.5万元，并能持续发挥效益。（三）通过该项目实施，实体企业将订单收购基地农户产品，通过务工薪金、基地农产品销售等方式带动农户10户30人以上，户均增收0.3万元，以此增加农户收入。</t>
  </si>
  <si>
    <t>1.群众参与：前期7人直接参与项目讨论，9户农户直接参与项目实施。
2.利益联结机制：通过务工薪金、基地农产品销售等方式带动农户10户30人以上，户均增收0.3万元，以此增加农户收入</t>
  </si>
  <si>
    <t>农户发展种植业、养殖业≥10户</t>
  </si>
  <si>
    <t>户均增收≥3000元</t>
  </si>
  <si>
    <t>受益群众≥30人</t>
  </si>
  <si>
    <t>（集体经济组织）占100%所有权；年终集体经济收益性资金按以下比例进行分配:集体积累不少于15%，发展壮大集体经济不少于20%，成员分利不多于25%，奖励集体经济经营管理人员不多于20%，发展集体公益事业不少于20%</t>
  </si>
  <si>
    <t>2024年酉阳县涂市镇桃鱼村农产品加工厂建设项目</t>
  </si>
  <si>
    <t>1.新建农产品加工厂房600㎡为（厂房规格25m×24m，层高5m，砖混结构）。</t>
  </si>
  <si>
    <t>1.新建农产品加工厂房600㎡为（厂房规格25m×24m，层高5m，砖混结构）；
2.通过项目的实施，就近带动附近困难群众务工，涉及用工人数12人，人均增收3000元以上。厂房建成后，通过吸引在本村企业入驻加工.以出租厂房、村集体经济组织自办企业等多种方式实现村集体创收，预计年收入3万元以上，实现合作社成员分红（利润的15%分红）0.9万元；项目建设中，可带动农户12人务工，人均增收3000元以上；项目建成投用后，可实现土地流转680亩，带动农户185户565人，户均增收1650元以上；吸纳就业岗位8人以上，其中脱贫户3户15人，户均增收3000元。</t>
  </si>
  <si>
    <t>1.群众参与:11人参与前期项目确定会议、决议，7人参与入库项目的选择，5人参与项目实施过程中施工质量和资金使用的监督等。                                                                                                    2.利益联结机制：通过实施该项目，惠及受益群众≥565人，其中脱贫人口15人。带动务工增收≥8人次，人均收入≥3000元。</t>
  </si>
  <si>
    <t>1.新建农产品加工厂房≥600㎡；</t>
  </si>
  <si>
    <t>1.新建农产品加工厂房≤1117元/㎡；</t>
  </si>
  <si>
    <t>带动务工增收≥8人次，人均年增收≥3000元。</t>
  </si>
  <si>
    <t>受益群众≥565人，其中脱贫人口15人。</t>
  </si>
  <si>
    <t>2024年板溪镇摇铃村仓储物流建设项目</t>
  </si>
  <si>
    <t>市场建设和农村物流</t>
  </si>
  <si>
    <t>1、新建仓储物流仓库600㎡（长30m，宽20m，高7m）；
2、硬化物流转运场300㎡（长30m，宽10m，厚20cm）</t>
  </si>
  <si>
    <t>该项目建成后采用物品中转存储、货物装卸及货物保管、货物包装等增值业务增加盈利，另可增加运输配送服务，每年预期可实现经营性收入5万元,实现村集体经济收益3.5万元/年，项目预计可持续年限≥15年。
（1）在实施该项目过程中，可以就近务工方式带动农户7户24人增收，户均增收2200元。
（2）项目建设成后在装卸、包装、流通等环节可以优先吸纳脱贫户（监测户）临时务工6户19人），户均增收1500元；
（3）该项目建成后，随着人流物流客流的增加，可以拓宽当地农特产品的销售渠道，增加当地群众的经济收入。</t>
  </si>
  <si>
    <t>1.群众参与:21人参与前期项目确定会议、决议，7人参与入库项目的选择，13人参与项目实施过程中施工质量和资金使用的监督等；
2.利益联结机制：以就近务工方式带动农户7户24人增收，户均增收2200元。</t>
  </si>
  <si>
    <t>1、新建仓储物流仓库600㎡（长30m，宽20m，高7m）；
2、硬化物流转运场300㎡（长30m，宽10m，厚20cm）
3、项目建成后采用物品中转存储、货物装卸及货物保管、货物包装等增值业务增加盈利，另可增加运输配送服务，每年预期可实现经营性收入5万元,实现村集体经济收益3.5万元/年，项目预计可持续年限≥15年。
4、通过实施本项目，以就近务工方式带动农户7户24人增收，户均增收2200元。</t>
  </si>
  <si>
    <t>1.新建仓储物流仓库600㎡。
2.硬化物流转运场300㎡</t>
  </si>
  <si>
    <t>1.新建仓储物流仓库≤1000元/平方米；
2.硬化物流转运场≤200元/平方米；</t>
  </si>
  <si>
    <t>年预期可实现经营性收入5万元,实现村集体经济收益3.5万元/年。</t>
  </si>
  <si>
    <t>带动群众务工13户43人（其中脱贫户（监测户）≥6户19人）</t>
  </si>
  <si>
    <t>项目预计可持续年限≥15年。</t>
  </si>
  <si>
    <t>13896810127</t>
  </si>
  <si>
    <t>苍岭镇秋河村石蛙养殖基地建设项目</t>
  </si>
  <si>
    <r>
      <rPr>
        <sz val="10"/>
        <rFont val="黑体"/>
        <charset val="134"/>
      </rPr>
      <t>①新建砖混石蛙养殖池1600立方米（砖混结构，池高约1.5米）及配套供水管网200m（PE管DN400），原料机管800m（PE管DN200）；②采购蛙苗62400余尾；③新建蓄水池5m</t>
    </r>
    <r>
      <rPr>
        <sz val="10"/>
        <rFont val="宋体"/>
        <charset val="134"/>
      </rPr>
      <t>³</t>
    </r>
    <r>
      <rPr>
        <sz val="10"/>
        <rFont val="黑体"/>
        <charset val="134"/>
      </rPr>
      <t>；④建设管理用房80平方米；⑤购置防逃网2000㎡；⑦购置发电机一台。</t>
    </r>
  </si>
  <si>
    <t>苍岭镇秋河村</t>
  </si>
  <si>
    <t>1.完成秋河村石蛙养殖基地建设，促进村集体经济提质增效。
2.通过实施本项目，以务工等方式带动8人，其中脱贫户2人，人均增收3000以上。</t>
  </si>
  <si>
    <r>
      <rPr>
        <sz val="10"/>
        <rFont val="黑体"/>
        <charset val="134"/>
      </rPr>
      <t>①新建砖混石蛙养殖池≥1600立方米；
②采购蛙苗≥62400余尾；
③新建蓄水池≥5m</t>
    </r>
    <r>
      <rPr>
        <sz val="10"/>
        <rFont val="宋体"/>
        <charset val="134"/>
      </rPr>
      <t>³</t>
    </r>
    <r>
      <rPr>
        <sz val="10"/>
        <rFont val="黑体"/>
        <charset val="134"/>
      </rPr>
      <t>；
④建设管理用房≥80平方米；
⑤购置防逃网≥2000㎡；
⑥购置发电机≥一台。</t>
    </r>
  </si>
  <si>
    <r>
      <rPr>
        <sz val="10"/>
        <rFont val="黑体"/>
        <charset val="134"/>
      </rPr>
      <t>①新建砖混石蛙养殖池≤160元/m</t>
    </r>
    <r>
      <rPr>
        <sz val="10"/>
        <rFont val="宋体"/>
        <charset val="134"/>
      </rPr>
      <t>³</t>
    </r>
    <r>
      <rPr>
        <sz val="10"/>
        <rFont val="黑体"/>
        <charset val="134"/>
      </rPr>
      <t>；
②采购蛙苗≤3.3元/尾；
③建设管理用房≤800元/㎡；
④防逃网≤11元/㎡；
⑤蓄水池≤800元/m</t>
    </r>
    <r>
      <rPr>
        <sz val="10"/>
        <rFont val="宋体"/>
        <charset val="134"/>
      </rPr>
      <t>³</t>
    </r>
    <r>
      <rPr>
        <sz val="10"/>
        <rFont val="黑体"/>
        <charset val="134"/>
      </rPr>
      <t>；
⑥购置发电机一台≤8000元/台）；</t>
    </r>
  </si>
  <si>
    <t>通过建设该项目，带动当地困难群众就近务工6人，人均增收3000元。项目运营期内，可解决当地困难群众3人就近长期务工问题，实现困难群众人均增收3000元。石蛙养殖基地建成投入使用后，投放蛙苗6万余尾，由蛙苗厂家提供技术指导与支持，三年出栏，预计实现销售商品石蛙2万余斤，通过订单收购价40元一斤，预计三年产值80万元以上，除去蛙苗、人工、饲料支出，利润20万元以上；</t>
  </si>
  <si>
    <t>探索石蛙“一二三四”全产业链发展，引导群众发展石蛙“产供销”配套服务，助推脱贫户（监测户）发展产业，实现增收致富。</t>
  </si>
  <si>
    <t>按《酉阳土家族苗族自治县农村集体经济组织资金管理暂行办法》的通知（酉阳财政函[2018]1048号）文件及联合社章程规定执行</t>
  </si>
  <si>
    <t>75648001</t>
  </si>
  <si>
    <t>2024年酉阳县苍岭镇苍坝村冷水鱼养殖产业项目</t>
  </si>
  <si>
    <r>
      <rPr>
        <sz val="10"/>
        <rFont val="黑体"/>
        <charset val="134"/>
      </rPr>
      <t>1.新建冷水鱼养殖基地1000m</t>
    </r>
    <r>
      <rPr>
        <sz val="10"/>
        <rFont val="宋体"/>
        <charset val="134"/>
      </rPr>
      <t>³</t>
    </r>
    <r>
      <rPr>
        <sz val="10"/>
        <rFont val="黑体"/>
        <charset val="134"/>
      </rPr>
      <t>；
2.新建M7.5浆砌片石挡墙288m</t>
    </r>
    <r>
      <rPr>
        <sz val="10"/>
        <rFont val="宋体"/>
        <charset val="134"/>
      </rPr>
      <t>³</t>
    </r>
    <r>
      <rPr>
        <sz val="10"/>
        <rFont val="黑体"/>
        <charset val="134"/>
      </rPr>
      <t>；
3.新建管理房16㎡。</t>
    </r>
  </si>
  <si>
    <t>苍坝村2组</t>
  </si>
  <si>
    <t>通过项目的实施，惠及全村1089人，其中脱贫人口103人，可带动30人务工增收，年人均收入≥3000元。</t>
  </si>
  <si>
    <t>1.群众参与:11人参与前期项目确定会议、决议，7人参与入库项目的选择，5人参与项目实施过程中施工质量和资金使用的监督等。                                                                                                    2.利益联结机制：通过实施该项目，惠及受益群众≥3120人，其中脱贫人口103人。带动务工增收≥5人次，人均收入≥3000元。</t>
  </si>
  <si>
    <r>
      <rPr>
        <sz val="10"/>
        <rFont val="黑体"/>
        <charset val="134"/>
      </rPr>
      <t>1.冷水鱼养殖基地≥1000m</t>
    </r>
    <r>
      <rPr>
        <sz val="10"/>
        <rFont val="宋体"/>
        <charset val="134"/>
      </rPr>
      <t>³</t>
    </r>
    <r>
      <rPr>
        <sz val="10"/>
        <rFont val="黑体"/>
        <charset val="134"/>
      </rPr>
      <t>；
2.M7.5浆砌片石挡墙≥288m</t>
    </r>
    <r>
      <rPr>
        <sz val="10"/>
        <rFont val="宋体"/>
        <charset val="134"/>
      </rPr>
      <t>³</t>
    </r>
    <r>
      <rPr>
        <sz val="10"/>
        <rFont val="黑体"/>
        <charset val="134"/>
      </rPr>
      <t>；
3.管理房≥16㎡。</t>
    </r>
  </si>
  <si>
    <r>
      <rPr>
        <sz val="10"/>
        <rFont val="黑体"/>
        <charset val="134"/>
      </rPr>
      <t>1.冷水鱼养殖基地≤500元/m</t>
    </r>
    <r>
      <rPr>
        <sz val="10"/>
        <rFont val="宋体"/>
        <charset val="134"/>
      </rPr>
      <t>³</t>
    </r>
    <r>
      <rPr>
        <sz val="10"/>
        <rFont val="黑体"/>
        <charset val="134"/>
      </rPr>
      <t>；
2.M7.5浆砌片石挡墙≤350元/m</t>
    </r>
    <r>
      <rPr>
        <sz val="10"/>
        <rFont val="宋体"/>
        <charset val="134"/>
      </rPr>
      <t>³</t>
    </r>
    <r>
      <rPr>
        <sz val="10"/>
        <rFont val="黑体"/>
        <charset val="134"/>
      </rPr>
      <t xml:space="preserve">；
3.管理房≤1500元/㎡。
</t>
    </r>
  </si>
  <si>
    <t>带动务工增收≥6人次，人均年增收≥3000元。</t>
  </si>
  <si>
    <t>受益群众≥1098人，其中脱贫人口103人。</t>
  </si>
  <si>
    <t>2024年泔溪镇太平村共富乡村项目</t>
  </si>
  <si>
    <t>种植业</t>
  </si>
  <si>
    <t>1.新建高标准自动水肥一体化钢架大棚基地35亩。
2.购置农机社会化服务设备3台（NF-702(G4）拖拉机1台、1GQ-200旋耕机1台、4LZ-1.5(G4）小型收割机1台）。</t>
  </si>
  <si>
    <t>1.本项目建成投产后，预计年产蔬菜200吨以上、实现收益3万元。
2.通过土地流转带动农户45户130人（其中：脱贫人口12户38人）1共实现增收1.75万元；通过务工，带动就业人数20人次，人均收益≥2000元。提供社会化服务耕地/收割增收（120元/亩*125）=1.5万元，农机社会化服务可覆盖全村村民，减少农业生产成本，从而提高农民收入。</t>
  </si>
  <si>
    <t>1.群众参与:召开集体经济组织成员代表大会，应到会人数79人，实到会人数63人，集体通过“一事一议”讨论表决，62人同意，0人不同意，1人弃权，最终一致同意申报实施该项目。项目建设全过程按照“四议两公开”方式进行决策，确保项目实施全过程接受群众监督。
2.利益联结机制：以务工等方式带动20人，其中脱贫户2人，人均增收2000以上。</t>
  </si>
  <si>
    <t>1.新建高标准自动水肥一体化钢架大棚基地≥35亩
2.购置农机社会化服务设备≥3台</t>
  </si>
  <si>
    <t>1.新建高标准自动水肥一体化钢架大棚基地≤1.5万元/亩。
2.购置农机社会化服务设备≤7万元/台</t>
  </si>
  <si>
    <t>以土地入股的群众固定分红≥500元/亩</t>
  </si>
  <si>
    <t>受益群众≥1083户，3975人，其中脱贫户≥88户，370人。</t>
  </si>
  <si>
    <t>项目设计使用期限≥10年</t>
  </si>
  <si>
    <t>1.土地效益：以土地入股的群众按照500元/亩固定分红；
2.就业效益：带动周边群众直接参与务工就业收益；
3.分红效益：专业合作社入股群众按照入股比例参与经营分红、年终集体经济收益性资金集体成员大会后决定。</t>
  </si>
  <si>
    <t>吴启飞</t>
  </si>
  <si>
    <t xml:space="preserve">18723977326 </t>
  </si>
  <si>
    <t>2024年南界村红色文创产品创作基地项目</t>
  </si>
  <si>
    <t>新建红色文创产品制作及销售用房195.58平方米，开展文创产品培训20人次。其中工程建设费用及其他69万元（约3528元/平米，含装修、文创产品展示台、水电等），文创产品培训费用1万元（500元/人次）</t>
  </si>
  <si>
    <t>南界村</t>
  </si>
  <si>
    <t>1.群众参与:5人参与前期项目确定会议、决议，6人参与入库项目的选择，5人参与项目实施过程中施工质量和资金使用的监督等；</t>
  </si>
  <si>
    <t>新建红色文创产品制作及销售用房195.58平方米，开展文创产品培训20人次。其中工程建设费用及其他69万元（约3528元/平米，含装修、文创产品展示台、水电等），文创产品培训费用1万元（500元/人次）。</t>
  </si>
  <si>
    <t>新建红色文创产品制作及销售用房≧195..58</t>
  </si>
  <si>
    <t>项目（工程）竣工验收合格率100%</t>
  </si>
  <si>
    <t>工程建设费用及其他≤69万元，文创产品培训费用≤1万元</t>
  </si>
  <si>
    <t>带动脱贫户12户实现增收≧1.2万元。</t>
  </si>
  <si>
    <t>受益人口≥45人</t>
  </si>
  <si>
    <t>受益人口满意度≧90%</t>
  </si>
  <si>
    <t>郑宇</t>
  </si>
  <si>
    <t>18908275786</t>
  </si>
  <si>
    <t>2024年和平村高山水稻直供基地配套建设项目</t>
  </si>
  <si>
    <t>生产加工业</t>
  </si>
  <si>
    <t>1.购置水稻收割及加工设备7台，其中真空包装机（DZ-800十公斤大米整形包装）1台、农用无人机（F22，22KG油电混合无人机）1台、水旱两用翻耕机（F-100SH）1台、水稻收割机（中联重科PL60 4LZT-6.0ZD)1台、2.0T型履带爬山虎运输车1台、农用中型拖拉机1台、升级版无人操控碾米机（荷玛粮机6LN-20/15S剥谷机)1台；2.购置油料加工设备1套(榨油机6YY-128/5-600斤原料/小时、3个500kg精炼罐)；3.“酉好米”大米包装（手提包10斤装）3200套。</t>
  </si>
  <si>
    <t>（1）本项目建成投产后，预计年加工水稻500吨以上、加工油菜22吨，实现收益5.6万元。
（2）通过土地流转带动农户142户涉及486人（其中脱贫户19户涉及56人）共实现增收24万元；水稻收割及加工设备和油料加工设备可覆盖全村村民，减少农业生产成本，从而提高农民收入。年底利润分红可惠及脱贫户83户356人，共实现增收1.68万元（利润的30%分红）。</t>
  </si>
  <si>
    <t>1.群众参与:11人参与前期项目确定会议、决议，7人参与入库项目的选择，5人参与项目实施过程中施工质量和资金使用的监督等。                                                                                                    2.利益联结机制：通过实施该项目，该项目启动实施后形成经营性资产，通过和平村共富合作社集中经营管理，采取租赁或帮助农户生产作业的方式获取收益，制定村集体资产租赁和代生产作业管理方案年底利润分红可惠及脱贫户83户356人，共实现增收1.68万元（利润的30%分红）。。</t>
  </si>
  <si>
    <t>1.新购水稻收割及加工设备≥7台；2.新购油料设备≥1套。</t>
  </si>
  <si>
    <t>新购水稻收割及加工设备（含油料设备）≤18万元/台（套）；</t>
  </si>
  <si>
    <t>通过包装加工，实现年增收在1.68万元以上，人均增收在1500元左右。</t>
  </si>
  <si>
    <t>受益群众≥842人，其中脱贫人口356人。</t>
  </si>
  <si>
    <t>2024年花田乡老龙村经济联合社粮烟轮作产业项目</t>
  </si>
  <si>
    <t>产业带动型</t>
  </si>
  <si>
    <t>新建标准密集烤烟房680平方米、仓库40平方米；新建1.5公里的产业路（3.5-4.5米，泥结石），硬化进场路190米（4.5米宽）；购置农用载重无人机1台（立派6轴60公斤，MLP-X60，用于喷洒农药及高山运输）。</t>
  </si>
  <si>
    <t>老龙村14组</t>
  </si>
  <si>
    <t>1.通过实施本项目，修建烤烟房680㎡，项目达产后可实现加工产值72万元。
2.带动务工15户24人，其中脱贫户10户12人，可实现户均增收3000元以上。
3.年底分红村集体经济联合社成员541户带来收益，其中脱贫户135户572人，增加收入1.8万元（按照利润30%分红）</t>
  </si>
  <si>
    <t>1.群众参与：经2024年1月2日，召开集体经济组织成员代表大会，应到会人数51人，实到会人数51人，集体通过“一事一议”讨论，51人同意，0人不同意，0人弃权，最终以51票通过申报实施该项目。集体通过“一事一议”讨论，一致同意该项目的建设。项目建设全过程按照“四议两公开”方式进行决策，确保项目实施全过程接受群众监督。
2.利益联结机制：带动务工15户24人，其中脱贫户10户12人，可实现户均增收3000元以上；年底分红村集体经济联合社成员541户带来收益，其中脱贫户135户572人，增加收入1.8万元。</t>
  </si>
  <si>
    <t>1、新建标准密集烤烟房680平方米、仓库40平方米；
2、新建1.5公里的产业路（3.5-4.5米，泥结石），硬化进场路190米（4.5米宽）；
3、实现年产值72万元。
4、带动务工15户24人，其中脱贫户10户12人，可实现户均增收3000元以上。
5、年底分红村集体经济联合社成员541户带来收益，其中脱贫户135户572人，增加收入1.8万元。</t>
  </si>
  <si>
    <t xml:space="preserve">1、购置农用载重无人机1台（立派6轴60公斤，MLP-X60，用于喷洒农药及高山运输）；
2、新建标准密集烤烟房680平方米、仓库40平方米；
3、新建1.5公里的产业路（3.5-4.5米，泥结石），硬化进场路190米（4.5米宽）
</t>
  </si>
  <si>
    <t xml:space="preserve">1、新建标准密集烤烟房680平方米、仓库40平方米≤27.7万元。
2、新建1.5公里的产业路（3.5-4.5米，泥结石），硬化进场路190米（4.5米宽）≤23.5万元。
3、购置农用载重无人机1台（立派6轴60公斤，MLP-X60，用于喷洒农药及高山运输）≤18.8万元
</t>
  </si>
  <si>
    <r>
      <rPr>
        <sz val="10"/>
        <rFont val="黑体"/>
        <charset val="134"/>
      </rPr>
      <t>1.实现产值≥72万元；
2.带动务工15户24人，其中脱贫户10户12人，可实现户均增收3000元以上。
2.年底分红村集体经济联合社成员≥</t>
    </r>
    <r>
      <rPr>
        <sz val="10"/>
        <rFont val="Arial"/>
        <charset val="134"/>
      </rPr>
      <t>  </t>
    </r>
    <r>
      <rPr>
        <sz val="10"/>
        <rFont val="黑体"/>
        <charset val="134"/>
      </rPr>
      <t xml:space="preserve"> 1.8万元。</t>
    </r>
  </si>
  <si>
    <t>受益人口≥2000人</t>
  </si>
  <si>
    <t>贺凤麟</t>
  </si>
  <si>
    <t>15823756789</t>
  </si>
  <si>
    <t>2024年龙潭镇柏香村冷链仓储中心建设项目</t>
  </si>
  <si>
    <t>项目建设内容：（1）建设100立方米冷库（冷藏、冷冻）；（2）新建40平方米烘烤房；（3）新建20平方米的腌制房；（4）新建10平方米直播房及配套设备1套；（5）新建20平方米储藏室；（6）建设200平方米车辆装运场地。</t>
  </si>
  <si>
    <t>龙潭镇柏香村</t>
  </si>
  <si>
    <t>本项目建成投产后，预计年贮存冷鲜肉产品12吨、果蔬产品25吨，实现收益4.8万元。在项目建设期间，通过参与项目施工建设，将有效带动柏香村村民务工就业带动农户16户30人增收，其中脱贫户4户20人，每户增收3000元；通过该项目实施可将本村农户农产品进行贮存，延长货架期，从而提高农民收入。</t>
  </si>
  <si>
    <t>1.群众参与:32人参与前期项目确定会议、决议，集体通过“一事一议”讨论，32人同意，0人不同意，0人弃权，最终以32票通过申报实施该项目。集体通过“一事一议”讨论，一致同意该项目的建设。项目建设全过程按照“四议两公开”方式进行决策，确保项目实施全过程接受群众监督；
2.利益联结机制：通过参与项目施工建设，将有效带动柏香村村民务工就业带动农户16户30人增收，其中脱贫户4户20人，每户增收3000元。</t>
  </si>
  <si>
    <t>本项目建成投产后，预计年贮存冷鲜肉产品12吨、果蔬产品25吨，实现收益4.8万元</t>
  </si>
  <si>
    <t xml:space="preserve">冷链仓储中心冷库≥100立方米；直播房≥10平方米；储藏室≥20平方米；车辆装运场地≥200平方米；腌制房≥20平方米；烘烤房≥40平方米
</t>
  </si>
  <si>
    <t>冷链仓储中心冷库≤240900元/套；直播房≤1800元/㎡；储藏室≤560元/㎡；车辆装运场地≤200/㎡；腌制房≤1350/㎡；烘烤房≤1200元/套</t>
  </si>
  <si>
    <t>项目年利润≥18.9万元</t>
  </si>
  <si>
    <t>受益总人口数≥1662户；受益脱贫人口≥363人</t>
  </si>
  <si>
    <t>陈强</t>
  </si>
  <si>
    <t>13709492856</t>
  </si>
  <si>
    <t>2024年酉阳县兴隆镇积谷坝村中药材种植基地建设项目</t>
  </si>
  <si>
    <t>生产
项目</t>
  </si>
  <si>
    <t>1.烘干厂房及设备：建400平米钢架棚，购置智能烘干房（5米×8米）2套、智能空气加热器（30匹）4套、华大循环风机（直径80d2.2千瓦）18台、华大排湿风机（直径3.0,370千瓦）4台；2.白术基地建设：
购置白术种子1万公斤、生物有机肥10吨、珍珠全高浓度纯硫基（17-17-17）复合肥10吨，购置抑芽丹950瓶，杀菌、杀虫、消毒农药套餐1800套。</t>
  </si>
  <si>
    <t>兴隆镇积谷坝村</t>
  </si>
  <si>
    <t>1、按照最低产量计算，可实现生产白术5万公斤，实现销售收入100万元，纯收入10万元。
2、通过土地流转带动80户涉及345人（其中脱贫户23户涉及67人）共实现增收4.196万元；在项目实施过程中，采用务工薪金等方式带动农户务工18人，共实现增收3万元；年底利润分红可惠及脱贫户161户705人，共实现增收3万元（利润的30%分红）。</t>
  </si>
  <si>
    <t>1.群众参与:5人参与前期项目确定会议、决议，6人参与入库项目的选择，5人参与项目实施过程中施工质量和资金使用的监督等；
2.利益联结机制：通过土地流转、务工薪金等方式带动农户务工30人，人均增收≥1.5万。惠及农户80户354人（其中贫困户23户67人），人均增收≥2000。</t>
  </si>
  <si>
    <t xml:space="preserve">1.烘干厂房及设备：建400平米钢架棚，购置智能烘干房（5米×8米）2套、智能空气加热器（30匹）4套、华大循环风机（直径80d2.2千瓦）18台、华大排湿风机（直径3.0,370千瓦）4台；2.白术基地建设：
购置白术种子1万公斤、生物有机肥10吨、珍珠全高浓度纯硫基（17-17-17）复合肥10吨，购置抑芽丹950瓶，杀菌、杀虫、消毒农药套餐1800套。
</t>
  </si>
  <si>
    <t>1.烘干厂房及设备投资35.8万元，其中400平方米钢架棚，160元/平米，小计6.4万元；4套智能空气加热器，60000元/套，小计24万元；2套智能烘干房，15000元/套，小计3万元；18台华大循环风机，1200元/台，小计2.16万元；2台华大排湿风机，1200元/台，小计0.24万元。2.基地建设投资34.2万元，其中白术种子（芽苗1万公斤，24元/公斤，小计24万元； 生物有机肥10吨，950元/吨，小计0.95万元， 复合肥10吨，单价：4200元/吨，小计4.2万元； 抑芽丹农药950瓶，单价：20元/瓶，小计1.81万元； 杀菌、杀虫、消毒农药套餐1800套，单价：18元/套，小计3.24万元。</t>
  </si>
  <si>
    <t>1、按照最低产量计算，可实现生产白术5万公斤，实现销售收入100万元，纯收入10万元。2、通过土地流转带动80户涉及345人（其中脱贫户23户涉及67人）共实现增收4.196万元；在项目实施过程中，采用务工薪金等方式带动农户务工18人，共实现增收3万元；年底利润分红可惠及脱贫户161户705人，共实现增收3万元（利润的30%分红）。</t>
  </si>
  <si>
    <t>可持续年限≥3年</t>
  </si>
  <si>
    <t>李邦伟</t>
  </si>
  <si>
    <t>，15340365432</t>
  </si>
  <si>
    <t>为全县易地扶贫搬迁融资资金按照银行反馈的还本清单给予补助。</t>
  </si>
  <si>
    <t>为全县易地扶贫搬迁融资资金按照银行反馈的还本清单给予补助，3.2万户14万人受益。</t>
  </si>
  <si>
    <t>为全县易地扶贫搬迁融资资金按照银行反馈的还本清单给予补助≥4000万元</t>
  </si>
  <si>
    <t>还本资金兑付率100%</t>
  </si>
  <si>
    <t>还本资金及时拨付率100%</t>
  </si>
  <si>
    <t>易地扶贫搬迁融资贷款成本减小金额≤4000万元</t>
  </si>
  <si>
    <t>减小全县易地扶贫搬迁融资贷款总额≥4000万元</t>
  </si>
  <si>
    <t>2024年酉阳县龚滩镇大理村产业路维修项目</t>
  </si>
  <si>
    <t>维修大理村宽3.5米泥结石产业路共25.5公里（其中
：1、小湾—茶山3000米；
2、黄泥坝—坝子坨2000米；3、半坡—大池3500；4、塘坝子—岩上5000米；5、羊钻头—尖峰岭2500米；6、斜岩子—桃子坝2500米；7、大理石厂—桃子坝2500米；
8、出水坝—坝家田1000米；9、出水坝—炉岗井3500米）。</t>
  </si>
  <si>
    <t>通过项目实施项目所在地，可直接带动周边村民323户1241人（其中：脱贫人口87多户327人）生产生活，降低生产生活成本，促进农业产业发展。</t>
  </si>
  <si>
    <t>一、群众参与：9人参与前期项目确定会议、决议，6人参与入库项目的选择，10人参与项目实施过程中施工质量和资金使用的监督等。二、利益链接：通过该项目的实施，降低323户1241人（其中：脱贫人口87多户327人）生产生活成本，促进农业产业发展。</t>
  </si>
  <si>
    <t>完成宽3.5米泥结石产业25.5公里的维修。</t>
  </si>
  <si>
    <t>维修宽3.5米泥结石产业≥25.5公里。</t>
  </si>
  <si>
    <t xml:space="preserve">维修宽3.5米泥结石产业路≤1.2万元/公里。
</t>
  </si>
  <si>
    <t>带动农户增收≥500元/户。</t>
  </si>
  <si>
    <t>通过项目实施降低323户1241人（其中：脱贫人口87多户327人）生产生活成本，促进农业产业发展。</t>
  </si>
  <si>
    <t>工程使用年限≥5年</t>
  </si>
  <si>
    <t>酉阳县2024年秸秆综合利用项目</t>
  </si>
  <si>
    <t>1：履带式自动秸秆收割粉碎一体化收割机4Z-260L 1台 ；2：秸秆粉碎揉搓机 9Z-10A 2台；   3：液压升降机发酵抛机 4M 1台；4：双斗自动包装机 DCS-50-2Y 1台；5：双轴搅拌机 900*3500 1台； 6：回料机.皮带机 D500*10M 3台； 7：铲车料机 1.5*3M 1台 ； 8：自动打包机 9YDB-05 2台； 9：装载机 ZL968 1台 
10 ：小型装卸运输车辆 带自卸 1台 ；11：流转土地并平整、配套工程、厂房建设等3000㎡</t>
  </si>
  <si>
    <t>天馆乡魏市村4组</t>
  </si>
  <si>
    <t>建成秸秆综合利用生产线1条，年可产有机肥约30000吨。受益脱贫人口数30人。</t>
  </si>
  <si>
    <t>1.通过项目实施，可提供固定就业岗位10人以上，通过利益联结（脱贫户、监测对象）在秸秆收储、运输、粪便、无害垃圾、杂草收购有机肥制作等环节务工，人均年收入增收2000元以上。</t>
  </si>
  <si>
    <t>年可产有机肥约30000吨。</t>
  </si>
  <si>
    <t>建成年可收集处理秸秆6000吨、年可产有机肥30000吨的秸秆综合利用示范点，实现周边6000余亩农田种植废弃物资源的循环利用。</t>
  </si>
  <si>
    <t>项目验收合格率100%。</t>
  </si>
  <si>
    <t>项目完成及时率100%。</t>
  </si>
  <si>
    <t>1、原材料：秸秆、粪便、杂草树叶300元/吨；                2、水费：2元/吨；              3、电费：20/吨；            4、工资：150元/天；                            5、发酵剂：80元/吨；      6、生产成本：700元/吨。</t>
  </si>
  <si>
    <t>1.每吨有机肥出产价800元至900元/吨； 2.每吨有机肥的利润100至200元。注：利润受成本、市场售价、时间等因素而变化。</t>
  </si>
  <si>
    <t>随着现代农业的快速发展，有机肥的生产应受各界广泛关注。有机肥作为一种环保、高效的肥料，不仅促进了农业生产的持续发展，带来了显著社会效益。1.促进了农业可持续发展有机肥含有多种营养元素，改善土壤结构，提高土壤肥力，相比化肥不会对土壤造成污染和破坏，保持土壤生态平衡，价低农业生产成本，提高农产品质量，增加农民收益。2.有机肥生产过程中，充分利用废气物（如粪便，秸秆等）作为原材料，通过生物发酵等工艺转化有机肥，减少废弃物的随意堆及污染和破坏，减少化肥的使用，降低土地污染，保护生态环境。3.提升农产品品质，用有机肥的农产品在外观、口感、 营养成分等方面都优于化学肥料的农产品，因此满足消费者对健康、绿色、有机食品的需求。4.推动农业产业结构调整，有机肥产业的发展可带动相关产业的发展，如畜禽养殖、农作物种植、农产品加工等，形成产业链条和产业集群效应，提高农业综合效益。5.增强农民环保意识，通过推广有机肥可以引导农民树立环保理念，增强环保意识，及参与农业废弃物资源在利用，改善农村生态环境，为农业的可持续发展和生态文明建设贡献力量。</t>
  </si>
  <si>
    <t>可持续年限≥20年</t>
  </si>
  <si>
    <t>受益农户满意度≥95%</t>
  </si>
  <si>
    <t>酉阳县天馆乡人民政府</t>
  </si>
  <si>
    <t>李成林</t>
  </si>
  <si>
    <t>酉阳县2024年农业保险保费补贴项目</t>
  </si>
  <si>
    <t>1.对油菜130000亩、水稻74000亩、水稻制种205.9亩、母猪15000头、生猪250000头、玉米105000亩、马铃薯49000亩按总保险费的5%进行补助；
2.对马铃薯完全成本9500亩、水稻完全物化56000亩、生猪收益50000头、玉米完全成本105000亩按总保险费的30%进行补助；
3.对茶叶35000亩、牛7000头、山羊80000只、辣椒12000亩、渔业50亩按总保险费的70%进行补助；
4.对防疫责任险1项按总保险费的100%进行补助。
5.对油茶等保险进行补助。</t>
  </si>
  <si>
    <t>1.完成油菜130000亩、水稻74000亩、水稻制种205.9亩、母猪15000头、生猪250000头、玉米105000亩、马铃薯49000亩按总保险费的5%进行补助；
2.完成马铃薯完全成本9500亩、水稻完全物化56000亩、生猪收益50000头、玉米完全成本105000亩按总保险费的30%进行补助；
3.完成茶叶35000亩、牛7000头、山羊80000只、辣椒12000亩、渔业50亩按总保险费的70%进行补助；
4.完成防疫责任险1项按总保险费的100%进行补助。
5.完成油茶等保险进行补助。
6.受益农户人数190000人，其中脱贫户（监测对象）10000人。</t>
  </si>
  <si>
    <t>1.群众参与：10人以上参与项目的选择、实施、监督和管理；
2.利益联结机制：保障脱贫户（监测对象）不减少收入10000万元以上。</t>
  </si>
  <si>
    <t>1.对油菜130000亩、水稻74000亩、水稻制种205.9亩、母猪15000头、生猪250000头、玉米105000亩、马铃薯49000亩保险费进行补助；
2.对马铃薯完全成本9500亩、水稻完全物化56000亩、生猪收益50000头、玉米完全成本105000亩进行补助；
3.对茶叶35000亩、牛7000头、山羊80000只、辣椒12000亩、渔业50亩保险费进行补助；
4.对防疫责任险1项保险费进行补助。
5.对油茶等保险1项进行补助。</t>
  </si>
  <si>
    <t>1.对油菜、水稻、水稻制种亩、母猪、生猪、玉米、马铃薯按总保险费的5%进行补助；
2.对马铃薯完全成本、水稻完全物化、生猪收益、玉米完全成本按总保险费的30%进行补助；
3.对茶叶、牛、山羊、辣椒、渔业按总保险费的70%进行补助；
4.对防疫责任险1项按总保险费的100%进行补助。
5.对油茶等保险进行补助。</t>
  </si>
  <si>
    <t>保障脱贫户（监测对象）不减少收入10000万元以上。</t>
  </si>
  <si>
    <t>受益农户人数190000人，其中脱贫户（监测对象）10000人。</t>
  </si>
  <si>
    <t>毛坝乡毛坝村1组公共厕所建设项目</t>
  </si>
  <si>
    <t>酉阳县2024年农村危房改造</t>
  </si>
  <si>
    <t>住房</t>
  </si>
  <si>
    <t>农村危房等农房改造</t>
  </si>
  <si>
    <t>危房改造300户（C级70户、D级和无房户230户）。</t>
  </si>
  <si>
    <t>万木镇黄连村柑橘基地建设项目</t>
  </si>
  <si>
    <t>抚育管护柑橘基地100亩</t>
  </si>
  <si>
    <t>2024年酉阳自治县畜牧业生产社会化服务项目</t>
  </si>
  <si>
    <t>1、开展300头能繁母猪全程免疫接种、猪群营养保健及饲养管理、疫病诊断治疗、生物技术应用及养殖设备更新服务。2113头商品仔猪免疫接种,生物技术应用等服务。
2、开展200头肉牛饲养管理、生物技术应用及养殖设备更新服务。
3、开展300只山羊免疫接种、营养保健及饲养管理、生物技术应用及养殖设备更新服务。                            4、开展10户养殖户养殖设备更新服务。</t>
  </si>
  <si>
    <t>酉阳县畜牧产业发展中心</t>
  </si>
  <si>
    <t>2024年生猪改良项目</t>
  </si>
  <si>
    <t>1.生猪良种精液补助50元/份(含配送、培训、改配物资、精液检测设备等一切费用，以实际采购价格和数量进行核算)，使用良种猪精液10000份，实现良种配种2500头以上。</t>
  </si>
  <si>
    <t>酉阳县2024年作物新品引进示范基地</t>
  </si>
  <si>
    <t>1.建作物新品种引进示范基地110亩；
2.引进示范作物新品种10个以上；</t>
  </si>
  <si>
    <t>酉阳县板溪镇山羊村野生猕猴桃产业示范园建设项目</t>
  </si>
  <si>
    <t>1.建设野生猕猴桃种植基地200亩。                       2.新建智能监控系统1套。新建生产便道宽长3公里，宽1米。基地围栏30000米。                              3.新建分拣包装场地300平方米、管理用房100平方米。                                                                4.购置产品包装盒10000个、背负式割草机5台。                                                                  5.猕猴桃送检5批次。</t>
  </si>
  <si>
    <t>2024年酉阳县食用菌建设项目</t>
  </si>
  <si>
    <t>一、菌种菌棒生产设备：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
63.100吨地磅一套；
64.2吨抓机2台；
65.4吨铲车2台；
66.破碎机2台；
67.制湿机2台；
68.10吨自卸运输车2辆；
69.木屑粉碎机组一套；
70.皮带运输机一套；
四、园区二台1000千伏安变压器
五、智能物联网溯源系统管理（生产各环节，全程智能化数字化管理及各乡镇生产基地数字溯源系统管控）
六、冷链物流配送：7.3米冷藏运输车10辆；4.3米冷藏运输车10辆；
七、冷藏5000吨冻库（面积4000平米，温度设计零下5°-5°，空高3.2米，底部隔热层0.4米）
八、食用菌产业园区建设：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t>
  </si>
  <si>
    <t>2024年酉水河镇河湾村庭院经济项目</t>
  </si>
  <si>
    <t>硬化共富产业路2Km、宽3.5m、厚20cm、强度C20，联结河湾山寨白皮柚基地75户、550亩，借助共富合作社的平台，打造河湾白皮柚品牌。</t>
  </si>
  <si>
    <t>2024年毛坝乡毛坝村庭院经济项目</t>
  </si>
  <si>
    <t>扶持420户农户发展种植业、养殖业，其中发展种植业（粮油作物、蔬菜等经济作物）300亩，发展畜牧业（猪、牛、羊、鸡等）1000（头、只），实现增收40万元以上。</t>
  </si>
  <si>
    <t>2024年毛坝乡龙家村“酉阳800”示范基地（蔬菜）土地整治项目</t>
  </si>
  <si>
    <t>农田设施建设</t>
  </si>
  <si>
    <t>土地整治200亩，配套水利设施设备及农业产业路。</t>
  </si>
  <si>
    <t>2024年龙潭镇“酉阳800”示范基地土地整治项目</t>
  </si>
  <si>
    <t>土地整治200亩；沟渠整治400米。</t>
  </si>
  <si>
    <t>2024年酉酬镇和平村土地整治项目</t>
  </si>
  <si>
    <t>1.产业路宽3.5米，长1.5公里；
2.安装灌溉管网3公里。</t>
  </si>
  <si>
    <t>2024年李溪镇鹅池村庭院经济项目</t>
  </si>
  <si>
    <t>扶持李溪镇鹅池村350户农户发展种植及养殖业</t>
  </si>
  <si>
    <t>2024年南腰界镇南界村“酉阳800”示范基地土地整治项目</t>
  </si>
  <si>
    <t>1.新建南界村5组（小地名：后木够）高标准农田沟渠（300*400mm）1950米；2新建南界村6组（“酉阳800云上稻米”种植基地）高标准农田沟渠（300*400mm）2800米。</t>
  </si>
  <si>
    <t>2024年木叶乡梨耳村“酉阳800”示范基地（茶叶）土地整治项目</t>
  </si>
  <si>
    <t>土地整治200亩</t>
  </si>
  <si>
    <t>酉阳县2024年茶叶基地管护项目</t>
  </si>
  <si>
    <t>管护茶园1000亩。</t>
  </si>
  <si>
    <t>酉阳县2024年花田乡张家村茶叶基地灌溉系统建设项目</t>
  </si>
  <si>
    <r>
      <rPr>
        <sz val="10"/>
        <rFont val="黑体"/>
        <charset val="134"/>
      </rPr>
      <t>建设3m</t>
    </r>
    <r>
      <rPr>
        <sz val="10"/>
        <rFont val="宋体"/>
        <charset val="134"/>
      </rPr>
      <t>³</t>
    </r>
    <r>
      <rPr>
        <sz val="10"/>
        <rFont val="黑体"/>
        <charset val="134"/>
      </rPr>
      <t>x16座灌溉水池。</t>
    </r>
  </si>
  <si>
    <t>2024年农机奖补项目</t>
  </si>
  <si>
    <t>对2024年新购置中型以上农机按不超过总投资的50%（含中央农机补贴部分）进行奖补，补贴农机20台。</t>
  </si>
  <si>
    <t>2024年泔溪镇太平村庭院经济项目</t>
  </si>
  <si>
    <t>扶持发展庭院经济350户</t>
  </si>
  <si>
    <t>酉阳县2024年香柚种植基地建设项目（一期）</t>
  </si>
  <si>
    <t>流转土地3334亩，完成3334亩香柚定植及水肥一体化建设、云轨建设。种植密度为每亩34-45株，成活率95%以上；水肥一体化管道每亩230米左右，云轨每亩100至150米。</t>
  </si>
  <si>
    <t>酉阳县2024年香柚种植基地产业路建设项目（一期）</t>
  </si>
  <si>
    <t>新建3334亩香柚种植基地（一期）产业路5.714公里</t>
  </si>
  <si>
    <t>2024年板溪镇扎营村“酉阳800”示范基地（蔬菜）土地整治项目</t>
  </si>
  <si>
    <t>土地整治200亩；配套水利设施。</t>
  </si>
  <si>
    <t>2024年基层农技推广体系改革与建设补助项目</t>
  </si>
  <si>
    <t>1、建设农业科技示范基地2个；
2、招聘特聘农技员，特聘防疫员15名；
3、培育科技示范主体276户；
4、农技员能力提升（知识更新）145人；
5、开展农技综合推广服务一项；
6、农业科技支撑即农业重大技术协同推广工作。</t>
  </si>
  <si>
    <t>2024年酉阳县两罾乡石门坎村道路建设项目</t>
  </si>
  <si>
    <t>新建产业路3.2公里，路基及排水宽共4m:
其中：4组下坝-楠木芹-香树湾2.2公里；
5组瓦厂-付家潭1.0公里；
共计3.2公里。</t>
  </si>
  <si>
    <t>2024年腴地乡高庄村“酉阳800”示范基地（稻米）土地整治项目</t>
  </si>
  <si>
    <t>土地整治500亩</t>
  </si>
  <si>
    <t>2024年酉阳蜂蜜全产业链及品质提升项目</t>
  </si>
  <si>
    <t>1.建设蜂蜜直供基地20个。
2.提档蜂蜜生产线1条。
3.开展酉阳蜂蜜产品推广活动5次。
4.发展中蜂3000群。
5.蜂蜜送检20批次。 
6.创建蜂蜜产业发展工作室1个。             7.开展蜜蜂养殖技术培训5次。</t>
  </si>
  <si>
    <t>2024年麻旺镇加强村小麦产业科技试验示范基地</t>
  </si>
  <si>
    <t>建设高标准小麦综合试验示范基地1个，内容包括：
1.引进试验小麦新品种1个，示范种植≥100亩；亩产≥200公斤 ；                                      2.邀请重庆市玉米产业创新团队技术指导培训≥80人次；3.购买小麦烘干设备1套；</t>
  </si>
  <si>
    <t>宜居乡长田村小唐至龙头山通畅工程</t>
  </si>
  <si>
    <t>硬化长田村小唐至龙头山道路2.3公里（其中，硬化通畅路0.5公里，新建并硬化1.8公里），四级公路，路面宽度4.5m，C25水泥混凝土路面，厚度200mm；护栏2公里。</t>
  </si>
  <si>
    <t>酉阳800品牌营销项目</t>
  </si>
  <si>
    <t>主要建设内容为：1.制作品牌宣传片1部、2.高速路收费站及大型商圈LED广告大屏投放酉阳800宣传片3.区形象店1个、酒店专柜1个</t>
  </si>
  <si>
    <t>示范新型经营主体培育项目</t>
  </si>
  <si>
    <t>奖补2020年以来新创建的国家级示范社1个；新创建的市级示范社6个。</t>
  </si>
  <si>
    <t>酉阳县2024年财政衔接推进乡村振兴补助资金及其他涉农整合资金年度项目和资金分配方案表</t>
  </si>
  <si>
    <t>项目分类标记（可多选，符合要求标记是）</t>
  </si>
  <si>
    <t>是否产业项目</t>
  </si>
  <si>
    <t>人居环境整治项目</t>
  </si>
  <si>
    <t>是否共富乡村项目</t>
  </si>
  <si>
    <t>调整</t>
  </si>
  <si>
    <t>项目编报分类</t>
  </si>
  <si>
    <t>备注</t>
  </si>
  <si>
    <t>资金分配</t>
  </si>
  <si>
    <t>资金支付</t>
  </si>
  <si>
    <t>是否衔接资金项目</t>
  </si>
  <si>
    <t>总计：</t>
  </si>
  <si>
    <t>衔接资金</t>
  </si>
  <si>
    <t>整合资金</t>
  </si>
  <si>
    <t>整合资金安排</t>
  </si>
  <si>
    <t>项目状态</t>
  </si>
  <si>
    <t>中央衔接资金</t>
  </si>
  <si>
    <t>市级衔接资金</t>
  </si>
  <si>
    <t>县级衔接资金</t>
  </si>
  <si>
    <t>整合中央</t>
  </si>
  <si>
    <t>整合市级</t>
  </si>
  <si>
    <t>进度</t>
  </si>
  <si>
    <t>具体进度</t>
  </si>
  <si>
    <t>资金小计：</t>
  </si>
  <si>
    <t>资金1</t>
  </si>
  <si>
    <t>资金名称1</t>
  </si>
  <si>
    <t>资金文号及摘要1</t>
  </si>
  <si>
    <t>资金2</t>
  </si>
  <si>
    <t>资金名称2</t>
  </si>
  <si>
    <t>资金文号及摘要2</t>
  </si>
  <si>
    <t>资金3</t>
  </si>
  <si>
    <t>资金名称3</t>
  </si>
  <si>
    <t>资金文号及摘要3</t>
  </si>
  <si>
    <t>资金</t>
  </si>
  <si>
    <t>资金名称</t>
  </si>
  <si>
    <t>资金文号及摘要</t>
  </si>
  <si>
    <t>刚需项目（公益性岗位、贷款贴息、风险补偿金、项目管理费、医保、雨露计划、交通补助、危房改造、培训等）</t>
  </si>
  <si>
    <t>共富乡村</t>
  </si>
  <si>
    <r>
      <rPr>
        <b/>
        <sz val="11"/>
        <rFont val="宋体"/>
        <charset val="134"/>
      </rPr>
      <t>酉阳</t>
    </r>
    <r>
      <rPr>
        <b/>
        <sz val="11"/>
        <rFont val="Times New Roman"/>
        <charset val="134"/>
      </rPr>
      <t>800</t>
    </r>
  </si>
  <si>
    <t>景区大环线、景点直连线</t>
  </si>
  <si>
    <t>国有企业本级配套</t>
  </si>
  <si>
    <t>招商引资项目</t>
  </si>
  <si>
    <t>重点标注（矛盾纠纷化解、应急抗旱）</t>
  </si>
  <si>
    <t>涉市考核</t>
  </si>
  <si>
    <t>部门优选</t>
  </si>
  <si>
    <t>应急抗旱</t>
  </si>
  <si>
    <t>是（部分）</t>
  </si>
  <si>
    <t>原389</t>
  </si>
  <si>
    <t>市级衔接推进乡村振兴补助资金--巩固拓展脱贫攻坚成果和乡村振兴任务</t>
  </si>
  <si>
    <t>渝财农〔2023〕151号关于提前下达2024 年市财政衔接推进乡村振兴补助资金预算的通知--巩固拓展脱贫攻坚成果和乡村振兴任务</t>
  </si>
  <si>
    <t>耕地建设与利用资金</t>
  </si>
  <si>
    <t>渝财农〔2024〕31号关于下达2024年中央耕地建设与利用资金预算的通知</t>
  </si>
  <si>
    <t>已完工</t>
  </si>
  <si>
    <t>已验收</t>
  </si>
  <si>
    <t>≥10</t>
  </si>
  <si>
    <t>衔接推进乡村振兴补助资金--少数民族发展资金</t>
  </si>
  <si>
    <t>渝财行政〔2023〕145号关于提前下达2024年中央少数民族发展资金预算的通知</t>
  </si>
  <si>
    <t>在建</t>
  </si>
  <si>
    <t>≥5</t>
  </si>
  <si>
    <t>公厕主体建设已完工，户厕已完成56户。</t>
  </si>
  <si>
    <t>衔接推进乡村振兴补助资金--巩固拓展脱贫攻坚成果和乡村振兴任务</t>
  </si>
  <si>
    <t>渝财农〔2023〕146号关于提前下达2024 年中央财政衔接推进乡村振兴补助资金预算的通知--巩固拓展脱贫攻坚成果和乡村振兴任务</t>
  </si>
  <si>
    <t>市级衔接推进乡村振兴补助资金--少数民族发展资金</t>
  </si>
  <si>
    <t>渝财行政〔2023〕146号关于提前下达2024年市级少数民族发展资金预算的通知</t>
  </si>
  <si>
    <t>渝财农〔2024〕33号关于下达2024年中央耕地建设与利用资金预算的通知</t>
  </si>
  <si>
    <t>开工</t>
  </si>
  <si>
    <t>该项目已完成形象进度80%</t>
  </si>
  <si>
    <t>≥15</t>
  </si>
  <si>
    <t>建设中</t>
  </si>
  <si>
    <t>项目已完工</t>
  </si>
  <si>
    <t>渝财农〔2024〕26号关于下达2024年中央财政衔接推进乡村振兴补助资金预算的通知</t>
  </si>
  <si>
    <t>对受旱灾影响油茶基地进行补植补造22000亩。</t>
  </si>
  <si>
    <t>农村综合改革转移支付</t>
  </si>
  <si>
    <t>渝财农〔2024〕59号关于下达2024 年第二批中央农村综合改革转移支付预算的通知</t>
  </si>
  <si>
    <t>粮油生产保障资金</t>
  </si>
  <si>
    <t>渝财农〔2024〕30号关于下达2024年中央粮油生产保障资金预算的通知</t>
  </si>
  <si>
    <t>正在铺设管道</t>
  </si>
  <si>
    <t>≥280</t>
  </si>
  <si>
    <t>≥20</t>
  </si>
  <si>
    <t>正在结算评审</t>
  </si>
  <si>
    <t>未开工</t>
  </si>
  <si>
    <t>水池主体已完工，正在完善附属设施</t>
  </si>
  <si>
    <t>调增资金</t>
  </si>
  <si>
    <t>渝财预〔2024〕35号关于下达市级财政衔接推进乡村振兴重点帮扶乡镇财力补助的通知</t>
  </si>
  <si>
    <t>已完工，待主管部门验收</t>
  </si>
  <si>
    <t>市</t>
  </si>
  <si>
    <t>渝财农〔2023〕161号关于提前下达2058 年市财政衔接推进乡村振兴补助资金预算的通知</t>
  </si>
  <si>
    <t>≥93</t>
  </si>
  <si>
    <t>≥42</t>
  </si>
  <si>
    <t>农村危旧房改造补助资金</t>
  </si>
  <si>
    <t>渝财建〔2023〕251号关于提前下达2024年农村危房改造补助资金预算的通知</t>
  </si>
  <si>
    <t>渝财农〔2023〕158号关于下达2024年中央农业相关转移支付资金预算指标的通知</t>
  </si>
  <si>
    <t>退库</t>
  </si>
  <si>
    <t>毛坝乡毛坝村1组集镇</t>
  </si>
  <si>
    <t>1.群众参与：5人以上参与项目前期入库的选择及项目实施过程中实施质量和资金使用的监督；
2.利益联结机制：通过新建公厕，使项目区卫生条件显著改善，项目受益人口150人以上。</t>
  </si>
  <si>
    <t>放弃实施</t>
  </si>
  <si>
    <t>渝财农〔2023〕156号关于提前下达2024年中央耕地建设与利用资金预算指标的通知</t>
  </si>
  <si>
    <t>渝财农〔2024〕90号关于下达2024年市财政衔接推进乡村振兴补助资金预算的通知</t>
  </si>
  <si>
    <t xml:space="preserve">66.67%
</t>
  </si>
  <si>
    <t>全部完工，已验收，等待县级验收</t>
  </si>
  <si>
    <t>已完工，未验收</t>
  </si>
  <si>
    <t>\</t>
  </si>
  <si>
    <t>完工未验收</t>
  </si>
  <si>
    <t>目前完成第一次、第二次管护面积400亩，现已采购有机肥，10月底进行第三次管护</t>
  </si>
  <si>
    <t>截至目前已支付到2024年8月。</t>
  </si>
  <si>
    <t>项目已开工建设，已完成基层建设。</t>
  </si>
  <si>
    <t>项目已完工待验收</t>
  </si>
  <si>
    <t>项目已完工并完成结算</t>
  </si>
  <si>
    <t>农村环境整治资金</t>
  </si>
  <si>
    <t>渝财环〔2023〕79号关于提前下达2024年度中央农村环境整治资金预算的通知</t>
  </si>
  <si>
    <t>已完工，验收合格。</t>
  </si>
  <si>
    <t>已完工，乡验收合格。</t>
  </si>
  <si>
    <t>已完工未验收</t>
  </si>
  <si>
    <t>林业草原改革发展资金</t>
  </si>
  <si>
    <t>渝财农〔2023〕141号关于提前下达2024年市级林业草原改革发展和林业草原生态保护恢复资金预算的通知</t>
  </si>
  <si>
    <t>已完成抚育管护油茶基地13500亩，包括已完成施肥、除草、抚育等</t>
  </si>
  <si>
    <t>续建鹅掌楸良种种子园225亩已完成施肥、修枝整形、松土，除草抚育；续建鹅掌楸母树林200亩已完成施肥；新建鹅掌楸示范林50亩已完成清林、打窝、植苗；续建鹅掌楸示范林50亩已完成施肥、除草、抚育；续建鹅掌楸子代林22亩已完成施肥、除草、抚育；新建良种繁育基地3亩已完成整地作床、播种、除草、施肥；新建生物防护栏2000米已完成挖窝、购苗、施肥；开展新技术咨询服务2次。</t>
  </si>
  <si>
    <t>衔接推进乡村振兴补助资金--欠发达国有林场巩固提升任务</t>
  </si>
  <si>
    <t>渝财农〔2023〕146号关于提前下达2024年中央财政衔接推进乡村振兴补助资金预算的通知--欠发达国有林场巩固提升任务</t>
  </si>
  <si>
    <t>已完成马尾松种子园抚育管护及病虫害防治，鹅掌楸母树林的抚育管护及现状调查，正在开展后续工作</t>
  </si>
  <si>
    <t>业主已完成续建抚育管护桃、李等苗木（折算面积）9170亩.</t>
  </si>
  <si>
    <t>3.技术咨询及培训3次。</t>
  </si>
  <si>
    <t>业主已完成续建抚育管护桃、李等苗木（折算面积）10000亩。</t>
  </si>
  <si>
    <t>业主已完成栽植红枫、栾树等苗木（地径3~8cm）6100株</t>
  </si>
  <si>
    <t>渝财农〔2024〕44号关于下达2024 年中央林业草原改革发展资金预算（第二批）的通知</t>
  </si>
  <si>
    <t>业主已完成在农村四旁空闲地，新栽植杉木、柏木、桃、李等苗木（折算面积）15000亩。</t>
  </si>
  <si>
    <t>目前完成山场除清理0.8666万亩，灾害木除治1.2万株及宣传。已完成验收。全县普查达到70%。</t>
  </si>
  <si>
    <t>调减资金</t>
  </si>
  <si>
    <t>渝财农〔2023〕145号关于提前下达2024年农村综合改革转移支付预算的通知</t>
  </si>
  <si>
    <t>改建/新建</t>
  </si>
  <si>
    <t>通过该项目可保障300户农户住房安全。</t>
  </si>
  <si>
    <t>1.群众参与：42人参与项目前期会议、决议、入库的选择，300人直接参与项目实施；
2.利益联结机制：通过该项目可保障300户农户住房安全。</t>
  </si>
  <si>
    <t>危房改造300户。</t>
  </si>
  <si>
    <t>建房补助标准：C级0.75万元/户，D级2.1万元/户，无房户2.1万元/户。</t>
  </si>
  <si>
    <t>通过补助建房成本，降低农户支出，减轻经济负担（C级0.75万元/户，D级2.1万元/户，无房户2.1万元/户）。</t>
  </si>
  <si>
    <t>受益农户≥300户。</t>
  </si>
  <si>
    <t>改造后房屋安全年限≥10年</t>
  </si>
  <si>
    <t>对外出务工脱贫劳动力落实跨区域交通补助人均200元左右，减少其外出务工交通费用支出人均200元左右</t>
  </si>
  <si>
    <t>该项目已启动</t>
  </si>
  <si>
    <t>施工中</t>
  </si>
  <si>
    <t>衔接推进乡村振兴补助资金--以工代赈任务</t>
  </si>
  <si>
    <t>渝财农〔2023〕146号关于提前下达2024年中央财政衔接推进乡村振兴补助资金预算的通知--以工代赈任务</t>
  </si>
  <si>
    <t>市级衔接推进乡村振兴补助资金--以工代赈任务</t>
  </si>
  <si>
    <t>渝财农〔2023〕151号关于提前下达2024 年市财政衔接推进乡村振兴补助资金预算的通知--以工代赈任务</t>
  </si>
  <si>
    <t>渝财行政〔2024〕21号关于下达2024年市级少数民族发展资金（第二批）预算的通知</t>
  </si>
  <si>
    <t>已完成：1.屋面修缮整治7000㎡；
2.房屋外墙修缮整治8300㎡；
3.铺设毛石板碎拼道路800㎡；
4.硬化人行便道110㎡（10cm厚c20砼面层）；
5.建设防护挡墙750m³（M7.5浆砌片石）；</t>
  </si>
  <si>
    <t xml:space="preserve">在建 </t>
  </si>
  <si>
    <t>项目已完成</t>
  </si>
  <si>
    <t>渝财农〔2023〕143号关于提前下达2024年中央林业草原改革发展资金预算的通知</t>
  </si>
  <si>
    <t>基本建设完成，等待设备入场</t>
  </si>
  <si>
    <t xml:space="preserve"> 万木镇黄连村</t>
  </si>
  <si>
    <t>1.抚育管护柑橘基地100亩；
2.通过项目实施，进一步提高我县柑橘基地建设质量。</t>
  </si>
  <si>
    <t>一、群众参与：5名以上当地农民工参与项目施工过程。
二、利益联结机制：
带动当地农户务工就业5人以上。</t>
  </si>
  <si>
    <t>完成黄连村柑橘基地抚育管护100亩</t>
  </si>
  <si>
    <t>抚育管护柑橘基地≥100亩</t>
  </si>
  <si>
    <t xml:space="preserve">1.抚育管护柑橘基地补助标准≤500元/亩；
2.其他费用（设计及验收费用）补助总额≤5000元。
</t>
  </si>
  <si>
    <t>预计基地盛产后增加产值≥10万</t>
  </si>
  <si>
    <t>总体施工进度达50%</t>
  </si>
  <si>
    <t>正在开展换填开挖工作。</t>
  </si>
  <si>
    <t>正在进行道路沿线平场土石方开挖作业，开挖量约9000m³；浆砌片石挡墙600M³，毛石混凝土挡墙900m³。</t>
  </si>
  <si>
    <t>正在可研申报中</t>
  </si>
  <si>
    <t>未安排资金，未启动</t>
  </si>
  <si>
    <t>户均补助标准≤2000元/年。</t>
  </si>
  <si>
    <t>已全部申报验收完毕</t>
  </si>
  <si>
    <t>已全部完成</t>
  </si>
  <si>
    <t>已验收，需要调项</t>
  </si>
  <si>
    <t>户均补助标准≤2000元/年</t>
  </si>
  <si>
    <t>完工，待主管部门验收</t>
  </si>
  <si>
    <t>户均补助标准≤2000元</t>
  </si>
  <si>
    <t>已结算</t>
  </si>
  <si>
    <t>项目已完工已验收</t>
  </si>
  <si>
    <t>受益群众≥3163人，其中脱贫人口和监测对象人数56人</t>
  </si>
  <si>
    <t>户均补助≤2000元。</t>
  </si>
  <si>
    <t>受益监测户及脱贫户≥ 578户</t>
  </si>
  <si>
    <t>正在完善资金拨付资料，待调项文件后立刻支付</t>
  </si>
  <si>
    <t>已完成，部分资金未拨付</t>
  </si>
  <si>
    <t>已完工验收</t>
  </si>
  <si>
    <t>扶持401户监测户及脱贫户发展种植业、养殖业，其中发展种植业（粮油作物、蔬菜等经济作物1000亩以上，发展畜牧业（猪、牛、羊、鸡等）1200（头、只）以上</t>
  </si>
  <si>
    <t>扶持401户监测户及脱贫户发展种植业、养殖业，其中发展种植业（粮油作物、蔬菜等经济作物1000亩，发展畜牧业（猪、牛、羊、鸡等）1200（头、只），实现增收74.779万元以上</t>
  </si>
  <si>
    <t>扶持401户监测户及脱贫户发展种植业、养殖业，其中发展种植业（粮油作物、蔬菜等经济作物1000亩，发展畜牧业（猪、牛、羊、鸡等）1200（头、只），实现增收74万元以上。</t>
  </si>
  <si>
    <t>补助对象≥401户</t>
  </si>
  <si>
    <t>户均补助标准≤2000元。</t>
  </si>
  <si>
    <t>受益监测户及脱贫户≥401户</t>
  </si>
  <si>
    <t>正在进行“两类群体”“到户产业拨付</t>
  </si>
  <si>
    <t>扶持638户监测户及脱贫户发展种植业、养殖业，其中发展种植业（粮油作物、蔬菜等经济作物）1950亩，发展畜牧业（猪、牛、羊、鸡等）5900（头、只），实现增收105万元以上。</t>
  </si>
  <si>
    <t>补助对象≥638户</t>
  </si>
  <si>
    <t>受益监测户及脱贫户≥638户</t>
  </si>
  <si>
    <t>渝财农〔2024〕56号关于下达2024 年市财政衔接推进乡村振兴补助资金预算的通知</t>
  </si>
  <si>
    <t>补助标准≤2000元</t>
  </si>
  <si>
    <t>依照巩固脱贫攻坚成果过渡期政策，积极引导全乡1020户脱贫户及监测户发展发展种植业、养殖业，其中发展种植业（粮油作物、蔬菜等经济作物2000亩，发展畜牧业（猪、牛、羊、鸡等）1000（头、只）。</t>
  </si>
  <si>
    <t>受益监测户及脱贫户≥1020户</t>
  </si>
  <si>
    <t>已完工，验收合格</t>
  </si>
  <si>
    <t>全部验收</t>
  </si>
  <si>
    <t>农业专项资金</t>
  </si>
  <si>
    <t>渝财农〔2023〕122号关于提前下达2024年市级农业相关转移支付资金预算指标的通知--农业资源与生态保护资金</t>
  </si>
  <si>
    <t>1.新建烤烟育苗中棚27座，可为2160亩烤烟提供280.8                                                                                                 万株合格烟苗;          
 2.配套烤烟房烘烤设备66套，可为990亩烤烟提供烘烤服务、可实现收购烤烟约2376担烘烤收入约356.4万元。                                   3.通过为烟农提供烤烟育苗设施及烘烤设施可带动烟农53户106人，其中脱贫户（边缘易致贫户）5户15人增收1万元。</t>
  </si>
  <si>
    <t>青蒿科技试验补助≤1000元/亩。</t>
  </si>
  <si>
    <t xml:space="preserve">分株繁殖等繁殖方式建骨碎补仿野生繁殖试验基地10亩
</t>
  </si>
  <si>
    <t>辣椒已种植完成，待收获后轮种宽柄芥菜</t>
  </si>
  <si>
    <t>项目已完成立项用地申请</t>
  </si>
  <si>
    <t>已完成300亩榨菜种植及水管安装</t>
  </si>
  <si>
    <t>主体已完工</t>
  </si>
  <si>
    <t>项目已开工，设备运输中。</t>
  </si>
  <si>
    <t>硬化完成800米，路面清理全部完成。</t>
  </si>
  <si>
    <t>酉阳县2024年兽畜禽养殖示范基地建设项目</t>
  </si>
  <si>
    <t>新建标准化肉牛养殖示范基地12个，存栏肉牛1100头；新建标准化生猪养殖示范基地4个，存栏生猪3000头、能繁母猪200头；新建标准化黑山羊养殖示范基地2个，存栏黑山羊200只。通过临时务工方式，带动周边脱贫户30户，户均增加工资性收入2000元及以上。</t>
  </si>
  <si>
    <t>已完工待验收</t>
  </si>
  <si>
    <t>已完成围栏建设，草料采买等建设内容</t>
  </si>
  <si>
    <t>开展养殖全程免疫服务、营养保健服务、疾病诊疗服务、生物技术服务、设备更新服务等综合服务，提高养殖技术水平和经济效益，实现生猪出栏、肉牛增重、山羊成活率等生产指标全面提高，带动脱贫户3户，户均增收2000元以上。</t>
  </si>
  <si>
    <t>完成300头能繁母猪、2113头商品猪、200头肉牛、300只山羊养殖重点薄弱环节防疫、饲养管理、疫病诊疗、生物技术、设备等环节的社会化服务</t>
  </si>
  <si>
    <t>实现300头能繁母猪、2113头商品猪、200头肉牛、300只山羊健康养殖。</t>
  </si>
  <si>
    <t>能繁母猪免疫、保健、诊治、生物技术服务补助≤600元/头，商品猪免疫服务补助≤124元/头。肉牛饲养及生物技术服务补助≤460元/头。山羊免疫、营养保健、生物技术服务补助≤120元/只。养殖设备更新补助≤3000元/户。</t>
  </si>
  <si>
    <t>减少养殖成本60万元</t>
  </si>
  <si>
    <t>已完工并验收。</t>
  </si>
  <si>
    <t>使用良种猪精液10000份，良种配种2500头以上，带动脱贫户3户。</t>
  </si>
  <si>
    <t>良种配种2500头以上</t>
  </si>
  <si>
    <t>良种配种≧2500头以上</t>
  </si>
  <si>
    <t>生猪良种供精补助≤50元/份</t>
  </si>
  <si>
    <t>已完成项目进度95%，于月底可验收。</t>
  </si>
  <si>
    <t>黑水镇大涵村、丁市镇丁市村、酉水河镇大地村</t>
  </si>
  <si>
    <t>1.建作物新品种示范基地110亩；
2.引进示范作物新品种10个以上；
3.通过实施该项目，受益人口40人（其中脱贫户2户2人，脱贫人口增收10000元）。</t>
  </si>
  <si>
    <t>1.群众参与：8人参与项目确定会议及入库选择，5人参与项目实施过程中施工质量和资金使用监督；
2.利益联结机制：流转土地50亩，增加流转性收入690元/亩*年。</t>
  </si>
  <si>
    <t>1.建作物新品种引进示范基地110亩；
2.引进示范作物新品种10个以上；
3.通过实施该项目，受益人口40人（其中脱贫户2户2人，脱贫人口增收10000元）。</t>
  </si>
  <si>
    <t>1.建作物新品种引进示范基地≥110亩；
2.标识2块。</t>
  </si>
  <si>
    <t>1.建作物新品种引进示范基地≤0.4万元/亩；
2.标识≤2万元/块。</t>
  </si>
  <si>
    <t>带动脱贫人口增加收入10000元。</t>
  </si>
  <si>
    <t>山羊村6组</t>
  </si>
  <si>
    <t>1.建设野生猕猴桃种植基地1个。                       2.新建智能监控系统1套。                                  3.新建分拣包装场地300平方米、管理用房100平方米。                                                                4.购置产品包装盒10000个、人工、背负式割草机5台。                                                                  5.猕猴桃送检5批次。                                  6.通过实施该项目，带动农户20人以上，其中脱贫户5人。</t>
  </si>
  <si>
    <t>1、群众参与：12人以上参与项目的选择、实施、监督和管理，群众在基地务工。                    2、利益联结机制：带动农户20人以上，其中脱贫户2人</t>
  </si>
  <si>
    <t>1.建设野生猕猴桃种植基地1个。                       2.新建智能监控系统1套。                                  3.新建分拣包装场地300平方米、管理用房100平方米。                                                                4.购置产品包装盒10000个、人工、背负式割草机5台。                                                                  5.猕猴桃送检5批次。                                  6.通过实施该项目，带动脱贫户2人。</t>
  </si>
  <si>
    <t>1.建设野生猕猴桃种植基地≥1个。                       2.新建智能监控系统≥1套。                                  3.新建分拣包装场地≥300平方米、管理用房≥100平方米。                                                                4.购置产品包装盒≥10000个、人工、背负式割草机≥5台。                                                                  5.猕猴桃送检≥5批次。</t>
  </si>
  <si>
    <t>1.建设野生猕猴桃种植基地≤66.5万元/个。                             2.新建智能监控系统≤6.5万元/套。                                  3.新建分拣包装场地≤200元/平方米、管理用房≤800元/平方米。                                                                4.购置产品包装盒≤10元/个、人工、背负式割草机≤2000元/台。                                                                  5.猕猴桃送检≤4000元/批次。</t>
  </si>
  <si>
    <t>通过实施该项目，带动农户≥20人，其中脱贫户2人。</t>
  </si>
  <si>
    <t>麻旺镇桂香村</t>
  </si>
  <si>
    <t>通过项目的实施，可推动酉阳食用菌产业发展，解决人员就业问题，是酉阳县麻旺镇就业经济新的增长点和农民致富的重要途径，带动务工人员≥2000人，人均收入≥3000元。</t>
  </si>
  <si>
    <t>1、群众参与：12人以上参与项目的选择、实施、监督和管理，群众在基地务工。                    2、利益联结机制：带动农户2000人以上，其中脱贫户100人</t>
  </si>
  <si>
    <t>通过项目的实施，可推动本地种植业发展，解决人员就业问题，是酉阳县麻旺镇就业经济新的增长点和农民致富的重要途径，带动务工人员≥2000人次，人均收入≥3000元。</t>
  </si>
  <si>
    <t>一、菌种菌棒生产设备：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
63.100吨地磅一套；
64.2吨抓机2台；
65.4吨铲车2台；
66.破碎机2台；
67.制湿机2台；
68.10吨自卸运输车2辆；
69.木屑粉碎机组一套；
70.皮带运输机一套；
四、园区二台1000千伏安变压器
五、智能物联网溯源系统管理（生产各环节，全程智能化数字化管理及各乡镇生产基地数字溯源系统管控）
六、冷链物流配送：7.3米冷藏运输车10辆；4.3米冷藏运输车10辆；
七、冷藏5000吨冻库（面积4000平米，温度设计零下5°-5°，空高3.2米，底部隔热层0.4米）
八、食用菌产业园区建设：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t>
  </si>
  <si>
    <t>一、菌种菌棒生产设备≦3000万元；
1、8立方一次拌料罐2台；
2、8立方二次拌料罐2台；
3、6米提升机2台；
4、4.5米提升机2台；
5、8工位分料机2台；
6、大振动筛2台；
7、控制柜2台；
8、全自动装袋机18台；
9、爬坡机16台；
10、13.5米不锈钢高压灭菌柜8台；
11、10吨环保锅炉1台；
12、灭菌架630个；
13、15米平面输送带2条；
14、全自动接种机8台；
15、菌袋分离机1台；
16、刺孔机12台；
17、泡水机12台；
18、菌棒输送带30条；
19、电动叉车8台；
20、铲车2台；
21、烘干房2套；
22、小提升机4台；
23、大提升机4台；
24、储存罐4台；
25、筛菇机(五节）1套；
26、分选台4台；
27、除尘机1套；
28、蒸汽抹面机1套；
29、电加热网带式烘干机1套；
30、电脑操控台1台；
31、真空包装机2台；
32、金属探测仪1台；
33、大包装流水线1套；
34、小包装流水线1套；
二、生物质颗粒燃料生产设备≦500万元；
35、进料链板（进料）1套；
36、综合破碎机1套；
37、皮带输送机（出料）1套；
38、电控柜1套；
39、遥控器1套；
40、皮带输送机（进料）1套；
41、变频器1套；
42、强制喂料器1套；
43、高效粉碎机1套；
44、U型螺旋输送机1套；
45、风机1套；
46、脉冲除尘1套；
47、皮带输送机（进料）1套；
48、电控柜1套；
49、管式螺旋输送机（进料）2套；
50、变频器2套；
51、新型立式环模颗粒机2套；
52、沙克龙CD600、布袋除尘FF3*2192套；
53、风机2套；
54、自动润滑2套；
55、电控柜2套；
56、槽型皮带机（平送出料）1套；
57、大倾角皮带机1套；
58、冷却仓1套；
59、大倾角皮带机1套；
60、成品仓1套；
61、自动包装秤1套；
62、电控柜1套；
三、木屑原料生产设备≦200万元；
63.100吨地磅一套；
64.2吨抓机2台；
65.4吨铲车2台；
66.破碎机2台；
67.制湿机2台；
68.10吨自卸运输车2辆；
69.木屑粉碎机组一套；
70.皮带运输机一套；
四、园区二台1000千伏安变压器≦100万元
五、智能物联网溯源系统管理（生产各环节，全程智能化数字化管理及各乡镇生产基地数字溯源系统管控）≦200万元；
六、冷链物流配送：7.3米冷藏运输车10辆；4.3米冷藏运输车10辆；≦450万元；
七、冷藏5000吨冻库（面积4000平米，温度设计零下5°-5°，空高3.2米，底部隔热层0.4米）≦250万元；
八、食用菌产业园区建设≦4000万元
1.园区标准厂房40000平米；
2.园区办公大楼三层，面积1500平米；
3.技术研发大楼三层，面积1500平米；
4.员工宿舍大楼三层，面积1500平米；
5.园区基础建设面积60000平米的平整土地，道路硬化，河道治理，园区绿化美化；
九、菌棒培育（年产2000万个菌棒，需要配套100亩地用于培育菌棒，由于园区A-29地块面积限制，园区只能规划设计10亩地，剩余规划在国家级高新农业园区建设100亩温控智能菌棒培育车间，培育车间建设和配套设施设备按照400元/平米，造价预算约：2600万元。）≦2600万元；</t>
  </si>
  <si>
    <t>年销量1亿元以上，带动务工增收≥2000人次，人均年增3000元。</t>
  </si>
  <si>
    <t>受益群众≥2000人。</t>
  </si>
  <si>
    <t>河湾村5组</t>
  </si>
  <si>
    <t>通过项目实施带动群众20人参与务工，项目建成后受益群众75户289人，其中脱贫户32户125人。</t>
  </si>
  <si>
    <t>5人参与立项，12人参与项目实施，脱贫户通过参与产业发展等实现增收。</t>
  </si>
  <si>
    <t>通过项目实施带动群众12人参与务工，项目建成后受益群众75户289人，其中脱贫户32户125人。</t>
  </si>
  <si>
    <t>硬化共富产业路≥2Km</t>
  </si>
  <si>
    <t>硬化共富产业路≤35万元/公里</t>
  </si>
  <si>
    <t>可实现年产值30万元，带动增加贫困户收入收入≥1000元</t>
  </si>
  <si>
    <t>通过该项目实施，大力发展白皮柚，实现稳定增收，项目建成后受益群受益群众75户289人，其中脱贫户32户125人。</t>
  </si>
  <si>
    <t>工程使用年限≥3年</t>
  </si>
  <si>
    <t>毛坝村1,2，3组</t>
  </si>
  <si>
    <t>1.群众参与：乡村两级班子参与项目前期入库会议及项目实施和资金监督；
2.利益联结机制：通过扶持420户农户发展种养殖业，实现增收80万元以上。</t>
  </si>
  <si>
    <t>扶持420户农户发展种植业、养殖业，其中发展种植业（粮油作物、蔬菜等经济作物）300亩，发展畜牧业（猪、牛、羊、鸡等）1000（头、只），实现增收80万元以上。</t>
  </si>
  <si>
    <t>户均补助标准≤2000元/户</t>
  </si>
  <si>
    <t>实现农业产值≧40万元</t>
  </si>
  <si>
    <t>带动脱贫人口240人</t>
  </si>
  <si>
    <t>龙家村1,2,3,4组</t>
  </si>
  <si>
    <t>1.群众参与：15人参与项目前期入库会议及项目实施和资金监督；
2.利益联结机制：带动龙家村农业产业发展，通过土地流转、务工等方式带动脱贫户户均增加工资性收入3000元以上。同时可解决群众出行。</t>
  </si>
  <si>
    <t>1.群众参与：乡村两级班子参与项目前期入库会议及项目实施和资金监督；
2.利益联结机制：项目实施通过务工、带动产业发展等多种方式带动脱贫人口50人。</t>
  </si>
  <si>
    <t>带动龙家村农业产业发展，预计2024年可实现收入20万以上，通过土地流转、务工等方式带动脱贫户户均增加工资性收入3000元以上。</t>
  </si>
  <si>
    <t>土地整治≥200亩</t>
  </si>
  <si>
    <t>土地整治≤4000元/亩</t>
  </si>
  <si>
    <t>实现年收入≥20万元</t>
  </si>
  <si>
    <t>带动脱贫人口50人</t>
  </si>
  <si>
    <t>柏香村、柳家村</t>
  </si>
  <si>
    <t>土地整治200亩，沟渠整治400米。通过该项目的实施可带动受益人口690人，其中脱贫人口28人。提升产业发展，促进群众增收</t>
  </si>
  <si>
    <t>一.群众参与：12人参与前期项目确定会议，12人以上参与入库项目的选择，10人以上参与项目实施过程中施工质量和资金使用的监督等。二.利益联结机制：通过该项目的实施，受益人口总人690，其中脱贫户28人，提升产业发展</t>
  </si>
  <si>
    <t>土地整治≥200亩；
沟渠整治≥400米</t>
  </si>
  <si>
    <t>土地整治≤4000元/亩：
沟渠整治≤250元/米</t>
  </si>
  <si>
    <t>提升产业发展</t>
  </si>
  <si>
    <t>1.受益总人口≥690人；2.受益脱贫人口≥28人。</t>
  </si>
  <si>
    <t>和平村6组响水洞和8组牛路</t>
  </si>
  <si>
    <t>新建产业路宽3.5米，长1.5公里；
安装灌溉管网3公里。
该项目建成后，带动和平村产业发展，改善人居环境，促进复耕复种，促进乡村振兴</t>
  </si>
  <si>
    <t>1.群众参与：前期6人直接参与项目讨论，350户农户直接参与项目实施。
2.利益联结机制：带动和平村产业发展，改善人居环境，促进复耕复种，促进乡村振兴，脱贫人口和监测对象受益人数37人。</t>
  </si>
  <si>
    <t>硬化3.5米宽产业路≥1.5公里；
安装灌溉管网≥3公里</t>
  </si>
  <si>
    <t>硬化3.5米宽产业路≤40万元/公里；
安装灌溉管网≤6.67万元/公里</t>
  </si>
  <si>
    <t>人均增收120元</t>
  </si>
  <si>
    <t>脱贫人口和监测对象受益人数37人</t>
  </si>
  <si>
    <t>通过项目实施，扶持350户农户实施种植及养殖业，实现增收30万元以上。</t>
  </si>
  <si>
    <t>1.群众参与：前期6人直接参与项目讨论，350户农户直接参与项目实施。
2.利益联结机制：扶持350户农户发展种植业、养殖业，实现户均增收1000元以上</t>
  </si>
  <si>
    <t>通过扶持350户农户发展种植业、养殖业，提高他们的经济收入，改善他们的生活条件。</t>
  </si>
  <si>
    <t>农户发展种植业、养殖业≥350户</t>
  </si>
  <si>
    <t>户均增收≥1000元</t>
  </si>
  <si>
    <t>受益群众≥350人</t>
  </si>
  <si>
    <t>南界村5、6组</t>
  </si>
  <si>
    <t>新建南界村5组（小地名：后木够）高标准农田沟渠（300*400mm）1950米；2新建南界村6组（“酉阳800云上稻米”种植基地）高标准农田沟渠（300*400mm）2800米。提高产业发展质量，减少肩挑背磨受益群众≥320人，其中脱贫户83人。2.提高种植效率，增加产量200吨，产值10万元以上；</t>
  </si>
  <si>
    <t>1.群众参与:5人参与前期项目确定会议、决议，6人参与入库项目的选择，5人参与项目实施过程中施工质量和资金使用的监督等；
2.利益联结机制：通过土地整治、务工薪金等方式带动周边农户86人（其中脱贫户39人）户均年增收0.5万元。</t>
  </si>
  <si>
    <t>新建高标准农田沟渠（300*400mm）≥1950米；新建南界村6组（“酉阳800云上稻米”种植基地）高标准农田沟渠（300*400mm）≥2800米</t>
  </si>
  <si>
    <t>南界村5组（小地名：后木够）高标准农田沟渠（300*400mm）1950米≤34万元；
2新建南界村6组（“酉阳800云上稻米”种植基地）高标准农田沟渠（300*400mm）2800米≤46万元</t>
  </si>
  <si>
    <t>提高种植效率，增加产量200吨，产值10万元以上</t>
  </si>
  <si>
    <t>受益人口≥86人</t>
  </si>
  <si>
    <t>梨耳村6组</t>
  </si>
  <si>
    <t>1.新建土地整治200亩；
2.通过实施该项目，降低生产出行成10%受益农户42户106人，其中脱贫人口和监测对象4户25人。</t>
  </si>
  <si>
    <t>1.群众参与：15人参与项目前期入库会议及项目实施和资金监督；
2.利益联结机制：解决42户106人（其中脱贫人口和监测对象4户25人）出行。</t>
  </si>
  <si>
    <t>土地整治≥500亩</t>
  </si>
  <si>
    <t>三年后实现产值≧10万元</t>
  </si>
  <si>
    <t>受农户≥42户106人，脱贫户监测对象≥4户25人。</t>
  </si>
  <si>
    <t>黑水镇、花田乡等乡镇</t>
  </si>
  <si>
    <t>管护茶园1000亩，实现产值88万元，带动80户农户（其中脱贫户4户）。</t>
  </si>
  <si>
    <t>群众参与:5人以上参与前期项目确定会议、决议，5人以上参与入库项目的选择，5人以上参与项目实施过程中施工质量和资金使用的监督等。</t>
  </si>
  <si>
    <t>管护茶园≥1000亩</t>
  </si>
  <si>
    <t>项目验收合格率≥90%</t>
  </si>
  <si>
    <t>管护茶园成本≤500元/亩。</t>
  </si>
  <si>
    <t>实现产值88万元</t>
  </si>
  <si>
    <t>受益人口≥80人（其中含其中脱贫人口4人）</t>
  </si>
  <si>
    <r>
      <rPr>
        <sz val="10"/>
        <rFont val="黑体"/>
        <charset val="134"/>
      </rPr>
      <t>1.新建3m</t>
    </r>
    <r>
      <rPr>
        <sz val="10"/>
        <rFont val="宋体"/>
        <charset val="134"/>
      </rPr>
      <t>³</t>
    </r>
    <r>
      <rPr>
        <sz val="10"/>
        <rFont val="黑体"/>
        <charset val="134"/>
      </rPr>
      <t>灌溉水池16座；
2.解决项目区茶叶基地灌溉用水问题。</t>
    </r>
  </si>
  <si>
    <r>
      <rPr>
        <sz val="10"/>
        <rFont val="黑体"/>
        <charset val="134"/>
      </rPr>
      <t>新建3m</t>
    </r>
    <r>
      <rPr>
        <sz val="10"/>
        <rFont val="宋体"/>
        <charset val="134"/>
      </rPr>
      <t>³</t>
    </r>
    <r>
      <rPr>
        <sz val="10"/>
        <rFont val="黑体"/>
        <charset val="134"/>
      </rPr>
      <t>灌溉水池≥16座</t>
    </r>
  </si>
  <si>
    <r>
      <rPr>
        <sz val="10"/>
        <rFont val="黑体"/>
        <charset val="134"/>
      </rPr>
      <t>新建3m</t>
    </r>
    <r>
      <rPr>
        <sz val="10"/>
        <rFont val="宋体"/>
        <charset val="134"/>
      </rPr>
      <t>³</t>
    </r>
    <r>
      <rPr>
        <sz val="10"/>
        <rFont val="黑体"/>
        <charset val="134"/>
      </rPr>
      <t>灌溉水池≤3.1125万元/座</t>
    </r>
  </si>
  <si>
    <t>节约灌溉成本。</t>
  </si>
  <si>
    <t>实现灌溉面积300亩。</t>
  </si>
  <si>
    <t>3米宽已完成2.8公里、1.2米宽已全部完成。</t>
  </si>
  <si>
    <t>1.2米宽全部完成,3米宽已完成1.2公里。</t>
  </si>
  <si>
    <t>对2024年新购置中型以上农机按不超过总投资的50%（含中央农机补贴部分）进行奖补，补贴20台。项目受益人达20户50人（其中脱贫户2户4人）。</t>
  </si>
  <si>
    <t>1.群众参与:5人参与前期项目确定会议、决议以及入库项目的选择，5人参与项目实施过程中施工质量和资金使用的监督等；
2.利益联结机制：通过农机服务，增加收入5万元，降低生产成本。</t>
  </si>
  <si>
    <t>对2024年新购置中型以上农机按不超过总投资的50%（含中央农机补贴部分）进行奖补，补贴农机20台。项目受益人达20户50人（其中脱贫户2户4人）。</t>
  </si>
  <si>
    <t>补贴20台</t>
  </si>
  <si>
    <t>机器合格率100%</t>
  </si>
  <si>
    <t>按不超过总投资的50%（含中央农机补贴部分）</t>
  </si>
  <si>
    <t>实现收入和降低成本≥50万元/年</t>
  </si>
  <si>
    <t>项目受益人达20户50人（其中脱贫户2户4人）</t>
  </si>
  <si>
    <t>13896889756</t>
  </si>
  <si>
    <t>发展庭院经济350户，扶持农户发展庭院小型种植业、养殖业。通过项目实施带动群众350户群众1123人参与经营，项目建成后受益群众350户1123人。</t>
  </si>
  <si>
    <t>7人参与立项，20人参与项目实施等实现增收。</t>
  </si>
  <si>
    <t>带动农户≥350户</t>
  </si>
  <si>
    <t>可实现年产值≥70万元，带动户均增加收入≥2000元</t>
  </si>
  <si>
    <t>通过该项目实施，大力发展庭院种植和养殖，实现稳定增收，项目建成后受益群受益群众350户1123人。</t>
  </si>
  <si>
    <t>在建（预计退回90+）</t>
  </si>
  <si>
    <t xml:space="preserve">正在建设中：1、新建储水塘正在建设中；2、智慧农业灌溉控制平台一套；
3、数字农业监控设备一套；
4、智能控制阀及物联网传感设备一套。
已完成：1、新建沉沙池15m³；2、安装Φ150PE灌溉管网1900米；3、安装Φ75PE灌溉管网3400米。
</t>
  </si>
  <si>
    <t>通过项目建设，投产后，年产柚子7000吨以上，产值1700万元以上，受益农户650户2000人以上（其中脱贫户100户300人），人均增收0.3万元以上。</t>
  </si>
  <si>
    <t>1.群众参与:群众参与：乡村两级班子参与项目前期入库会议及项目实施和资金监督；2.利益联结机制：通过项目建设，解决200人以上就业务工。</t>
  </si>
  <si>
    <t>1.新建香柚基地3334亩。
2.通过土地租金、务工薪金等方式带动农户650户2000人（其中脱贫户100户300人），人均增收0.3万元以上。</t>
  </si>
  <si>
    <t>新建香柚基地≥3334亩。</t>
  </si>
  <si>
    <t>补助标准≤3000元/亩。</t>
  </si>
  <si>
    <t>项目建成投产后，年产柚子7000吨以上，产值1700万元以上。</t>
  </si>
  <si>
    <t>受益农户650户2000人以上（其中脱贫户100户300人），人均增收0.3万元以上。</t>
  </si>
  <si>
    <t>麻旺镇
泔溪镇</t>
  </si>
  <si>
    <t>1.新建3334亩香柚种植基地（一期）产业路5.714公里；
2.带动3334亩香柚基地产业发展；
3.项目建成后，方便基地内的柚子运输，降低生产、运输成本，受益农户45户145人以上（其中脱贫户10户30人），人均增收0.3万元以上。</t>
  </si>
  <si>
    <t>1.群众参与:乡村两级班子参与项目前期入库会议及项目实施和资金监督；2.利益联结机制：通过实施该项目，降低生产、运输成本，并通过务工等形式解决56人次以上就业，实现增收0.3万元以上。</t>
  </si>
  <si>
    <t>新建香柚种植基地（一期）产业路≥5.714公里</t>
  </si>
  <si>
    <t>补助标准≤35万元/公里。</t>
  </si>
  <si>
    <t>改善人居环境和农村生产生活条件，促进农旅产业融合发展，带动增收致富，降低农户生产出行成本≥1000元</t>
  </si>
  <si>
    <t>通过实施该项目，带动群众就近就地就业，增加人均收入，改善生活条件；降低运输成本，促进产业发展，农户增收。受益农户45户145人以上（其中脱贫户10户30人），人均增收0.3万元以上。</t>
  </si>
  <si>
    <t>1、大杉村6组：新建M7.5浆砌片石挡墙（3处）187.23m3；C25道路硬化（长141.87m、设计3.5m宽）638.08m2；排水沟50m；
2、大杉村5组希望学校：新建C25片石混凝土挡墙（长32.5m）24.05m3，排水沟沟底硬化（长34.7m）46.85m2；
3、钟岭村2组：新建M7.5浆砌片石挡墙（长15m）57.49m3；
4、涂市村5组：硬化产业道路（长321.5m、设计宽1.5m）硬化638.08m2；拆除、新建灌溉水渠长258.4m；
5、大杉村3组：修缮灌溉水渠38m；
6、新建便民桥（钟岭村4组、大杉村2组、大杉村4组巷子、大杉村4组望天狮）4座。</t>
  </si>
  <si>
    <t>土地整治</t>
  </si>
  <si>
    <t>扎营村</t>
  </si>
  <si>
    <t>土地整治200亩；配套水利设施。项目建设受益人数≧398人，其中脱贫户及监测户人口65人。完善土地整治；水利配套设施，改善村民耕地条件，增加群众收益。</t>
  </si>
  <si>
    <t>群众参与:7人以上参与前期项目确定会议、决议，13人以上参与入库项目的选择，7人以上参与项目实施过程中施工质量和资金使用的监督等。</t>
  </si>
  <si>
    <t>土地整治200亩；配套水利设施≤100万元。</t>
  </si>
  <si>
    <t>受益人数≧398人，其中脱贫人口65人。</t>
  </si>
  <si>
    <t>可持续使用年限≥10年</t>
  </si>
  <si>
    <t>1、建设农业科技示范基地3个
2、招聘特聘农技员，特聘防疫员15名
3、培育科技示范主体130户
4、农技员能力提升（知识更新）135人
5、开展农技综合推广服务一项；
6、农业科技支撑即农业重大技术协同推广工作</t>
  </si>
  <si>
    <t>增强基层农技推广力量，带动项目区农民群众户均增收≧500元，助推乡村振兴</t>
  </si>
  <si>
    <t>1、建设农业科技示范基地2个
2、招聘特聘农技员，特聘防疫员≧15名
3、培育科技示范主体≧276户
4、农技员能力提升（知识更新）≧145人
5、开展农技综合推广服务一项；
6、农业科技支撑即农业重大技术协同推广工作≧1项</t>
  </si>
  <si>
    <t xml:space="preserve">
财政补助资金≤120万元</t>
  </si>
  <si>
    <t>受益农户500户900人，其中脱贫户及监测对象200户500人。</t>
  </si>
  <si>
    <t>水池已完工，便道完工，蔬菜基地基本完工</t>
  </si>
  <si>
    <t>拟调整</t>
  </si>
  <si>
    <t>无</t>
  </si>
  <si>
    <t>已完成项目进度95%，预计11月上旬可验收。</t>
  </si>
  <si>
    <t>已完成进度50%</t>
  </si>
  <si>
    <t>酉阳县2024年度丘陵山区高标准农田改造提升示范项目</t>
  </si>
  <si>
    <t>两罾乡石门坎村</t>
  </si>
  <si>
    <t>通过实施以上道路建设项目，方便石门坎村600人（其中脱贫人70户）出行，缩短出行时间。新建生产路，方便运输油茶籽。</t>
  </si>
  <si>
    <t>1.群众参与:11人参与项目前期会议、决议、入库的选择，10人参与项目实施过程中施工质量和资金使用的监督；
2.利益联结机制：通过改善交通基础设施条件，降低脱贫人口236人生活出行和农产品运输成本。</t>
  </si>
  <si>
    <t>新建公路里程≥3.2公里</t>
  </si>
  <si>
    <t>新建产业道路补助≤40.5万元/公里</t>
  </si>
  <si>
    <t>受益脱贫人数≥70人</t>
  </si>
  <si>
    <t>高庄村10、11、12组</t>
  </si>
  <si>
    <t>1.新建土地整治500亩；
2.通过实施该项目，降低生产出行成10%受益农户78户164人，其中脱贫人口和监测对象11户42人。</t>
  </si>
  <si>
    <t>1.群众参与：15人参与项目前期入库会议及项目实施和资金监督；
2.利益联结机制：解决78户164人（其中脱贫人口和监测对象11户42人）出行。</t>
  </si>
  <si>
    <t>1.群众参与：乡村两级班子参与项目前期入库会议及项目实施和资金监督；
2.利益联结机制：实现土地整治500亩。</t>
  </si>
  <si>
    <t>新建面积≥500亩</t>
  </si>
  <si>
    <t>每亩≤3000元。</t>
  </si>
  <si>
    <t>三年后实现产值≧15万元</t>
  </si>
  <si>
    <t>受农户≥105户264人，脱贫户监测对象≥11户42人。</t>
  </si>
  <si>
    <t>项目持续收益≧10年</t>
  </si>
  <si>
    <t>车田、楠木等乡镇</t>
  </si>
  <si>
    <t>1.建设蜂蜜直供基地20个。
2.提档蜂蜜生产线1条。
3.开展酉阳蜂蜜产品推广活动5次。   4.发展中蜂3000群。
5.蜂蜜送检20批次。 
6.创建蜂蜜产业发展工作室1个。             7.开展蜜蜂养殖技术培训5次。                8.通过实施该项目，带动农户30人以上，其中脱贫户5人。</t>
  </si>
  <si>
    <t>1.群众参与：5人以上参与项目申报。
2.利益联结机制：带动脱贫户5人。</t>
  </si>
  <si>
    <t xml:space="preserve">1.建设蜂蜜直供基地≥20个。
2.提档蜂蜜生产线≥1条。
3.开展酉阳蜂蜜产品推广活动≥10次。      4.发展中蜂≥3000群。
5.蜂蜜送检≥20批次。 
6.创建蜂蜜产业发展工作室≥1个。                  7.开展蜜蜂养殖技术培训≥5次。 
</t>
  </si>
  <si>
    <t xml:space="preserve">1.建设蜂蜜直供基地≤5万元/个。
2.提档蜂蜜生产线≤50万元/条。
3.开展酉阳蜂蜜产品推广活动≤5万元/次。
4.发展中蜂≤800元/群。（包含蜂箱及其他设备）
5.蜂蜜送检≤0.5万元/次。 
6.创建蜂蜜产业发展工作室≤45万元/个。             7.开展蜜蜂养殖技术培训≤1万元/次。            </t>
  </si>
  <si>
    <r>
      <rPr>
        <sz val="10"/>
        <rFont val="黑体"/>
        <charset val="134"/>
      </rPr>
      <t>1.本次设计高标准农田整治85.33亩，含田块翻耕、石块清理、地力培肥、田面平整等工序；新建灌溉排水沟（管）1856m，其中，尺寸为0.3*0.4mC20混凝土灌溉渠长1160m，1.2*1.2mM7.5浆砌块石排水沟长676m,DN200钢筋混凝土涵管安装20m；新建1.5m宽生产路165m，新建3.0m宽生产路330m，采用10cm厚C20混凝土；2*2*0.25mC25钢筋混凝土盖板安装1块；新建5*2mM7.5浆砌块石拦水坝2座；C20混凝土水沟铺底163m</t>
    </r>
    <r>
      <rPr>
        <sz val="10"/>
        <rFont val="宋体"/>
        <charset val="134"/>
      </rPr>
      <t>³</t>
    </r>
    <r>
      <rPr>
        <sz val="10"/>
        <rFont val="黑体"/>
        <charset val="134"/>
      </rPr>
      <t>；田坎修复350m</t>
    </r>
    <r>
      <rPr>
        <sz val="10"/>
        <rFont val="宋体"/>
        <charset val="134"/>
      </rPr>
      <t>³</t>
    </r>
    <r>
      <rPr>
        <sz val="10"/>
        <rFont val="黑体"/>
        <charset val="134"/>
      </rPr>
      <t>，采用M7.5浆砌块石砌筑；设置高标准农田建设公示牌1个。
2.硬化3.5m宽机耕道里程4.15公里；路面宽3.5m，采用20cm厚C25混凝土，含路基、路面、涵洞工程等。</t>
    </r>
  </si>
  <si>
    <t>1.高标准农田整治85.33亩；高标准农田整治85.33亩；含田坎整治工程、灌溉排水工程、田间机耕道工程、农田防护和其它工程等；
2.实现产量150吨，产值7.5万元；
3.南界，大坝，红岩三个村9个组1147户4017人受益，其中脱贫人口224户，985人，监测户5户18人受益。</t>
  </si>
  <si>
    <r>
      <rPr>
        <sz val="10"/>
        <rFont val="黑体"/>
        <charset val="134"/>
      </rPr>
      <t>1.田块整治工程：田块整治≤3000元/亩；
2.灌溉排水工程：M7.5浆砌块石排水沟（1.2*1.2m）≤600元/m；M7.5浆砌块石排水沟（1.2*2m）≤800元/m；DN200钢筋混凝土管安装≤400元/m；水沟清淤≥≤30元/m</t>
    </r>
    <r>
      <rPr>
        <sz val="10"/>
        <rFont val="宋体"/>
        <charset val="134"/>
      </rPr>
      <t>³</t>
    </r>
    <r>
      <rPr>
        <sz val="10"/>
        <rFont val="黑体"/>
        <charset val="134"/>
      </rPr>
      <t>；M7.5浆砌块石拦水坝（5*2m）≤12000元/座；C25钢筋混凝土盖板（4*2*0.25m）≤2400元/块；C25钢筋混凝土盖板（2*2*0.25m）≤1200元/块；灌溉沟渠（300*400mm）≤200元/m；
3.田间机耕道工程：3m宽生产路铺设（10cm厚C20混凝土）≤122元/㎡；1.5m宽生产路铺设（10cm厚C20混凝土）≤100元/㎡；3.5m宽机耕道硬化：路基土石方开挖≤15元/m</t>
    </r>
    <r>
      <rPr>
        <sz val="10"/>
        <rFont val="宋体"/>
        <charset val="134"/>
      </rPr>
      <t>³</t>
    </r>
    <r>
      <rPr>
        <sz val="10"/>
        <rFont val="黑体"/>
        <charset val="134"/>
      </rPr>
      <t>,                                                                                                                                                                                    路基土石方回填≤5元/m</t>
    </r>
    <r>
      <rPr>
        <sz val="10"/>
        <rFont val="宋体"/>
        <charset val="134"/>
      </rPr>
      <t>³</t>
    </r>
    <r>
      <rPr>
        <sz val="10"/>
        <rFont val="黑体"/>
        <charset val="134"/>
      </rPr>
      <t>，8cm厚碎石垫层≤10元/㎡,20cm厚C25砼面层≤93元/㎡，0.5m钢筋混凝土涵管安装≤600元/m，M7.5浆砌片石挡土墙≤360元/m</t>
    </r>
    <r>
      <rPr>
        <sz val="10"/>
        <rFont val="宋体"/>
        <charset val="134"/>
      </rPr>
      <t>³</t>
    </r>
    <r>
      <rPr>
        <sz val="10"/>
        <rFont val="黑体"/>
        <charset val="134"/>
      </rPr>
      <t>；
4.农田防护工程：土坎加固（M7.5浆砌块石）≤400元/m</t>
    </r>
    <r>
      <rPr>
        <sz val="10"/>
        <rFont val="宋体"/>
        <charset val="134"/>
      </rPr>
      <t>³</t>
    </r>
    <r>
      <rPr>
        <sz val="10"/>
        <rFont val="黑体"/>
        <charset val="134"/>
      </rPr>
      <t xml:space="preserve">；       </t>
    </r>
  </si>
  <si>
    <t>麻旺镇加强村</t>
  </si>
  <si>
    <t>1.引进试验小麦新品种1个，示范种植≥100亩；亩产≥200公斤 ；                                      2.邀请重庆市玉米产业创新团队技术指导培训≥80人次；3.购买小麦烘干设备1套；  
4.通过实施该项目，受益人口10人（其中脱贫户2户2人，脱贫人口人均增收≥2000元）。</t>
  </si>
  <si>
    <t>1.群众参与：5人参与项目确定会议及入库选择，5人参与项目实施过程中施工质量和资金使用监督；
2.利益联结机制：流转土地125亩，增加流转性收入300元/亩1年；通过培训提升脱贫户2户2人的就业技能。</t>
  </si>
  <si>
    <t>1.小麦种植（种、肥、药）补助≤400元/亩；
2.小麦烘干设备≤150000元/套； 
3.技术培训≤125元/人次；</t>
  </si>
  <si>
    <t>带动脱贫人口人均增收≥2000元。</t>
  </si>
  <si>
    <t>受益人口10人，（其中脱贫户2户2人。</t>
  </si>
  <si>
    <t>项目已完成2公里硬化</t>
  </si>
  <si>
    <t>硬化路面1.5公里</t>
  </si>
  <si>
    <t>已完成验收</t>
  </si>
  <si>
    <t>施工进场准备中</t>
  </si>
  <si>
    <t>1、对2023年-2024年新认证的绿色食品、有机（转换）食品、有机食品、重庆名牌农产品、巴味渝珍授权产品、特质农品、良好农业规范认证（GAP）等品牌进行奖补，支持打造全国名特优新农产品，开展农产品形象提升行动。
2、开展全县农产品质量提升技术服务：
完成县级农产品质量安全监督检测和风险监测共计700样次以上，支持各乡镇开展农残速测。
3.按照《酉阳县关于支持特色农业全产业链发展的政策措施(试行)》对获得国家、市级、县级示范社分别按照6万、4万、2万的标准予以奖励对获得县级示范家庭农场按照1万元的标准予以奖励。
4.对参加2024年各项展会参展企业及获奖企业进行奖补。
5.开展“酉阳800”区域公用品牌相关团体标准创建。</t>
  </si>
  <si>
    <t>创建品牌50个以上并完成奖补，完成县级农产品质量安全监督检测和风险监测共计700样次以上。</t>
  </si>
  <si>
    <t>品牌认证补助按照相关政策执行，抽样检测按照合同费用执行</t>
  </si>
  <si>
    <t>在建，已完成工程量的40%</t>
  </si>
  <si>
    <t>在建，已完成工程量的70%</t>
  </si>
  <si>
    <t>通过实施长田村小唐至龙头山道路建设项目，方便长田村1356人（其中脱贫人口236人）出行，改善群众生产生活条件，缩短出行时间。</t>
  </si>
  <si>
    <t>道路补助标准≤86万元</t>
  </si>
  <si>
    <t>已验收拨付</t>
  </si>
  <si>
    <t>制作酉阳800宣传视频一部，投放至全市各大高速路收费站及大型商圈的LED广告屏。通过该项目的实施，可有效提高酉阳800品牌知名度、提高农副产品附加值、产品销售额、带动我县农副产品产业发展。</t>
  </si>
  <si>
    <t>1.群众参与：8人以上参与前期项目入库会议及项目实施过程中质量和资金使用的监督；
2.通过该项目的实施可带动我县农业产业发展，覆盖农户5000余户群众间接受益于品牌溢价通过改善销售渠道，解决销售渠道单一等问题，促进产业增收，稳定脱贫，其中脱贫户150户，人均带动增收5000元以上。</t>
  </si>
  <si>
    <t>1.制作品牌宣传片1部；
2.高速路收费站及大型商圈LED广告大屏投放酉阳800宣传片；
3.区形象店1个、酒店专柜1个。</t>
  </si>
  <si>
    <t>1.制作品牌宣传片1部财政补助≤15万元；
2.高速路收费站及大型商圈LED广告大屏投放酉阳800宣传片财政补助≤160万元；
3.区形象店1个、酒店专柜1个财政补助≤25万元。</t>
  </si>
  <si>
    <t>增加农特产品销售额≧50万元</t>
  </si>
  <si>
    <t>渝财行政〔2024〕22号关于下达2024年中央少数民族发展资金（第二批）预算的通知　　</t>
  </si>
  <si>
    <t>1.奖补2020年以来新创建的国家级示范社1个；2.奖补2020年以来新创建的市级示范社6个；3.促进示范经营主体规范化建设，提升农民合作社发展水平。</t>
  </si>
  <si>
    <t>1.群众参与:5人参与项目实施监督。2.利益联结机制：通过对成功创建的示范经营主体进行奖补，促进涉农经营主体规范化建设，带动农户增收。</t>
  </si>
  <si>
    <t>1.奖补2020年以来新创建的国家级示范社1个；2.奖补2020年以来新创建的市级示范社6个。</t>
  </si>
  <si>
    <t>奖补新创建的示范社7个</t>
  </si>
  <si>
    <t>项目完成和完善资料后财政补助资金及时发放率≧100%</t>
  </si>
  <si>
    <t>1.每个新创建的市级示范家庭农场一次性奖补4万元；
2.每个新创建的国家级示范农民专业合作社一次性奖补6万元；</t>
  </si>
  <si>
    <t>带动示范社实现产业产值≥700万元</t>
  </si>
  <si>
    <t>进一步增强示范社服务带动能力，促进涉农经营主体规范化建设，带动农户增收。</t>
  </si>
  <si>
    <t>可持续年限1年</t>
  </si>
  <si>
    <t>奖补对象满意度≥90%</t>
  </si>
  <si>
    <t>李荣林</t>
  </si>
  <si>
    <t>农业生态资源保护资金</t>
  </si>
  <si>
    <t>渝财农〔2024〕36号关于下达2024年中央农业生态资源保护资金预算的通知</t>
  </si>
  <si>
    <t>以村集体经济联合社承包工程，增加村集体经济收入</t>
  </si>
  <si>
    <t>渝财农〔2023〕144号关于提前下达2024 年市财政衔接推进乡村振兴补助资金预算的通知--农村供水保障</t>
  </si>
  <si>
    <t>已完工，已验收</t>
  </si>
  <si>
    <t>已完工，待验收</t>
  </si>
  <si>
    <r>
      <rPr>
        <sz val="10"/>
        <rFont val="黑体"/>
        <charset val="134"/>
      </rPr>
      <t>新建400m</t>
    </r>
    <r>
      <rPr>
        <sz val="10"/>
        <rFont val="宋体"/>
        <charset val="134"/>
      </rPr>
      <t>³</t>
    </r>
    <r>
      <rPr>
        <sz val="10"/>
        <rFont val="黑体"/>
        <charset val="134"/>
      </rPr>
      <t>应急蓄水池1座，敷设输水管道（DN50）长100m</t>
    </r>
  </si>
  <si>
    <r>
      <rPr>
        <sz val="10"/>
        <rFont val="黑体"/>
        <charset val="134"/>
      </rPr>
      <t>1、水管安装≥100m；2、水源地水池建设400m</t>
    </r>
    <r>
      <rPr>
        <sz val="10"/>
        <rFont val="宋体"/>
        <charset val="134"/>
      </rPr>
      <t>³</t>
    </r>
    <r>
      <rPr>
        <sz val="10"/>
        <rFont val="黑体"/>
        <charset val="134"/>
      </rPr>
      <t xml:space="preserve">≥1口；             </t>
    </r>
  </si>
  <si>
    <t>受益群众≥400人，其中脱贫人口和监测对象人数110人</t>
  </si>
  <si>
    <t>已完成：房屋修缮37栋10600㎡（木结构房屋修缮，屋面加盖青瓦防漏，更换破损门窗等）。</t>
  </si>
  <si>
    <t>农业经营主体能力提升资金</t>
  </si>
  <si>
    <t>投资计划未下</t>
  </si>
  <si>
    <t>涉及23个乡镇（街道），目前只有浪坪乡完成了资料交财务待拨款，丁市、清泉、麻旺、龙潭、涂市、桃花源、兴隆、天馆已初审资料不合格完善中。</t>
  </si>
  <si>
    <t>移库新增</t>
  </si>
  <si>
    <t>在建，已完成工程量的45%</t>
  </si>
  <si>
    <t>在建，已完成工程量的60%</t>
  </si>
  <si>
    <t>90号</t>
  </si>
  <si>
    <t>第二批</t>
  </si>
  <si>
    <t>公厕主体已完工</t>
  </si>
  <si>
    <t>一座侧所主体完工，其余座基础已完成。</t>
  </si>
  <si>
    <t>项目进度已达80%</t>
  </si>
  <si>
    <t>≥200</t>
  </si>
  <si>
    <t>≥60</t>
  </si>
  <si>
    <t>2024</t>
  </si>
  <si>
    <t>195户751人</t>
  </si>
  <si>
    <t>25户87人</t>
  </si>
  <si>
    <t>756户3027人</t>
  </si>
  <si>
    <t>脱贫人口114户555人，监测对象4户20人</t>
  </si>
  <si>
    <t>正在等待主管部门下达项目批复</t>
  </si>
  <si>
    <t>541户2129人</t>
  </si>
  <si>
    <t>135户572人</t>
  </si>
  <si>
    <t>酉阳县2024年易地扶贫搬迁融资还本补助项目</t>
  </si>
  <si>
    <t>维修大理村宽3.5米泥结石产业路共25.5公里。</t>
  </si>
  <si>
    <t>天馆乡魏市村</t>
  </si>
  <si>
    <t>对全县开展政策性农业保险工作，为农户发展种养殖业降低风险，预计承保种植业40万亩以上，养殖业20万头（只）以上。</t>
  </si>
  <si>
    <t>中央资金1</t>
  </si>
  <si>
    <t>中央资金2</t>
  </si>
  <si>
    <t>市级1</t>
  </si>
  <si>
    <t>市级2</t>
  </si>
  <si>
    <t>渝财农〔2023〕161号关于提前下达2024 年市财政衔接推进乡村振兴补助资金预算的通知</t>
  </si>
  <si>
    <t>暂未安排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</si>
</sst>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
    <numFmt numFmtId="178" formatCode="0.00_ "/>
    <numFmt numFmtId="179" formatCode="0_ "/>
    <numFmt numFmtId="180" formatCode="0.00000_ "/>
    <numFmt numFmtId="181" formatCode="0.0000_ "/>
    <numFmt numFmtId="182" formatCode="0.0_ "/>
  </numFmts>
  <fonts count="51">
    <font>
      <sz val="11"/>
      <color theme="1"/>
      <name val="宋体"/>
      <charset val="134"/>
      <scheme val="minor"/>
    </font>
    <font>
      <sz val="11"/>
      <color rgb="FFFF0000"/>
      <name val="宋体"/>
      <charset val="134"/>
      <scheme val="minor"/>
    </font>
    <font>
      <b/>
      <sz val="11"/>
      <color theme="1"/>
      <name val="宋体"/>
      <charset val="134"/>
      <scheme val="minor"/>
    </font>
    <font>
      <sz val="11"/>
      <name val="宋体"/>
      <charset val="134"/>
      <scheme val="minor"/>
    </font>
    <font>
      <b/>
      <sz val="11"/>
      <name val="宋体"/>
      <charset val="134"/>
      <scheme val="minor"/>
    </font>
    <font>
      <sz val="10"/>
      <name val="黑体"/>
      <charset val="134"/>
    </font>
    <font>
      <sz val="12"/>
      <name val="方正仿宋_GB2312"/>
      <charset val="134"/>
    </font>
    <font>
      <sz val="11"/>
      <name val="Times New Roman"/>
      <charset val="134"/>
    </font>
    <font>
      <b/>
      <sz val="12"/>
      <name val="宋体"/>
      <charset val="134"/>
    </font>
    <font>
      <b/>
      <sz val="12"/>
      <name val="Times New Roman"/>
      <charset val="134"/>
    </font>
    <font>
      <b/>
      <sz val="11"/>
      <name val="宋体"/>
      <charset val="134"/>
    </font>
    <font>
      <b/>
      <sz val="11"/>
      <name val="Times New Roman"/>
      <charset val="134"/>
    </font>
    <font>
      <sz val="11"/>
      <name val="宋体"/>
      <charset val="134"/>
    </font>
    <font>
      <sz val="20"/>
      <name val="黑体"/>
      <charset val="134"/>
    </font>
    <font>
      <b/>
      <sz val="10"/>
      <name val="黑体"/>
      <charset val="134"/>
    </font>
    <font>
      <b/>
      <sz val="10"/>
      <name val="Times New Roman"/>
      <charset val="134"/>
    </font>
    <font>
      <b/>
      <sz val="10"/>
      <name val="宋体"/>
      <charset val="134"/>
    </font>
    <font>
      <b/>
      <sz val="9"/>
      <name val="黑体"/>
      <charset val="134"/>
    </font>
    <font>
      <b/>
      <sz val="9"/>
      <name val="Times New Roman"/>
      <charset val="134"/>
    </font>
    <font>
      <b/>
      <sz val="9"/>
      <name val="宋体"/>
      <charset val="134"/>
    </font>
    <font>
      <sz val="10"/>
      <name val="方正仿宋_GB2312"/>
      <charset val="134"/>
    </font>
    <font>
      <sz val="10"/>
      <name val="方正黑体_GBK"/>
      <charset val="134"/>
    </font>
    <font>
      <sz val="10"/>
      <name val="宋体"/>
      <charset val="134"/>
    </font>
    <font>
      <b/>
      <sz val="18"/>
      <color theme="1"/>
      <name val="黑体"/>
      <charset val="134"/>
    </font>
    <font>
      <sz val="10"/>
      <color theme="1"/>
      <name val="黑体"/>
      <charset val="134"/>
    </font>
    <font>
      <b/>
      <sz val="10"/>
      <color theme="1"/>
      <name val="黑体"/>
      <charset val="134"/>
    </font>
    <font>
      <b/>
      <sz val="9"/>
      <color theme="1"/>
      <name val="黑体"/>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Times New Roman"/>
      <charset val="134"/>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2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0" applyNumberFormat="0" applyFill="0" applyAlignment="0" applyProtection="0">
      <alignment vertical="center"/>
    </xf>
    <xf numFmtId="0" fontId="34" fillId="0" borderId="30" applyNumberFormat="0" applyFill="0" applyAlignment="0" applyProtection="0">
      <alignment vertical="center"/>
    </xf>
    <xf numFmtId="0" fontId="35" fillId="0" borderId="31" applyNumberFormat="0" applyFill="0" applyAlignment="0" applyProtection="0">
      <alignment vertical="center"/>
    </xf>
    <xf numFmtId="0" fontId="35" fillId="0" borderId="0" applyNumberFormat="0" applyFill="0" applyBorder="0" applyAlignment="0" applyProtection="0">
      <alignment vertical="center"/>
    </xf>
    <xf numFmtId="0" fontId="36" fillId="5" borderId="32" applyNumberFormat="0" applyAlignment="0" applyProtection="0">
      <alignment vertical="center"/>
    </xf>
    <xf numFmtId="0" fontId="37" fillId="6" borderId="33" applyNumberFormat="0" applyAlignment="0" applyProtection="0">
      <alignment vertical="center"/>
    </xf>
    <xf numFmtId="0" fontId="38" fillId="6" borderId="32" applyNumberFormat="0" applyAlignment="0" applyProtection="0">
      <alignment vertical="center"/>
    </xf>
    <xf numFmtId="0" fontId="39" fillId="7" borderId="34" applyNumberFormat="0" applyAlignment="0" applyProtection="0">
      <alignment vertical="center"/>
    </xf>
    <xf numFmtId="0" fontId="40" fillId="0" borderId="35" applyNumberFormat="0" applyFill="0" applyAlignment="0" applyProtection="0">
      <alignment vertical="center"/>
    </xf>
    <xf numFmtId="0" fontId="41" fillId="0" borderId="3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alignment vertical="center"/>
    </xf>
    <xf numFmtId="0" fontId="48" fillId="0" borderId="0">
      <alignment vertical="center"/>
    </xf>
  </cellStyleXfs>
  <cellXfs count="148">
    <xf numFmtId="0" fontId="0" fillId="0" borderId="0" xfId="0">
      <alignment vertical="center"/>
    </xf>
    <xf numFmtId="0" fontId="0" fillId="2" borderId="0" xfId="0" applyFill="1">
      <alignment vertical="center"/>
    </xf>
    <xf numFmtId="0" fontId="1" fillId="2" borderId="0" xfId="0" applyFont="1" applyFill="1">
      <alignment vertical="center"/>
    </xf>
    <xf numFmtId="0" fontId="1" fillId="0" borderId="0" xfId="0" applyFont="1">
      <alignment vertical="center"/>
    </xf>
    <xf numFmtId="0" fontId="2" fillId="0" borderId="1" xfId="0" applyFont="1" applyFill="1" applyBorder="1" applyAlignment="1" applyProtection="1">
      <alignment horizontal="center" vertical="center"/>
      <protection locked="0"/>
    </xf>
    <xf numFmtId="0" fontId="2" fillId="0" borderId="0" xfId="0" applyFont="1">
      <alignment vertical="center"/>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3"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lignment vertical="center"/>
    </xf>
    <xf numFmtId="0" fontId="3" fillId="0" borderId="0" xfId="0" applyFont="1" applyFill="1">
      <alignment vertical="center"/>
    </xf>
    <xf numFmtId="0" fontId="3" fillId="0" borderId="0" xfId="0" applyFont="1" applyFill="1" applyAlignment="1">
      <alignment vertical="center" wrapText="1"/>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14" fillId="0" borderId="10" xfId="0" applyNumberFormat="1" applyFont="1" applyFill="1" applyBorder="1" applyAlignment="1">
      <alignment horizontal="center" vertical="center" wrapText="1"/>
    </xf>
    <xf numFmtId="178" fontId="15" fillId="0" borderId="1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0" fontId="19"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14" fillId="0" borderId="12"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lignment vertical="center" wrapText="1"/>
    </xf>
    <xf numFmtId="0" fontId="15"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8" fontId="5" fillId="3" borderId="1" xfId="0" applyNumberFormat="1"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82" fontId="2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4"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5"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16"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78" fontId="25" fillId="0" borderId="15"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27" fillId="0" borderId="15"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6" xfId="0" applyFont="1" applyFill="1" applyBorder="1" applyAlignment="1">
      <alignment horizontal="center" vertical="center"/>
    </xf>
    <xf numFmtId="179" fontId="27" fillId="0" borderId="15" xfId="0" applyNumberFormat="1" applyFont="1" applyFill="1" applyBorder="1" applyAlignment="1">
      <alignment horizontal="center" vertical="center"/>
    </xf>
    <xf numFmtId="179" fontId="27" fillId="0" borderId="1" xfId="0" applyNumberFormat="1"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20" xfId="0" applyFont="1" applyFill="1" applyBorder="1" applyAlignment="1">
      <alignment horizontal="center" vertical="center"/>
    </xf>
    <xf numFmtId="179" fontId="27" fillId="0" borderId="17" xfId="0" applyNumberFormat="1" applyFont="1" applyFill="1" applyBorder="1" applyAlignment="1">
      <alignment horizontal="center" vertical="center"/>
    </xf>
    <xf numFmtId="179" fontId="27" fillId="0" borderId="18" xfId="0" applyNumberFormat="1" applyFont="1" applyFill="1" applyBorder="1" applyAlignment="1">
      <alignment horizontal="center" vertical="center"/>
    </xf>
    <xf numFmtId="0" fontId="27" fillId="0" borderId="21" xfId="0" applyFont="1" applyFill="1" applyBorder="1" applyAlignment="1">
      <alignment horizontal="center" vertical="center"/>
    </xf>
    <xf numFmtId="0" fontId="27" fillId="0" borderId="5" xfId="0" applyFont="1" applyFill="1" applyBorder="1" applyAlignment="1">
      <alignment horizontal="left" vertical="center"/>
    </xf>
    <xf numFmtId="0" fontId="27" fillId="0" borderId="22" xfId="0" applyFont="1" applyFill="1" applyBorder="1" applyAlignment="1">
      <alignment horizontal="left" vertical="center"/>
    </xf>
    <xf numFmtId="0" fontId="27" fillId="0" borderId="23" xfId="0" applyFont="1" applyFill="1" applyBorder="1" applyAlignment="1">
      <alignment horizontal="center" vertical="center"/>
    </xf>
    <xf numFmtId="179" fontId="27" fillId="0" borderId="21" xfId="0" applyNumberFormat="1" applyFont="1" applyFill="1" applyBorder="1" applyAlignment="1">
      <alignment horizontal="center" vertical="center"/>
    </xf>
    <xf numFmtId="179" fontId="27" fillId="0" borderId="5" xfId="0" applyNumberFormat="1" applyFont="1" applyFill="1" applyBorder="1" applyAlignment="1">
      <alignment horizontal="center" vertical="center"/>
    </xf>
    <xf numFmtId="0" fontId="0" fillId="0" borderId="0" xfId="0" applyFill="1" applyBorder="1">
      <alignment vertical="center"/>
    </xf>
    <xf numFmtId="0" fontId="25" fillId="0" borderId="2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6" fillId="0" borderId="24" xfId="0" applyFont="1" applyFill="1" applyBorder="1" applyAlignment="1">
      <alignment horizontal="center" vertical="center" wrapText="1"/>
    </xf>
    <xf numFmtId="178" fontId="25" fillId="0" borderId="24" xfId="0" applyNumberFormat="1" applyFont="1" applyFill="1" applyBorder="1" applyAlignment="1">
      <alignment horizontal="center" vertical="center" wrapText="1"/>
    </xf>
    <xf numFmtId="178" fontId="25" fillId="0" borderId="11" xfId="0" applyNumberFormat="1" applyFont="1" applyFill="1" applyBorder="1" applyAlignment="1">
      <alignment horizontal="center" vertical="center" wrapText="1"/>
    </xf>
    <xf numFmtId="10" fontId="25" fillId="0" borderId="1" xfId="3" applyNumberFormat="1" applyFont="1" applyFill="1" applyBorder="1" applyAlignment="1">
      <alignment horizontal="center" vertical="center" wrapText="1"/>
    </xf>
    <xf numFmtId="179" fontId="27" fillId="0" borderId="24" xfId="0" applyNumberFormat="1" applyFont="1" applyFill="1" applyBorder="1" applyAlignment="1">
      <alignment horizontal="center" vertical="center"/>
    </xf>
    <xf numFmtId="179" fontId="27" fillId="0" borderId="11" xfId="0" applyNumberFormat="1" applyFont="1" applyFill="1" applyBorder="1" applyAlignment="1">
      <alignment horizontal="center" vertical="center"/>
    </xf>
    <xf numFmtId="0" fontId="27" fillId="0" borderId="1" xfId="0" applyFont="1" applyFill="1" applyBorder="1" applyAlignment="1">
      <alignment horizontal="center" vertical="center"/>
    </xf>
    <xf numFmtId="9" fontId="24" fillId="0" borderId="1" xfId="3" applyFont="1" applyFill="1" applyBorder="1" applyAlignment="1">
      <alignment horizontal="center" vertical="center" wrapText="1"/>
    </xf>
    <xf numFmtId="179" fontId="27" fillId="0" borderId="25" xfId="0" applyNumberFormat="1" applyFont="1" applyFill="1" applyBorder="1" applyAlignment="1">
      <alignment horizontal="center" vertical="center"/>
    </xf>
    <xf numFmtId="179" fontId="27" fillId="0" borderId="26" xfId="0" applyNumberFormat="1" applyFont="1" applyFill="1" applyBorder="1" applyAlignment="1">
      <alignment horizontal="center" vertical="center"/>
    </xf>
    <xf numFmtId="0" fontId="27" fillId="0" borderId="18" xfId="0" applyFont="1" applyFill="1" applyBorder="1" applyAlignment="1">
      <alignment horizontal="center" vertical="center"/>
    </xf>
    <xf numFmtId="9" fontId="24" fillId="0" borderId="18" xfId="3" applyFont="1" applyFill="1" applyBorder="1" applyAlignment="1">
      <alignment horizontal="center" vertical="center" wrapText="1"/>
    </xf>
    <xf numFmtId="179" fontId="27" fillId="0" borderId="27" xfId="0" applyNumberFormat="1" applyFont="1" applyFill="1" applyBorder="1" applyAlignment="1">
      <alignment horizontal="center" vertical="center"/>
    </xf>
    <xf numFmtId="179" fontId="27" fillId="0" borderId="28" xfId="0" applyNumberFormat="1" applyFont="1" applyFill="1" applyBorder="1" applyAlignment="1">
      <alignment horizontal="center" vertical="center"/>
    </xf>
    <xf numFmtId="0" fontId="27" fillId="0" borderId="5" xfId="0" applyFont="1" applyFill="1" applyBorder="1" applyAlignment="1">
      <alignment horizontal="center" vertical="center"/>
    </xf>
    <xf numFmtId="9" fontId="24" fillId="0" borderId="5" xfId="3" applyFont="1" applyFill="1" applyBorder="1" applyAlignment="1">
      <alignment horizontal="center" vertical="center" wrapText="1"/>
    </xf>
    <xf numFmtId="0" fontId="0" fillId="0" borderId="1" xfId="0" applyFill="1" applyBorder="1" applyAlignment="1">
      <alignment horizontal="left" vertical="center"/>
    </xf>
    <xf numFmtId="10" fontId="0" fillId="0" borderId="0" xfId="3" applyNumberFormat="1" applyFill="1">
      <alignment vertical="center"/>
    </xf>
    <xf numFmtId="0" fontId="0" fillId="0" borderId="0" xfId="3" applyNumberFormat="1"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3 2"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74"/>
  <sheetViews>
    <sheetView showZeros="0" zoomScale="70" zoomScaleNormal="70" topLeftCell="A15" workbookViewId="0">
      <selection activeCell="B2" sqref="B2:N75"/>
    </sheetView>
  </sheetViews>
  <sheetFormatPr defaultColWidth="8.89166666666667" defaultRowHeight="13.5"/>
  <cols>
    <col min="1" max="1" width="1.63333333333333" style="89" customWidth="1"/>
    <col min="2" max="2" width="8.36666666666667" style="90" customWidth="1"/>
    <col min="3" max="3" width="41.1083333333333" style="90" hidden="1" customWidth="1"/>
    <col min="4" max="4" width="23.1083333333333" style="91" customWidth="1"/>
    <col min="5" max="5" width="10.775" style="90" customWidth="1"/>
    <col min="6" max="13" width="13" style="90" customWidth="1"/>
    <col min="14" max="14" width="17.4333333333333" style="90" customWidth="1"/>
    <col min="15" max="15" width="1.20833333333333" style="89" customWidth="1"/>
    <col min="16" max="16" width="10.6666666666667" style="89" customWidth="1"/>
    <col min="17" max="17" width="13" style="89"/>
    <col min="18" max="18" width="12.8916666666667" style="89"/>
    <col min="19" max="16384" width="8.89166666666667" style="89"/>
  </cols>
  <sheetData>
    <row r="1" ht="10" customHeight="1"/>
    <row r="2" ht="46" customHeight="1" spans="2:15">
      <c r="B2" s="92" t="s">
        <v>0</v>
      </c>
      <c r="C2" s="93"/>
      <c r="D2" s="94"/>
      <c r="E2" s="93"/>
      <c r="F2" s="93"/>
      <c r="G2" s="93"/>
      <c r="H2" s="93"/>
      <c r="I2" s="93"/>
      <c r="J2" s="93"/>
      <c r="K2" s="93"/>
      <c r="L2" s="93"/>
      <c r="M2" s="93"/>
      <c r="N2" s="93"/>
      <c r="O2" s="124"/>
    </row>
    <row r="3" ht="24" customHeight="1" spans="2:15">
      <c r="B3" s="95" t="s">
        <v>1</v>
      </c>
      <c r="C3" s="96"/>
      <c r="D3" s="96"/>
      <c r="E3" s="96"/>
      <c r="F3" s="96"/>
      <c r="G3" s="96"/>
      <c r="H3" s="96"/>
      <c r="I3" s="96"/>
      <c r="J3" s="96"/>
      <c r="K3" s="96"/>
      <c r="L3" s="96"/>
      <c r="M3" s="96"/>
      <c r="N3" s="96"/>
      <c r="O3" s="124"/>
    </row>
    <row r="4" ht="28" customHeight="1" spans="2:18">
      <c r="B4" s="97" t="s">
        <v>2</v>
      </c>
      <c r="C4" s="98" t="s">
        <v>3</v>
      </c>
      <c r="D4" s="99" t="s">
        <v>3</v>
      </c>
      <c r="E4" s="100" t="s">
        <v>4</v>
      </c>
      <c r="F4" s="101" t="s">
        <v>5</v>
      </c>
      <c r="G4" s="102"/>
      <c r="H4" s="102"/>
      <c r="I4" s="125"/>
      <c r="J4" s="126" t="s">
        <v>6</v>
      </c>
      <c r="K4" s="102"/>
      <c r="L4" s="102"/>
      <c r="M4" s="102"/>
      <c r="N4" s="102"/>
      <c r="O4" s="124"/>
      <c r="R4" s="144"/>
    </row>
    <row r="5" ht="28" customHeight="1" spans="2:15">
      <c r="B5" s="97"/>
      <c r="C5" s="98"/>
      <c r="D5" s="99"/>
      <c r="E5" s="100"/>
      <c r="F5" s="101"/>
      <c r="G5" s="102"/>
      <c r="H5" s="102"/>
      <c r="I5" s="125"/>
      <c r="J5" s="126" t="s">
        <v>7</v>
      </c>
      <c r="K5" s="102" t="s">
        <v>8</v>
      </c>
      <c r="L5" s="102"/>
      <c r="M5" s="102"/>
      <c r="N5" s="102"/>
      <c r="O5" s="124"/>
    </row>
    <row r="6" ht="35" customHeight="1" spans="2:15">
      <c r="B6" s="97"/>
      <c r="C6" s="98"/>
      <c r="D6" s="99"/>
      <c r="E6" s="100"/>
      <c r="F6" s="101" t="s">
        <v>9</v>
      </c>
      <c r="G6" s="103" t="s">
        <v>10</v>
      </c>
      <c r="H6" s="103" t="s">
        <v>11</v>
      </c>
      <c r="I6" s="127" t="s">
        <v>12</v>
      </c>
      <c r="J6" s="126"/>
      <c r="K6" s="102" t="s">
        <v>10</v>
      </c>
      <c r="L6" s="102" t="s">
        <v>11</v>
      </c>
      <c r="M6" s="102" t="s">
        <v>12</v>
      </c>
      <c r="N6" s="102" t="s">
        <v>13</v>
      </c>
      <c r="O6" s="124"/>
    </row>
    <row r="7" ht="28" customHeight="1" spans="2:17">
      <c r="B7" s="97"/>
      <c r="C7" s="98"/>
      <c r="D7" s="99"/>
      <c r="E7" s="100">
        <f>SUBTOTAL(9,E8:E73)</f>
        <v>424</v>
      </c>
      <c r="F7" s="104"/>
      <c r="G7" s="105"/>
      <c r="H7" s="105"/>
      <c r="I7" s="128"/>
      <c r="J7" s="129"/>
      <c r="K7" s="105"/>
      <c r="L7" s="105"/>
      <c r="M7" s="105"/>
      <c r="N7" s="130"/>
      <c r="O7" s="124"/>
      <c r="Q7" s="145"/>
    </row>
    <row r="8" ht="22" customHeight="1" spans="2:15">
      <c r="B8" s="106">
        <v>1</v>
      </c>
      <c r="C8" s="107" t="s">
        <v>14</v>
      </c>
      <c r="D8" s="108" t="s">
        <v>15</v>
      </c>
      <c r="E8" s="109">
        <f>COUNTIFS('2024'!$V$7:$V$432,C8)</f>
        <v>4</v>
      </c>
      <c r="F8" s="110"/>
      <c r="G8" s="111"/>
      <c r="H8" s="111"/>
      <c r="I8" s="131"/>
      <c r="J8" s="132"/>
      <c r="K8" s="111"/>
      <c r="L8" s="111"/>
      <c r="M8" s="133"/>
      <c r="N8" s="134"/>
      <c r="O8" s="124"/>
    </row>
    <row r="9" ht="22" customHeight="1" spans="2:15">
      <c r="B9" s="106">
        <v>2</v>
      </c>
      <c r="C9" s="107" t="s">
        <v>16</v>
      </c>
      <c r="D9" s="108" t="s">
        <v>17</v>
      </c>
      <c r="E9" s="109">
        <f>COUNTIFS('2024'!$V$7:$V$432,C9)</f>
        <v>1</v>
      </c>
      <c r="F9" s="110"/>
      <c r="G9" s="111"/>
      <c r="H9" s="111"/>
      <c r="I9" s="131"/>
      <c r="J9" s="132"/>
      <c r="K9" s="111"/>
      <c r="L9" s="111"/>
      <c r="M9" s="133"/>
      <c r="N9" s="134"/>
      <c r="O9" s="124"/>
    </row>
    <row r="10" ht="22" customHeight="1" spans="2:15">
      <c r="B10" s="106">
        <v>3</v>
      </c>
      <c r="C10" s="107" t="s">
        <v>18</v>
      </c>
      <c r="D10" s="108" t="s">
        <v>19</v>
      </c>
      <c r="E10" s="109">
        <f>COUNTIFS('2024'!$V$7:$V$432,C10)</f>
        <v>2</v>
      </c>
      <c r="F10" s="110"/>
      <c r="G10" s="111"/>
      <c r="H10" s="111"/>
      <c r="I10" s="131"/>
      <c r="J10" s="132"/>
      <c r="K10" s="111"/>
      <c r="L10" s="111"/>
      <c r="M10" s="133"/>
      <c r="N10" s="134"/>
      <c r="O10" s="124"/>
    </row>
    <row r="11" ht="22" customHeight="1" spans="2:15">
      <c r="B11" s="106">
        <v>4</v>
      </c>
      <c r="C11" s="107" t="s">
        <v>20</v>
      </c>
      <c r="D11" s="108" t="s">
        <v>21</v>
      </c>
      <c r="E11" s="109">
        <f>COUNTIFS('2024'!$V$7:$V$432,C11)</f>
        <v>5</v>
      </c>
      <c r="F11" s="110"/>
      <c r="G11" s="111"/>
      <c r="H11" s="111"/>
      <c r="I11" s="131"/>
      <c r="J11" s="132"/>
      <c r="K11" s="111"/>
      <c r="L11" s="111"/>
      <c r="M11" s="133"/>
      <c r="N11" s="134"/>
      <c r="O11" s="124"/>
    </row>
    <row r="12" ht="22" customHeight="1" spans="2:15">
      <c r="B12" s="106">
        <v>5</v>
      </c>
      <c r="C12" s="107" t="s">
        <v>22</v>
      </c>
      <c r="D12" s="108" t="s">
        <v>23</v>
      </c>
      <c r="E12" s="109">
        <f>COUNTIFS('2024'!$V$7:$V$432,C12)</f>
        <v>11</v>
      </c>
      <c r="F12" s="110"/>
      <c r="G12" s="111"/>
      <c r="H12" s="111"/>
      <c r="I12" s="131"/>
      <c r="J12" s="132"/>
      <c r="K12" s="111"/>
      <c r="L12" s="111"/>
      <c r="M12" s="133"/>
      <c r="N12" s="134"/>
      <c r="O12" s="124"/>
    </row>
    <row r="13" ht="22" customHeight="1" spans="2:15">
      <c r="B13" s="106">
        <v>6</v>
      </c>
      <c r="C13" s="107" t="s">
        <v>24</v>
      </c>
      <c r="D13" s="108" t="s">
        <v>25</v>
      </c>
      <c r="E13" s="109">
        <f>COUNTIFS('2024'!$V$7:$V$432,C13)</f>
        <v>16</v>
      </c>
      <c r="F13" s="110"/>
      <c r="G13" s="111"/>
      <c r="H13" s="111"/>
      <c r="I13" s="131"/>
      <c r="J13" s="132"/>
      <c r="K13" s="111"/>
      <c r="L13" s="111"/>
      <c r="M13" s="133"/>
      <c r="N13" s="134"/>
      <c r="O13" s="124"/>
    </row>
    <row r="14" ht="22" customHeight="1" spans="2:15">
      <c r="B14" s="106">
        <v>7</v>
      </c>
      <c r="C14" s="107" t="s">
        <v>26</v>
      </c>
      <c r="D14" s="108" t="s">
        <v>27</v>
      </c>
      <c r="E14" s="109">
        <f>COUNTIFS('2024'!$V$7:$V$432,C14)</f>
        <v>6</v>
      </c>
      <c r="F14" s="110"/>
      <c r="G14" s="111"/>
      <c r="H14" s="111"/>
      <c r="I14" s="131"/>
      <c r="J14" s="132"/>
      <c r="K14" s="111"/>
      <c r="L14" s="111"/>
      <c r="M14" s="133"/>
      <c r="N14" s="134"/>
      <c r="O14" s="124"/>
    </row>
    <row r="15" ht="22" customHeight="1" spans="2:15">
      <c r="B15" s="106">
        <v>8</v>
      </c>
      <c r="C15" s="107" t="s">
        <v>28</v>
      </c>
      <c r="D15" s="108" t="s">
        <v>29</v>
      </c>
      <c r="E15" s="109">
        <f>COUNTIFS('2024'!$V$7:$V$432,C15)</f>
        <v>4</v>
      </c>
      <c r="F15" s="110"/>
      <c r="G15" s="111"/>
      <c r="H15" s="111"/>
      <c r="I15" s="131"/>
      <c r="J15" s="132"/>
      <c r="K15" s="111"/>
      <c r="L15" s="111"/>
      <c r="M15" s="133"/>
      <c r="N15" s="134"/>
      <c r="O15" s="124"/>
    </row>
    <row r="16" ht="22" customHeight="1" spans="2:15">
      <c r="B16" s="106">
        <v>9</v>
      </c>
      <c r="C16" s="107" t="s">
        <v>30</v>
      </c>
      <c r="D16" s="108" t="s">
        <v>31</v>
      </c>
      <c r="E16" s="109">
        <f>COUNTIFS('2024'!$V$7:$V$432,C16)</f>
        <v>4</v>
      </c>
      <c r="F16" s="110"/>
      <c r="G16" s="111"/>
      <c r="H16" s="111"/>
      <c r="I16" s="131"/>
      <c r="J16" s="132"/>
      <c r="K16" s="111"/>
      <c r="L16" s="111"/>
      <c r="M16" s="133"/>
      <c r="N16" s="134"/>
      <c r="O16" s="124"/>
    </row>
    <row r="17" ht="22" customHeight="1" spans="2:15">
      <c r="B17" s="106">
        <v>10</v>
      </c>
      <c r="C17" s="107" t="s">
        <v>32</v>
      </c>
      <c r="D17" s="108" t="s">
        <v>33</v>
      </c>
      <c r="E17" s="109">
        <f>COUNTIFS('2024'!$V$7:$V$432,C17)</f>
        <v>4</v>
      </c>
      <c r="F17" s="110"/>
      <c r="G17" s="111"/>
      <c r="H17" s="111"/>
      <c r="I17" s="131"/>
      <c r="J17" s="132"/>
      <c r="K17" s="111"/>
      <c r="L17" s="111"/>
      <c r="M17" s="133"/>
      <c r="N17" s="134"/>
      <c r="O17" s="124"/>
    </row>
    <row r="18" ht="22" customHeight="1" spans="2:15">
      <c r="B18" s="106">
        <v>11</v>
      </c>
      <c r="C18" s="107" t="s">
        <v>34</v>
      </c>
      <c r="D18" s="108" t="s">
        <v>35</v>
      </c>
      <c r="E18" s="109">
        <f>COUNTIFS('2024'!$V$7:$V$432,C18)</f>
        <v>4</v>
      </c>
      <c r="F18" s="110"/>
      <c r="G18" s="111"/>
      <c r="H18" s="111"/>
      <c r="I18" s="131"/>
      <c r="J18" s="132"/>
      <c r="K18" s="111"/>
      <c r="L18" s="111"/>
      <c r="M18" s="133"/>
      <c r="N18" s="134"/>
      <c r="O18" s="124"/>
    </row>
    <row r="19" ht="22" customHeight="1" spans="2:15">
      <c r="B19" s="106">
        <v>12</v>
      </c>
      <c r="C19" s="107" t="s">
        <v>36</v>
      </c>
      <c r="D19" s="108" t="s">
        <v>37</v>
      </c>
      <c r="E19" s="109">
        <f>COUNTIFS('2024'!$V$7:$V$432,C19)</f>
        <v>6</v>
      </c>
      <c r="F19" s="110"/>
      <c r="G19" s="111"/>
      <c r="H19" s="111"/>
      <c r="I19" s="131"/>
      <c r="J19" s="132"/>
      <c r="K19" s="111"/>
      <c r="L19" s="111"/>
      <c r="M19" s="133"/>
      <c r="N19" s="134"/>
      <c r="O19" s="124"/>
    </row>
    <row r="20" ht="22" customHeight="1" spans="2:15">
      <c r="B20" s="106">
        <v>13</v>
      </c>
      <c r="C20" s="107" t="s">
        <v>38</v>
      </c>
      <c r="D20" s="108" t="s">
        <v>39</v>
      </c>
      <c r="E20" s="109">
        <f>COUNTIFS('2024'!$V$7:$V$432,C20)</f>
        <v>12</v>
      </c>
      <c r="F20" s="110"/>
      <c r="G20" s="111"/>
      <c r="H20" s="111"/>
      <c r="I20" s="131"/>
      <c r="J20" s="132"/>
      <c r="K20" s="111"/>
      <c r="L20" s="111"/>
      <c r="M20" s="133"/>
      <c r="N20" s="134"/>
      <c r="O20" s="124"/>
    </row>
    <row r="21" ht="22" customHeight="1" spans="2:15">
      <c r="B21" s="106">
        <v>14</v>
      </c>
      <c r="C21" s="107" t="s">
        <v>40</v>
      </c>
      <c r="D21" s="108" t="s">
        <v>41</v>
      </c>
      <c r="E21" s="109">
        <f>COUNTIFS('2024'!$V$7:$V$432,C21)</f>
        <v>7</v>
      </c>
      <c r="F21" s="110"/>
      <c r="G21" s="111"/>
      <c r="H21" s="111"/>
      <c r="I21" s="131"/>
      <c r="J21" s="132"/>
      <c r="K21" s="111"/>
      <c r="L21" s="111"/>
      <c r="M21" s="133"/>
      <c r="N21" s="134"/>
      <c r="O21" s="124"/>
    </row>
    <row r="22" ht="22" customHeight="1" spans="2:15">
      <c r="B22" s="106">
        <v>15</v>
      </c>
      <c r="C22" s="107" t="s">
        <v>42</v>
      </c>
      <c r="D22" s="108" t="s">
        <v>43</v>
      </c>
      <c r="E22" s="109">
        <f>COUNTIFS('2024'!$V$7:$V$432,C22)</f>
        <v>13</v>
      </c>
      <c r="F22" s="110"/>
      <c r="G22" s="111"/>
      <c r="H22" s="111"/>
      <c r="I22" s="131"/>
      <c r="J22" s="132"/>
      <c r="K22" s="111"/>
      <c r="L22" s="111"/>
      <c r="M22" s="133"/>
      <c r="N22" s="134"/>
      <c r="O22" s="124"/>
    </row>
    <row r="23" ht="22" customHeight="1" spans="2:15">
      <c r="B23" s="106">
        <v>16</v>
      </c>
      <c r="C23" s="107" t="s">
        <v>44</v>
      </c>
      <c r="D23" s="108" t="s">
        <v>45</v>
      </c>
      <c r="E23" s="109">
        <f>COUNTIFS('2024'!$V$7:$V$432,C23)</f>
        <v>11</v>
      </c>
      <c r="F23" s="110"/>
      <c r="G23" s="111"/>
      <c r="H23" s="111"/>
      <c r="I23" s="131"/>
      <c r="J23" s="132"/>
      <c r="K23" s="111"/>
      <c r="L23" s="111"/>
      <c r="M23" s="133"/>
      <c r="N23" s="134"/>
      <c r="O23" s="124"/>
    </row>
    <row r="24" ht="22" customHeight="1" spans="2:15">
      <c r="B24" s="106">
        <v>17</v>
      </c>
      <c r="C24" s="107" t="s">
        <v>46</v>
      </c>
      <c r="D24" s="108" t="s">
        <v>47</v>
      </c>
      <c r="E24" s="109">
        <f>COUNTIFS('2024'!$V$7:$V$432,C24)</f>
        <v>18</v>
      </c>
      <c r="F24" s="110"/>
      <c r="G24" s="111"/>
      <c r="H24" s="111"/>
      <c r="I24" s="131"/>
      <c r="J24" s="132"/>
      <c r="K24" s="111"/>
      <c r="L24" s="111"/>
      <c r="M24" s="133"/>
      <c r="N24" s="134"/>
      <c r="O24" s="124"/>
    </row>
    <row r="25" ht="22" customHeight="1" spans="2:15">
      <c r="B25" s="106">
        <v>18</v>
      </c>
      <c r="C25" s="107" t="s">
        <v>48</v>
      </c>
      <c r="D25" s="108" t="s">
        <v>49</v>
      </c>
      <c r="E25" s="109">
        <f>COUNTIFS('2024'!$V$7:$V$432,C25)</f>
        <v>3</v>
      </c>
      <c r="F25" s="110"/>
      <c r="G25" s="111"/>
      <c r="H25" s="111"/>
      <c r="I25" s="131"/>
      <c r="J25" s="132"/>
      <c r="K25" s="111"/>
      <c r="L25" s="111"/>
      <c r="M25" s="133"/>
      <c r="N25" s="134"/>
      <c r="O25" s="124"/>
    </row>
    <row r="26" ht="22" customHeight="1" spans="2:15">
      <c r="B26" s="106">
        <v>19</v>
      </c>
      <c r="C26" s="107" t="s">
        <v>50</v>
      </c>
      <c r="D26" s="108" t="s">
        <v>51</v>
      </c>
      <c r="E26" s="109">
        <f>COUNTIFS('2024'!$V$7:$V$432,C26)</f>
        <v>5</v>
      </c>
      <c r="F26" s="110"/>
      <c r="G26" s="111"/>
      <c r="H26" s="111"/>
      <c r="I26" s="131"/>
      <c r="J26" s="132"/>
      <c r="K26" s="111"/>
      <c r="L26" s="111"/>
      <c r="M26" s="133"/>
      <c r="N26" s="134"/>
      <c r="O26" s="124"/>
    </row>
    <row r="27" ht="22" customHeight="1" spans="2:15">
      <c r="B27" s="106">
        <v>20</v>
      </c>
      <c r="C27" s="107" t="s">
        <v>52</v>
      </c>
      <c r="D27" s="108" t="s">
        <v>53</v>
      </c>
      <c r="E27" s="109">
        <f>COUNTIFS('2024'!$V$7:$V$432,C27)</f>
        <v>8</v>
      </c>
      <c r="F27" s="110"/>
      <c r="G27" s="111"/>
      <c r="H27" s="111"/>
      <c r="I27" s="131"/>
      <c r="J27" s="132"/>
      <c r="K27" s="111"/>
      <c r="L27" s="111"/>
      <c r="M27" s="133"/>
      <c r="N27" s="134"/>
      <c r="O27" s="124"/>
    </row>
    <row r="28" ht="22" customHeight="1" spans="2:15">
      <c r="B28" s="106">
        <v>21</v>
      </c>
      <c r="C28" s="107" t="s">
        <v>54</v>
      </c>
      <c r="D28" s="108" t="s">
        <v>55</v>
      </c>
      <c r="E28" s="109">
        <f>COUNTIFS('2024'!$V$7:$V$432,C28)</f>
        <v>9</v>
      </c>
      <c r="F28" s="110"/>
      <c r="G28" s="111"/>
      <c r="H28" s="111"/>
      <c r="I28" s="131"/>
      <c r="J28" s="132"/>
      <c r="K28" s="111"/>
      <c r="L28" s="111"/>
      <c r="M28" s="133"/>
      <c r="N28" s="134"/>
      <c r="O28" s="124"/>
    </row>
    <row r="29" ht="22" customHeight="1" spans="2:15">
      <c r="B29" s="106">
        <v>22</v>
      </c>
      <c r="C29" s="107" t="s">
        <v>56</v>
      </c>
      <c r="D29" s="108" t="s">
        <v>57</v>
      </c>
      <c r="E29" s="109">
        <f>COUNTIFS('2024'!$V$7:$V$432,C29)</f>
        <v>6</v>
      </c>
      <c r="F29" s="110"/>
      <c r="G29" s="111"/>
      <c r="H29" s="111"/>
      <c r="I29" s="131"/>
      <c r="J29" s="132"/>
      <c r="K29" s="111"/>
      <c r="L29" s="111"/>
      <c r="M29" s="133"/>
      <c r="N29" s="134"/>
      <c r="O29" s="124"/>
    </row>
    <row r="30" ht="22" customHeight="1" spans="2:15">
      <c r="B30" s="106">
        <v>23</v>
      </c>
      <c r="C30" s="107" t="s">
        <v>58</v>
      </c>
      <c r="D30" s="108" t="s">
        <v>59</v>
      </c>
      <c r="E30" s="109">
        <f>COUNTIFS('2024'!$V$7:$V$432,C30)</f>
        <v>9</v>
      </c>
      <c r="F30" s="110"/>
      <c r="G30" s="111"/>
      <c r="H30" s="111"/>
      <c r="I30" s="131"/>
      <c r="J30" s="132"/>
      <c r="K30" s="111"/>
      <c r="L30" s="111"/>
      <c r="M30" s="133"/>
      <c r="N30" s="134"/>
      <c r="O30" s="124"/>
    </row>
    <row r="31" ht="22" customHeight="1" spans="2:15">
      <c r="B31" s="106">
        <v>24</v>
      </c>
      <c r="C31" s="107" t="s">
        <v>60</v>
      </c>
      <c r="D31" s="108" t="s">
        <v>61</v>
      </c>
      <c r="E31" s="109">
        <f>COUNTIFS('2024'!$V$7:$V$432,C31)</f>
        <v>5</v>
      </c>
      <c r="F31" s="110"/>
      <c r="G31" s="111"/>
      <c r="H31" s="111"/>
      <c r="I31" s="131"/>
      <c r="J31" s="132"/>
      <c r="K31" s="111"/>
      <c r="L31" s="111"/>
      <c r="M31" s="133"/>
      <c r="N31" s="134"/>
      <c r="O31" s="124"/>
    </row>
    <row r="32" ht="22" customHeight="1" spans="2:15">
      <c r="B32" s="106">
        <v>25</v>
      </c>
      <c r="C32" s="107" t="s">
        <v>62</v>
      </c>
      <c r="D32" s="108" t="s">
        <v>63</v>
      </c>
      <c r="E32" s="109">
        <f>COUNTIFS('2024'!$V$7:$V$432,C32)</f>
        <v>9</v>
      </c>
      <c r="F32" s="110"/>
      <c r="G32" s="111"/>
      <c r="H32" s="111"/>
      <c r="I32" s="131"/>
      <c r="J32" s="132"/>
      <c r="K32" s="111"/>
      <c r="L32" s="111"/>
      <c r="M32" s="133"/>
      <c r="N32" s="134"/>
      <c r="O32" s="124"/>
    </row>
    <row r="33" ht="22" customHeight="1" spans="2:15">
      <c r="B33" s="106">
        <v>26</v>
      </c>
      <c r="C33" s="107" t="s">
        <v>64</v>
      </c>
      <c r="D33" s="108" t="s">
        <v>65</v>
      </c>
      <c r="E33" s="109">
        <f>COUNTIFS('2024'!$V$7:$V$432,C33)</f>
        <v>16</v>
      </c>
      <c r="F33" s="110"/>
      <c r="G33" s="111"/>
      <c r="H33" s="111"/>
      <c r="I33" s="131"/>
      <c r="J33" s="132"/>
      <c r="K33" s="111"/>
      <c r="L33" s="111"/>
      <c r="M33" s="133"/>
      <c r="N33" s="134"/>
      <c r="O33" s="124"/>
    </row>
    <row r="34" ht="22" customHeight="1" spans="2:15">
      <c r="B34" s="106">
        <v>27</v>
      </c>
      <c r="C34" s="107" t="s">
        <v>66</v>
      </c>
      <c r="D34" s="108" t="s">
        <v>67</v>
      </c>
      <c r="E34" s="109">
        <f>COUNTIFS('2024'!$V$7:$V$432,C34)</f>
        <v>10</v>
      </c>
      <c r="F34" s="110"/>
      <c r="G34" s="111"/>
      <c r="H34" s="111"/>
      <c r="I34" s="131"/>
      <c r="J34" s="132"/>
      <c r="K34" s="111"/>
      <c r="L34" s="111"/>
      <c r="M34" s="133"/>
      <c r="N34" s="134"/>
      <c r="O34" s="124"/>
    </row>
    <row r="35" ht="22" customHeight="1" spans="2:15">
      <c r="B35" s="106">
        <v>28</v>
      </c>
      <c r="C35" s="107" t="s">
        <v>68</v>
      </c>
      <c r="D35" s="108" t="s">
        <v>69</v>
      </c>
      <c r="E35" s="109">
        <f>COUNTIFS('2024'!$V$7:$V$432,C35)</f>
        <v>6</v>
      </c>
      <c r="F35" s="110"/>
      <c r="G35" s="111"/>
      <c r="H35" s="111"/>
      <c r="I35" s="131"/>
      <c r="J35" s="132"/>
      <c r="K35" s="111"/>
      <c r="L35" s="111"/>
      <c r="M35" s="133"/>
      <c r="N35" s="134"/>
      <c r="O35" s="124"/>
    </row>
    <row r="36" ht="22" customHeight="1" spans="2:15">
      <c r="B36" s="106">
        <v>29</v>
      </c>
      <c r="C36" s="107" t="s">
        <v>70</v>
      </c>
      <c r="D36" s="108" t="s">
        <v>71</v>
      </c>
      <c r="E36" s="109">
        <f>COUNTIFS('2024'!$V$7:$V$432,C36)</f>
        <v>23</v>
      </c>
      <c r="F36" s="110"/>
      <c r="G36" s="111"/>
      <c r="H36" s="111"/>
      <c r="I36" s="131"/>
      <c r="J36" s="132"/>
      <c r="K36" s="111"/>
      <c r="L36" s="111"/>
      <c r="M36" s="133"/>
      <c r="N36" s="134"/>
      <c r="O36" s="124"/>
    </row>
    <row r="37" ht="22" customHeight="1" spans="2:15">
      <c r="B37" s="106">
        <v>30</v>
      </c>
      <c r="C37" s="107" t="s">
        <v>72</v>
      </c>
      <c r="D37" s="108" t="s">
        <v>73</v>
      </c>
      <c r="E37" s="109">
        <f>COUNTIFS('2024'!$V$7:$V$432,C37)</f>
        <v>6</v>
      </c>
      <c r="F37" s="110"/>
      <c r="G37" s="111"/>
      <c r="H37" s="111"/>
      <c r="I37" s="131"/>
      <c r="J37" s="132"/>
      <c r="K37" s="111"/>
      <c r="L37" s="111"/>
      <c r="M37" s="133"/>
      <c r="N37" s="134"/>
      <c r="O37" s="124"/>
    </row>
    <row r="38" ht="22" customHeight="1" spans="2:15">
      <c r="B38" s="106">
        <v>31</v>
      </c>
      <c r="C38" s="107" t="s">
        <v>74</v>
      </c>
      <c r="D38" s="108" t="s">
        <v>75</v>
      </c>
      <c r="E38" s="109">
        <f>COUNTIFS('2024'!$V$7:$V$432,C38)</f>
        <v>9</v>
      </c>
      <c r="F38" s="110"/>
      <c r="G38" s="111"/>
      <c r="H38" s="111"/>
      <c r="I38" s="131"/>
      <c r="J38" s="132"/>
      <c r="K38" s="111"/>
      <c r="L38" s="111"/>
      <c r="M38" s="133"/>
      <c r="N38" s="134"/>
      <c r="O38" s="124"/>
    </row>
    <row r="39" ht="22" customHeight="1" spans="2:15">
      <c r="B39" s="106">
        <v>32</v>
      </c>
      <c r="C39" s="107" t="s">
        <v>76</v>
      </c>
      <c r="D39" s="108" t="s">
        <v>77</v>
      </c>
      <c r="E39" s="109">
        <f>COUNTIFS('2024'!$V$7:$V$432,C39)</f>
        <v>3</v>
      </c>
      <c r="F39" s="110"/>
      <c r="G39" s="111"/>
      <c r="H39" s="111"/>
      <c r="I39" s="131"/>
      <c r="J39" s="132"/>
      <c r="K39" s="111"/>
      <c r="L39" s="111"/>
      <c r="M39" s="133"/>
      <c r="N39" s="134"/>
      <c r="O39" s="124"/>
    </row>
    <row r="40" ht="22" customHeight="1" spans="2:15">
      <c r="B40" s="106">
        <v>33</v>
      </c>
      <c r="C40" s="107" t="s">
        <v>78</v>
      </c>
      <c r="D40" s="108" t="s">
        <v>79</v>
      </c>
      <c r="E40" s="109">
        <f>COUNTIFS('2024'!$V$7:$V$432,C40)</f>
        <v>11</v>
      </c>
      <c r="F40" s="110"/>
      <c r="G40" s="111"/>
      <c r="H40" s="111"/>
      <c r="I40" s="131"/>
      <c r="J40" s="132"/>
      <c r="K40" s="111"/>
      <c r="L40" s="111"/>
      <c r="M40" s="133"/>
      <c r="N40" s="134"/>
      <c r="O40" s="124"/>
    </row>
    <row r="41" ht="22" customHeight="1" spans="2:15">
      <c r="B41" s="106">
        <v>34</v>
      </c>
      <c r="C41" s="107" t="s">
        <v>80</v>
      </c>
      <c r="D41" s="108" t="s">
        <v>81</v>
      </c>
      <c r="E41" s="109">
        <f>COUNTIFS('2024'!$V$7:$V$432,C41)</f>
        <v>9</v>
      </c>
      <c r="F41" s="110"/>
      <c r="G41" s="111"/>
      <c r="H41" s="111"/>
      <c r="I41" s="131"/>
      <c r="J41" s="132"/>
      <c r="K41" s="111"/>
      <c r="L41" s="111"/>
      <c r="M41" s="133"/>
      <c r="N41" s="134"/>
      <c r="O41" s="124"/>
    </row>
    <row r="42" ht="22" customHeight="1" spans="2:15">
      <c r="B42" s="106">
        <v>35</v>
      </c>
      <c r="C42" s="107" t="s">
        <v>82</v>
      </c>
      <c r="D42" s="108" t="s">
        <v>83</v>
      </c>
      <c r="E42" s="109">
        <f>COUNTIFS('2024'!$V$7:$V$432,C42)</f>
        <v>7</v>
      </c>
      <c r="F42" s="110"/>
      <c r="G42" s="111"/>
      <c r="H42" s="111"/>
      <c r="I42" s="131"/>
      <c r="J42" s="132"/>
      <c r="K42" s="111"/>
      <c r="L42" s="111"/>
      <c r="M42" s="133"/>
      <c r="N42" s="134"/>
      <c r="O42" s="124"/>
    </row>
    <row r="43" ht="22" customHeight="1" spans="2:15">
      <c r="B43" s="106">
        <v>36</v>
      </c>
      <c r="C43" s="107" t="s">
        <v>84</v>
      </c>
      <c r="D43" s="108" t="s">
        <v>85</v>
      </c>
      <c r="E43" s="109">
        <f>COUNTIFS('2024'!$V$7:$V$432,C43)</f>
        <v>6</v>
      </c>
      <c r="F43" s="110"/>
      <c r="G43" s="111"/>
      <c r="H43" s="111"/>
      <c r="I43" s="131"/>
      <c r="J43" s="132"/>
      <c r="K43" s="111"/>
      <c r="L43" s="111"/>
      <c r="M43" s="133"/>
      <c r="N43" s="134"/>
      <c r="O43" s="124"/>
    </row>
    <row r="44" ht="22" customHeight="1" spans="2:15">
      <c r="B44" s="106">
        <v>37</v>
      </c>
      <c r="C44" s="107" t="s">
        <v>86</v>
      </c>
      <c r="D44" s="108" t="s">
        <v>87</v>
      </c>
      <c r="E44" s="109">
        <f>COUNTIFS('2024'!$V$7:$V$432,C44)</f>
        <v>19</v>
      </c>
      <c r="F44" s="110"/>
      <c r="G44" s="111"/>
      <c r="H44" s="111"/>
      <c r="I44" s="131"/>
      <c r="J44" s="132"/>
      <c r="K44" s="111"/>
      <c r="L44" s="111"/>
      <c r="M44" s="133"/>
      <c r="N44" s="134"/>
      <c r="O44" s="124"/>
    </row>
    <row r="45" ht="22" customHeight="1" spans="2:15">
      <c r="B45" s="106">
        <v>38</v>
      </c>
      <c r="C45" s="107" t="s">
        <v>88</v>
      </c>
      <c r="D45" s="108" t="s">
        <v>89</v>
      </c>
      <c r="E45" s="109">
        <f>COUNTIFS('2024'!$V$7:$V$432,C45)</f>
        <v>10</v>
      </c>
      <c r="F45" s="110"/>
      <c r="G45" s="111"/>
      <c r="H45" s="111"/>
      <c r="I45" s="131"/>
      <c r="J45" s="132"/>
      <c r="K45" s="111"/>
      <c r="L45" s="111"/>
      <c r="M45" s="133"/>
      <c r="N45" s="134"/>
      <c r="O45" s="124"/>
    </row>
    <row r="46" ht="22" customHeight="1" spans="2:15">
      <c r="B46" s="112">
        <v>39</v>
      </c>
      <c r="C46" s="113" t="s">
        <v>90</v>
      </c>
      <c r="D46" s="114" t="s">
        <v>91</v>
      </c>
      <c r="E46" s="115">
        <f>COUNTIFS('2024'!$V$7:$V$432,C46)</f>
        <v>15</v>
      </c>
      <c r="F46" s="116"/>
      <c r="G46" s="117"/>
      <c r="H46" s="117"/>
      <c r="I46" s="135"/>
      <c r="J46" s="136"/>
      <c r="K46" s="117"/>
      <c r="L46" s="117"/>
      <c r="M46" s="137"/>
      <c r="N46" s="138"/>
      <c r="O46" s="124"/>
    </row>
    <row r="47" ht="22" hidden="1" customHeight="1" spans="2:16">
      <c r="B47" s="118">
        <v>1</v>
      </c>
      <c r="C47" s="119" t="s">
        <v>92</v>
      </c>
      <c r="D47" s="120" t="s">
        <v>92</v>
      </c>
      <c r="E47" s="121">
        <f>COUNTIFS('2024'!$V$7:$V$432,C47)</f>
        <v>9</v>
      </c>
      <c r="F47" s="122" t="e">
        <f t="shared" ref="F47:F73" si="0">SUM(G47:I47)</f>
        <v>#REF!</v>
      </c>
      <c r="G47" s="123" t="e">
        <f>SUMIFS('2024'!#REF!,'2024'!$V$7:$V$432,C47)</f>
        <v>#REF!</v>
      </c>
      <c r="H47" s="123" t="e">
        <f>SUMIFS('2024'!#REF!,'2024'!$V$7:$V$432,C47)</f>
        <v>#REF!</v>
      </c>
      <c r="I47" s="139" t="e">
        <f>SUMIFS('2024'!#REF!,'2024'!$V$7:$V$432,C47)</f>
        <v>#REF!</v>
      </c>
      <c r="J47" s="140" t="e">
        <f t="shared" ref="J47:J73" si="1">SUM(K47:M47)</f>
        <v>#REF!</v>
      </c>
      <c r="K47" s="123" t="e">
        <f>SUMIFS('2024'!#REF!,'2024'!$V$7:$V$432,C47)</f>
        <v>#REF!</v>
      </c>
      <c r="L47" s="123" t="e">
        <f>SUMIFS('2024'!#REF!,'2024'!$V$7:$V$432,C47)</f>
        <v>#REF!</v>
      </c>
      <c r="M47" s="141" t="e">
        <f>SUMIFS('2024'!#REF!,'2024'!$V$7:$V$432,C47)</f>
        <v>#REF!</v>
      </c>
      <c r="N47" s="142" t="e">
        <f t="shared" ref="N47:N70" si="2">J47/F47</f>
        <v>#REF!</v>
      </c>
      <c r="P47" s="143"/>
    </row>
    <row r="48" ht="22" hidden="1" customHeight="1" spans="2:14">
      <c r="B48" s="106">
        <v>2</v>
      </c>
      <c r="C48" s="107" t="s">
        <v>93</v>
      </c>
      <c r="D48" s="108" t="s">
        <v>93</v>
      </c>
      <c r="E48" s="109">
        <f>COUNTIFS('2024'!$V$7:$V$432,C48)</f>
        <v>26</v>
      </c>
      <c r="F48" s="110" t="e">
        <f t="shared" si="0"/>
        <v>#REF!</v>
      </c>
      <c r="G48" s="111" t="e">
        <f>SUMIFS('2024'!#REF!,'2024'!$V$7:$V$432,C48)</f>
        <v>#REF!</v>
      </c>
      <c r="H48" s="111" t="e">
        <f>SUMIFS('2024'!#REF!,'2024'!$V$7:$V$432,C48)</f>
        <v>#REF!</v>
      </c>
      <c r="I48" s="131" t="e">
        <f>SUMIFS('2024'!#REF!,'2024'!$V$7:$V$432,C48)</f>
        <v>#REF!</v>
      </c>
      <c r="J48" s="132" t="e">
        <f t="shared" si="1"/>
        <v>#REF!</v>
      </c>
      <c r="K48" s="111" t="e">
        <f>SUMIFS('2024'!#REF!,'2024'!$V$7:$V$432,C48)</f>
        <v>#REF!</v>
      </c>
      <c r="L48" s="111" t="e">
        <f>SUMIFS('2024'!#REF!,'2024'!$V$7:$V$432,C48)</f>
        <v>#REF!</v>
      </c>
      <c r="M48" s="133" t="e">
        <f>SUMIFS('2024'!#REF!,'2024'!$V$7:$V$432,C48)</f>
        <v>#REF!</v>
      </c>
      <c r="N48" s="134" t="e">
        <f t="shared" si="2"/>
        <v>#REF!</v>
      </c>
    </row>
    <row r="49" ht="22" hidden="1" customHeight="1" spans="2:14">
      <c r="B49" s="106">
        <v>3</v>
      </c>
      <c r="C49" s="107" t="s">
        <v>94</v>
      </c>
      <c r="D49" s="108" t="s">
        <v>94</v>
      </c>
      <c r="E49" s="109">
        <f>COUNTIFS('2024'!$V$7:$V$432,C49)</f>
        <v>1</v>
      </c>
      <c r="F49" s="110" t="e">
        <f t="shared" si="0"/>
        <v>#REF!</v>
      </c>
      <c r="G49" s="111" t="e">
        <f>SUMIFS('2024'!#REF!,'2024'!$V$7:$V$432,C49)</f>
        <v>#REF!</v>
      </c>
      <c r="H49" s="111" t="e">
        <f>SUMIFS('2024'!#REF!,'2024'!$V$7:$V$432,C49)</f>
        <v>#REF!</v>
      </c>
      <c r="I49" s="131" t="e">
        <f>SUMIFS('2024'!#REF!,'2024'!$V$7:$V$432,C49)</f>
        <v>#REF!</v>
      </c>
      <c r="J49" s="132" t="e">
        <f t="shared" si="1"/>
        <v>#REF!</v>
      </c>
      <c r="K49" s="111" t="e">
        <f>SUMIFS('2024'!#REF!,'2024'!$V$7:$V$432,C49)</f>
        <v>#REF!</v>
      </c>
      <c r="L49" s="111" t="e">
        <f>SUMIFS('2024'!#REF!,'2024'!$V$7:$V$432,C49)</f>
        <v>#REF!</v>
      </c>
      <c r="M49" s="133" t="e">
        <f>SUMIFS('2024'!#REF!,'2024'!$V$7:$V$432,C49)</f>
        <v>#REF!</v>
      </c>
      <c r="N49" s="134" t="e">
        <f t="shared" si="2"/>
        <v>#REF!</v>
      </c>
    </row>
    <row r="50" ht="22" hidden="1" customHeight="1" spans="2:14">
      <c r="B50" s="106">
        <v>4</v>
      </c>
      <c r="C50" s="107" t="s">
        <v>95</v>
      </c>
      <c r="D50" s="108" t="s">
        <v>95</v>
      </c>
      <c r="E50" s="109">
        <f>COUNTIFS('2024'!$V$7:$V$432,C50)</f>
        <v>1</v>
      </c>
      <c r="F50" s="110" t="e">
        <f t="shared" si="0"/>
        <v>#REF!</v>
      </c>
      <c r="G50" s="111" t="e">
        <f>SUMIFS('2024'!#REF!,'2024'!$V$7:$V$432,C50)</f>
        <v>#REF!</v>
      </c>
      <c r="H50" s="111" t="e">
        <f>SUMIFS('2024'!#REF!,'2024'!$V$7:$V$432,C50)</f>
        <v>#REF!</v>
      </c>
      <c r="I50" s="131" t="e">
        <f>SUMIFS('2024'!#REF!,'2024'!$V$7:$V$432,C50)</f>
        <v>#REF!</v>
      </c>
      <c r="J50" s="132" t="e">
        <f t="shared" si="1"/>
        <v>#REF!</v>
      </c>
      <c r="K50" s="111" t="e">
        <f>SUMIFS('2024'!#REF!,'2024'!$V$7:$V$432,C50)</f>
        <v>#REF!</v>
      </c>
      <c r="L50" s="111" t="e">
        <f>SUMIFS('2024'!#REF!,'2024'!$V$7:$V$432,C50)</f>
        <v>#REF!</v>
      </c>
      <c r="M50" s="133" t="e">
        <f>SUMIFS('2024'!#REF!,'2024'!$V$7:$V$432,C50)</f>
        <v>#REF!</v>
      </c>
      <c r="N50" s="134" t="e">
        <f t="shared" si="2"/>
        <v>#REF!</v>
      </c>
    </row>
    <row r="51" ht="22" hidden="1" customHeight="1" spans="2:14">
      <c r="B51" s="106">
        <v>5</v>
      </c>
      <c r="C51" s="107" t="s">
        <v>96</v>
      </c>
      <c r="D51" s="108" t="s">
        <v>96</v>
      </c>
      <c r="E51" s="109">
        <f>COUNTIFS('2024'!$V$7:$V$432,C51)</f>
        <v>2</v>
      </c>
      <c r="F51" s="110" t="e">
        <f t="shared" si="0"/>
        <v>#REF!</v>
      </c>
      <c r="G51" s="111" t="e">
        <f>SUMIFS('2024'!#REF!,'2024'!$V$7:$V$432,C51)</f>
        <v>#REF!</v>
      </c>
      <c r="H51" s="111" t="e">
        <f>SUMIFS('2024'!#REF!,'2024'!$V$7:$V$432,C51)</f>
        <v>#REF!</v>
      </c>
      <c r="I51" s="131" t="e">
        <f>SUMIFS('2024'!#REF!,'2024'!$V$7:$V$432,C51)</f>
        <v>#REF!</v>
      </c>
      <c r="J51" s="132" t="e">
        <f t="shared" si="1"/>
        <v>#REF!</v>
      </c>
      <c r="K51" s="111" t="e">
        <f>SUMIFS('2024'!#REF!,'2024'!$V$7:$V$432,C51)</f>
        <v>#REF!</v>
      </c>
      <c r="L51" s="111" t="e">
        <f>SUMIFS('2024'!#REF!,'2024'!$V$7:$V$432,C51)</f>
        <v>#REF!</v>
      </c>
      <c r="M51" s="133" t="e">
        <f>SUMIFS('2024'!#REF!,'2024'!$V$7:$V$432,C51)</f>
        <v>#REF!</v>
      </c>
      <c r="N51" s="134" t="e">
        <f t="shared" si="2"/>
        <v>#REF!</v>
      </c>
    </row>
    <row r="52" ht="22" hidden="1" customHeight="1" spans="2:14">
      <c r="B52" s="106">
        <v>6</v>
      </c>
      <c r="C52" s="107" t="s">
        <v>97</v>
      </c>
      <c r="D52" s="108" t="s">
        <v>97</v>
      </c>
      <c r="E52" s="109">
        <f>COUNTIFS('2024'!$V$7:$V$432,C52)</f>
        <v>1</v>
      </c>
      <c r="F52" s="110" t="e">
        <f t="shared" si="0"/>
        <v>#REF!</v>
      </c>
      <c r="G52" s="111" t="e">
        <f>SUMIFS('2024'!#REF!,'2024'!$V$7:$V$432,C52)</f>
        <v>#REF!</v>
      </c>
      <c r="H52" s="111" t="e">
        <f>SUMIFS('2024'!#REF!,'2024'!$V$7:$V$432,C52)</f>
        <v>#REF!</v>
      </c>
      <c r="I52" s="131" t="e">
        <f>SUMIFS('2024'!#REF!,'2024'!$V$7:$V$432,C52)</f>
        <v>#REF!</v>
      </c>
      <c r="J52" s="132" t="e">
        <f t="shared" si="1"/>
        <v>#REF!</v>
      </c>
      <c r="K52" s="111" t="e">
        <f>SUMIFS('2024'!#REF!,'2024'!$V$7:$V$432,C52)</f>
        <v>#REF!</v>
      </c>
      <c r="L52" s="111" t="e">
        <f>SUMIFS('2024'!#REF!,'2024'!$V$7:$V$432,C52)</f>
        <v>#REF!</v>
      </c>
      <c r="M52" s="133" t="e">
        <f>SUMIFS('2024'!#REF!,'2024'!$V$7:$V$432,C52)</f>
        <v>#REF!</v>
      </c>
      <c r="N52" s="134" t="e">
        <f t="shared" si="2"/>
        <v>#REF!</v>
      </c>
    </row>
    <row r="53" ht="22" hidden="1" customHeight="1" spans="2:14">
      <c r="B53" s="106">
        <v>7</v>
      </c>
      <c r="C53" s="107" t="s">
        <v>98</v>
      </c>
      <c r="D53" s="108" t="s">
        <v>99</v>
      </c>
      <c r="E53" s="109">
        <f>COUNTIFS('2024'!$V$7:$V$432,C53)</f>
        <v>4</v>
      </c>
      <c r="F53" s="110" t="e">
        <f t="shared" si="0"/>
        <v>#REF!</v>
      </c>
      <c r="G53" s="111" t="e">
        <f>SUMIFS('2024'!#REF!,'2024'!$V$7:$V$432,C53)</f>
        <v>#REF!</v>
      </c>
      <c r="H53" s="111" t="e">
        <f>SUMIFS('2024'!#REF!,'2024'!$V$7:$V$432,C53)</f>
        <v>#REF!</v>
      </c>
      <c r="I53" s="131" t="e">
        <f>SUMIFS('2024'!#REF!,'2024'!$V$7:$V$432,C53)</f>
        <v>#REF!</v>
      </c>
      <c r="J53" s="132" t="e">
        <f t="shared" si="1"/>
        <v>#REF!</v>
      </c>
      <c r="K53" s="111" t="e">
        <f>SUMIFS('2024'!#REF!,'2024'!$V$7:$V$432,C53)</f>
        <v>#REF!</v>
      </c>
      <c r="L53" s="111" t="e">
        <f>SUMIFS('2024'!#REF!,'2024'!$V$7:$V$432,C53)</f>
        <v>#REF!</v>
      </c>
      <c r="M53" s="133" t="e">
        <f>SUMIFS('2024'!#REF!,'2024'!$V$7:$V$432,C53)</f>
        <v>#REF!</v>
      </c>
      <c r="N53" s="134" t="e">
        <f t="shared" si="2"/>
        <v>#REF!</v>
      </c>
    </row>
    <row r="54" ht="22" hidden="1" customHeight="1" spans="2:14">
      <c r="B54" s="106">
        <v>8</v>
      </c>
      <c r="C54" s="107" t="s">
        <v>100</v>
      </c>
      <c r="D54" s="108" t="s">
        <v>101</v>
      </c>
      <c r="E54" s="109">
        <f>COUNTIFS('2024'!$V$7:$V$432,C54)</f>
        <v>2</v>
      </c>
      <c r="F54" s="110" t="e">
        <f t="shared" si="0"/>
        <v>#REF!</v>
      </c>
      <c r="G54" s="111" t="e">
        <f>SUMIFS('2024'!#REF!,'2024'!$V$7:$V$432,C54)</f>
        <v>#REF!</v>
      </c>
      <c r="H54" s="111" t="e">
        <f>SUMIFS('2024'!#REF!,'2024'!$V$7:$V$432,C54)</f>
        <v>#REF!</v>
      </c>
      <c r="I54" s="131" t="e">
        <f>SUMIFS('2024'!#REF!,'2024'!$V$7:$V$432,C54)</f>
        <v>#REF!</v>
      </c>
      <c r="J54" s="132" t="e">
        <f t="shared" si="1"/>
        <v>#REF!</v>
      </c>
      <c r="K54" s="111" t="e">
        <f>SUMIFS('2024'!#REF!,'2024'!$V$7:$V$432,C54)</f>
        <v>#REF!</v>
      </c>
      <c r="L54" s="111" t="e">
        <f>SUMIFS('2024'!#REF!,'2024'!$V$7:$V$432,C54)</f>
        <v>#REF!</v>
      </c>
      <c r="M54" s="133" t="e">
        <f>SUMIFS('2024'!#REF!,'2024'!$V$7:$V$432,C54)</f>
        <v>#REF!</v>
      </c>
      <c r="N54" s="134" t="e">
        <f t="shared" si="2"/>
        <v>#REF!</v>
      </c>
    </row>
    <row r="55" ht="22" hidden="1" customHeight="1" spans="2:14">
      <c r="B55" s="106">
        <v>9</v>
      </c>
      <c r="C55" s="107" t="s">
        <v>102</v>
      </c>
      <c r="D55" s="108" t="s">
        <v>102</v>
      </c>
      <c r="E55" s="109">
        <f>COUNTIFS('2024'!$V$7:$V$432,C55)</f>
        <v>1</v>
      </c>
      <c r="F55" s="110" t="e">
        <f t="shared" si="0"/>
        <v>#REF!</v>
      </c>
      <c r="G55" s="111" t="e">
        <f>SUMIFS('2024'!#REF!,'2024'!$V$7:$V$432,C55)</f>
        <v>#REF!</v>
      </c>
      <c r="H55" s="111" t="e">
        <f>SUMIFS('2024'!#REF!,'2024'!$V$7:$V$432,C55)</f>
        <v>#REF!</v>
      </c>
      <c r="I55" s="131" t="e">
        <f>SUMIFS('2024'!#REF!,'2024'!$V$7:$V$432,C55)</f>
        <v>#REF!</v>
      </c>
      <c r="J55" s="132" t="e">
        <f t="shared" si="1"/>
        <v>#REF!</v>
      </c>
      <c r="K55" s="111" t="e">
        <f>SUMIFS('2024'!#REF!,'2024'!$V$7:$V$432,C55)</f>
        <v>#REF!</v>
      </c>
      <c r="L55" s="111" t="e">
        <f>SUMIFS('2024'!#REF!,'2024'!$V$7:$V$432,C55)</f>
        <v>#REF!</v>
      </c>
      <c r="M55" s="133" t="e">
        <f>SUMIFS('2024'!#REF!,'2024'!$V$7:$V$432,C55)</f>
        <v>#REF!</v>
      </c>
      <c r="N55" s="134" t="e">
        <f t="shared" si="2"/>
        <v>#REF!</v>
      </c>
    </row>
    <row r="56" ht="22" hidden="1" customHeight="1" spans="2:14">
      <c r="B56" s="106">
        <v>10</v>
      </c>
      <c r="C56" s="107" t="s">
        <v>103</v>
      </c>
      <c r="D56" s="108" t="s">
        <v>104</v>
      </c>
      <c r="E56" s="109">
        <f>COUNTIFS('2024'!$V$7:$V$432,C56)</f>
        <v>2</v>
      </c>
      <c r="F56" s="110" t="e">
        <f t="shared" si="0"/>
        <v>#REF!</v>
      </c>
      <c r="G56" s="111" t="e">
        <f>SUMIFS('2024'!#REF!,'2024'!$V$7:$V$432,C56)</f>
        <v>#REF!</v>
      </c>
      <c r="H56" s="111" t="e">
        <f>SUMIFS('2024'!#REF!,'2024'!$V$7:$V$432,C56)</f>
        <v>#REF!</v>
      </c>
      <c r="I56" s="131" t="e">
        <f>SUMIFS('2024'!#REF!,'2024'!$V$7:$V$432,C56)</f>
        <v>#REF!</v>
      </c>
      <c r="J56" s="132" t="e">
        <f t="shared" si="1"/>
        <v>#REF!</v>
      </c>
      <c r="K56" s="111" t="e">
        <f>SUMIFS('2024'!#REF!,'2024'!$V$7:$V$432,C56)</f>
        <v>#REF!</v>
      </c>
      <c r="L56" s="111" t="e">
        <f>SUMIFS('2024'!#REF!,'2024'!$V$7:$V$432,C56)</f>
        <v>#REF!</v>
      </c>
      <c r="M56" s="133" t="e">
        <f>SUMIFS('2024'!#REF!,'2024'!$V$7:$V$432,C56)</f>
        <v>#REF!</v>
      </c>
      <c r="N56" s="134" t="e">
        <f t="shared" si="2"/>
        <v>#REF!</v>
      </c>
    </row>
    <row r="57" ht="22" hidden="1" customHeight="1" spans="2:14">
      <c r="B57" s="106">
        <v>11</v>
      </c>
      <c r="C57" s="107" t="s">
        <v>105</v>
      </c>
      <c r="D57" s="108" t="s">
        <v>105</v>
      </c>
      <c r="E57" s="109">
        <f>COUNTIFS('2024'!$V$7:$V$432,C57)</f>
        <v>1</v>
      </c>
      <c r="F57" s="110" t="e">
        <f t="shared" si="0"/>
        <v>#REF!</v>
      </c>
      <c r="G57" s="111" t="e">
        <f>SUMIFS('2024'!#REF!,'2024'!$V$7:$V$432,C57)</f>
        <v>#REF!</v>
      </c>
      <c r="H57" s="111" t="e">
        <f>SUMIFS('2024'!#REF!,'2024'!$V$7:$V$432,C57)</f>
        <v>#REF!</v>
      </c>
      <c r="I57" s="131" t="e">
        <f>SUMIFS('2024'!#REF!,'2024'!$V$7:$V$432,C57)</f>
        <v>#REF!</v>
      </c>
      <c r="J57" s="132" t="e">
        <f t="shared" si="1"/>
        <v>#REF!</v>
      </c>
      <c r="K57" s="111" t="e">
        <f>SUMIFS('2024'!#REF!,'2024'!$V$7:$V$432,C57)</f>
        <v>#REF!</v>
      </c>
      <c r="L57" s="111" t="e">
        <f>SUMIFS('2024'!#REF!,'2024'!$V$7:$V$432,C57)</f>
        <v>#REF!</v>
      </c>
      <c r="M57" s="133" t="e">
        <f>SUMIFS('2024'!#REF!,'2024'!$V$7:$V$432,C57)</f>
        <v>#REF!</v>
      </c>
      <c r="N57" s="134" t="e">
        <f t="shared" si="2"/>
        <v>#REF!</v>
      </c>
    </row>
    <row r="58" ht="22" hidden="1" customHeight="1" spans="2:14">
      <c r="B58" s="106">
        <v>12</v>
      </c>
      <c r="C58" s="107" t="s">
        <v>106</v>
      </c>
      <c r="D58" s="108" t="s">
        <v>106</v>
      </c>
      <c r="E58" s="109">
        <f>COUNTIFS('2024'!$V$7:$V$432,C58)</f>
        <v>1</v>
      </c>
      <c r="F58" s="110" t="e">
        <f t="shared" si="0"/>
        <v>#REF!</v>
      </c>
      <c r="G58" s="111" t="e">
        <f>SUMIFS('2024'!#REF!,'2024'!$V$7:$V$432,C58)</f>
        <v>#REF!</v>
      </c>
      <c r="H58" s="111" t="e">
        <f>SUMIFS('2024'!#REF!,'2024'!$V$7:$V$432,C58)</f>
        <v>#REF!</v>
      </c>
      <c r="I58" s="131" t="e">
        <f>SUMIFS('2024'!#REF!,'2024'!$V$7:$V$432,C58)</f>
        <v>#REF!</v>
      </c>
      <c r="J58" s="132" t="e">
        <f t="shared" si="1"/>
        <v>#REF!</v>
      </c>
      <c r="K58" s="111" t="e">
        <f>SUMIFS('2024'!#REF!,'2024'!$V$7:$V$432,C58)</f>
        <v>#REF!</v>
      </c>
      <c r="L58" s="111" t="e">
        <f>SUMIFS('2024'!#REF!,'2024'!$V$7:$V$432,C58)</f>
        <v>#REF!</v>
      </c>
      <c r="M58" s="133" t="e">
        <f>SUMIFS('2024'!#REF!,'2024'!$V$7:$V$432,C58)</f>
        <v>#REF!</v>
      </c>
      <c r="N58" s="134" t="e">
        <f t="shared" si="2"/>
        <v>#REF!</v>
      </c>
    </row>
    <row r="59" ht="22" hidden="1" customHeight="1" spans="2:14">
      <c r="B59" s="106">
        <v>13</v>
      </c>
      <c r="C59" s="107" t="s">
        <v>107</v>
      </c>
      <c r="D59" s="108" t="s">
        <v>108</v>
      </c>
      <c r="E59" s="109">
        <f>COUNTIFS('2024'!$V$7:$V$432,C59)</f>
        <v>2</v>
      </c>
      <c r="F59" s="110" t="e">
        <f t="shared" si="0"/>
        <v>#REF!</v>
      </c>
      <c r="G59" s="111" t="e">
        <f>SUMIFS('2024'!#REF!,'2024'!$V$7:$V$432,C59)</f>
        <v>#REF!</v>
      </c>
      <c r="H59" s="111" t="e">
        <f>SUMIFS('2024'!#REF!,'2024'!$V$7:$V$432,C59)</f>
        <v>#REF!</v>
      </c>
      <c r="I59" s="131" t="e">
        <f>SUMIFS('2024'!#REF!,'2024'!$V$7:$V$432,C59)</f>
        <v>#REF!</v>
      </c>
      <c r="J59" s="132" t="e">
        <f t="shared" si="1"/>
        <v>#REF!</v>
      </c>
      <c r="K59" s="111" t="e">
        <f>SUMIFS('2024'!#REF!,'2024'!$V$7:$V$432,C59)</f>
        <v>#REF!</v>
      </c>
      <c r="L59" s="111" t="e">
        <f>SUMIFS('2024'!#REF!,'2024'!$V$7:$V$432,C59)</f>
        <v>#REF!</v>
      </c>
      <c r="M59" s="133" t="e">
        <f>SUMIFS('2024'!#REF!,'2024'!$V$7:$V$432,C59)</f>
        <v>#REF!</v>
      </c>
      <c r="N59" s="134" t="e">
        <f t="shared" si="2"/>
        <v>#REF!</v>
      </c>
    </row>
    <row r="60" ht="22" hidden="1" customHeight="1" spans="2:14">
      <c r="B60" s="106">
        <v>14</v>
      </c>
      <c r="C60" s="107" t="s">
        <v>109</v>
      </c>
      <c r="D60" s="108" t="s">
        <v>110</v>
      </c>
      <c r="E60" s="109">
        <f>COUNTIFS('2024'!$V$7:$V$432,C60)</f>
        <v>1</v>
      </c>
      <c r="F60" s="110" t="e">
        <f t="shared" si="0"/>
        <v>#REF!</v>
      </c>
      <c r="G60" s="111" t="e">
        <f>SUMIFS('2024'!#REF!,'2024'!$V$7:$V$432,C60)</f>
        <v>#REF!</v>
      </c>
      <c r="H60" s="111" t="e">
        <f>SUMIFS('2024'!#REF!,'2024'!$V$7:$V$432,C60)</f>
        <v>#REF!</v>
      </c>
      <c r="I60" s="131" t="e">
        <f>SUMIFS('2024'!#REF!,'2024'!$V$7:$V$432,C60)</f>
        <v>#REF!</v>
      </c>
      <c r="J60" s="132" t="e">
        <f t="shared" si="1"/>
        <v>#REF!</v>
      </c>
      <c r="K60" s="111" t="e">
        <f>SUMIFS('2024'!#REF!,'2024'!$V$7:$V$432,C60)</f>
        <v>#REF!</v>
      </c>
      <c r="L60" s="111" t="e">
        <f>SUMIFS('2024'!#REF!,'2024'!$V$7:$V$432,C60)</f>
        <v>#REF!</v>
      </c>
      <c r="M60" s="133" t="e">
        <f>SUMIFS('2024'!#REF!,'2024'!$V$7:$V$432,C60)</f>
        <v>#REF!</v>
      </c>
      <c r="N60" s="134" t="e">
        <f t="shared" si="2"/>
        <v>#REF!</v>
      </c>
    </row>
    <row r="61" ht="22" hidden="1" customHeight="1" spans="2:14">
      <c r="B61" s="106">
        <v>15</v>
      </c>
      <c r="C61" s="107" t="s">
        <v>111</v>
      </c>
      <c r="D61" s="108" t="s">
        <v>111</v>
      </c>
      <c r="E61" s="109">
        <f>COUNTIFS('2024'!$V$7:$V$432,C61)</f>
        <v>6</v>
      </c>
      <c r="F61" s="110" t="e">
        <f t="shared" si="0"/>
        <v>#REF!</v>
      </c>
      <c r="G61" s="111" t="e">
        <f>SUMIFS('2024'!#REF!,'2024'!$V$7:$V$432,C61)</f>
        <v>#REF!</v>
      </c>
      <c r="H61" s="111" t="e">
        <f>SUMIFS('2024'!#REF!,'2024'!$V$7:$V$432,C61)</f>
        <v>#REF!</v>
      </c>
      <c r="I61" s="131" t="e">
        <f>SUMIFS('2024'!#REF!,'2024'!$V$7:$V$432,C61)</f>
        <v>#REF!</v>
      </c>
      <c r="J61" s="132" t="e">
        <f t="shared" si="1"/>
        <v>#REF!</v>
      </c>
      <c r="K61" s="111" t="e">
        <f>SUMIFS('2024'!#REF!,'2024'!$V$7:$V$432,C61)</f>
        <v>#REF!</v>
      </c>
      <c r="L61" s="111" t="e">
        <f>SUMIFS('2024'!#REF!,'2024'!$V$7:$V$432,C61)</f>
        <v>#REF!</v>
      </c>
      <c r="M61" s="133" t="e">
        <f>SUMIFS('2024'!#REF!,'2024'!$V$7:$V$432,C61)</f>
        <v>#REF!</v>
      </c>
      <c r="N61" s="134" t="e">
        <f t="shared" si="2"/>
        <v>#REF!</v>
      </c>
    </row>
    <row r="62" ht="22" hidden="1" customHeight="1" spans="2:14">
      <c r="B62" s="106">
        <v>16</v>
      </c>
      <c r="C62" s="107" t="s">
        <v>112</v>
      </c>
      <c r="D62" s="108" t="s">
        <v>113</v>
      </c>
      <c r="E62" s="109">
        <f>COUNTIFS('2024'!$V$7:$V$432,C62)</f>
        <v>2</v>
      </c>
      <c r="F62" s="110" t="e">
        <f t="shared" si="0"/>
        <v>#REF!</v>
      </c>
      <c r="G62" s="111" t="e">
        <f>SUMIFS('2024'!#REF!,'2024'!$V$7:$V$432,C62)</f>
        <v>#REF!</v>
      </c>
      <c r="H62" s="111" t="e">
        <f>SUMIFS('2024'!#REF!,'2024'!$V$7:$V$432,C62)</f>
        <v>#REF!</v>
      </c>
      <c r="I62" s="131" t="e">
        <f>SUMIFS('2024'!#REF!,'2024'!$V$7:$V$432,C62)</f>
        <v>#REF!</v>
      </c>
      <c r="J62" s="132" t="e">
        <f t="shared" si="1"/>
        <v>#REF!</v>
      </c>
      <c r="K62" s="111" t="e">
        <f>SUMIFS('2024'!#REF!,'2024'!$V$7:$V$432,C62)</f>
        <v>#REF!</v>
      </c>
      <c r="L62" s="111" t="e">
        <f>SUMIFS('2024'!#REF!,'2024'!$V$7:$V$432,C62)</f>
        <v>#REF!</v>
      </c>
      <c r="M62" s="133" t="e">
        <f>SUMIFS('2024'!#REF!,'2024'!$V$7:$V$432,C62)</f>
        <v>#REF!</v>
      </c>
      <c r="N62" s="134" t="e">
        <f t="shared" si="2"/>
        <v>#REF!</v>
      </c>
    </row>
    <row r="63" ht="22" hidden="1" customHeight="1" spans="2:14">
      <c r="B63" s="106">
        <v>17</v>
      </c>
      <c r="C63" s="107" t="s">
        <v>114</v>
      </c>
      <c r="D63" s="108" t="s">
        <v>114</v>
      </c>
      <c r="E63" s="109">
        <f>COUNTIFS('2024'!$V$7:$V$432,C63)</f>
        <v>8</v>
      </c>
      <c r="F63" s="110" t="e">
        <f t="shared" si="0"/>
        <v>#REF!</v>
      </c>
      <c r="G63" s="111" t="e">
        <f>SUMIFS('2024'!#REF!,'2024'!$V$7:$V$432,C63)</f>
        <v>#REF!</v>
      </c>
      <c r="H63" s="111" t="e">
        <f>SUMIFS('2024'!#REF!,'2024'!$V$7:$V$432,C63)</f>
        <v>#REF!</v>
      </c>
      <c r="I63" s="131" t="e">
        <f>SUMIFS('2024'!#REF!,'2024'!$V$7:$V$432,C63)</f>
        <v>#REF!</v>
      </c>
      <c r="J63" s="132" t="e">
        <f t="shared" si="1"/>
        <v>#REF!</v>
      </c>
      <c r="K63" s="111" t="e">
        <f>SUMIFS('2024'!#REF!,'2024'!$V$7:$V$432,C63)</f>
        <v>#REF!</v>
      </c>
      <c r="L63" s="111" t="e">
        <f>SUMIFS('2024'!#REF!,'2024'!$V$7:$V$432,C63)</f>
        <v>#REF!</v>
      </c>
      <c r="M63" s="133" t="e">
        <f>SUMIFS('2024'!#REF!,'2024'!$V$7:$V$432,C63)</f>
        <v>#REF!</v>
      </c>
      <c r="N63" s="134" t="e">
        <f t="shared" si="2"/>
        <v>#REF!</v>
      </c>
    </row>
    <row r="64" ht="22" hidden="1" customHeight="1" spans="2:14">
      <c r="B64" s="106">
        <v>18</v>
      </c>
      <c r="C64" s="107" t="s">
        <v>115</v>
      </c>
      <c r="D64" s="108" t="s">
        <v>115</v>
      </c>
      <c r="E64" s="109">
        <f>COUNTIFS('2024'!$V$7:$V$432,C64)</f>
        <v>2</v>
      </c>
      <c r="F64" s="110" t="e">
        <f t="shared" si="0"/>
        <v>#REF!</v>
      </c>
      <c r="G64" s="111" t="e">
        <f>SUMIFS('2024'!#REF!,'2024'!$V$7:$V$432,C64)</f>
        <v>#REF!</v>
      </c>
      <c r="H64" s="111" t="e">
        <f>SUMIFS('2024'!#REF!,'2024'!$V$7:$V$432,C64)</f>
        <v>#REF!</v>
      </c>
      <c r="I64" s="131" t="e">
        <f>SUMIFS('2024'!#REF!,'2024'!$V$7:$V$432,C64)</f>
        <v>#REF!</v>
      </c>
      <c r="J64" s="132" t="e">
        <f t="shared" si="1"/>
        <v>#REF!</v>
      </c>
      <c r="K64" s="111" t="e">
        <f>SUMIFS('2024'!#REF!,'2024'!$V$7:$V$432,C64)</f>
        <v>#REF!</v>
      </c>
      <c r="L64" s="111" t="e">
        <f>SUMIFS('2024'!#REF!,'2024'!$V$7:$V$432,C64)</f>
        <v>#REF!</v>
      </c>
      <c r="M64" s="133" t="e">
        <f>SUMIFS('2024'!#REF!,'2024'!$V$7:$V$432,C64)</f>
        <v>#REF!</v>
      </c>
      <c r="N64" s="134" t="e">
        <f t="shared" si="2"/>
        <v>#REF!</v>
      </c>
    </row>
    <row r="65" ht="22" hidden="1" customHeight="1" spans="2:14">
      <c r="B65" s="106">
        <v>19</v>
      </c>
      <c r="C65" s="107" t="s">
        <v>116</v>
      </c>
      <c r="D65" s="108" t="s">
        <v>116</v>
      </c>
      <c r="E65" s="109">
        <f>COUNTIFS('2024'!$V$7:$V$432,C65)</f>
        <v>2</v>
      </c>
      <c r="F65" s="110" t="e">
        <f t="shared" si="0"/>
        <v>#REF!</v>
      </c>
      <c r="G65" s="111" t="e">
        <f>SUMIFS('2024'!#REF!,'2024'!$V$7:$V$432,C65)</f>
        <v>#REF!</v>
      </c>
      <c r="H65" s="111" t="e">
        <f>SUMIFS('2024'!#REF!,'2024'!$V$7:$V$432,C65)</f>
        <v>#REF!</v>
      </c>
      <c r="I65" s="131" t="e">
        <f>SUMIFS('2024'!#REF!,'2024'!$V$7:$V$432,C65)</f>
        <v>#REF!</v>
      </c>
      <c r="J65" s="132" t="e">
        <f t="shared" si="1"/>
        <v>#REF!</v>
      </c>
      <c r="K65" s="111" t="e">
        <f>SUMIFS('2024'!#REF!,'2024'!$V$7:$V$432,C65)</f>
        <v>#REF!</v>
      </c>
      <c r="L65" s="111" t="e">
        <f>SUMIFS('2024'!#REF!,'2024'!$V$7:$V$432,C65)</f>
        <v>#REF!</v>
      </c>
      <c r="M65" s="133" t="e">
        <f>SUMIFS('2024'!#REF!,'2024'!$V$7:$V$432,C65)</f>
        <v>#REF!</v>
      </c>
      <c r="N65" s="134" t="e">
        <f t="shared" si="2"/>
        <v>#REF!</v>
      </c>
    </row>
    <row r="66" ht="22" hidden="1" customHeight="1" spans="2:14">
      <c r="B66" s="106">
        <v>20</v>
      </c>
      <c r="C66" s="107" t="s">
        <v>117</v>
      </c>
      <c r="D66" s="108" t="s">
        <v>117</v>
      </c>
      <c r="E66" s="109">
        <f>COUNTIFS('2024'!$V$7:$V$432,C66)</f>
        <v>2</v>
      </c>
      <c r="F66" s="110" t="e">
        <f t="shared" si="0"/>
        <v>#REF!</v>
      </c>
      <c r="G66" s="111" t="e">
        <f>SUMIFS('2024'!#REF!,'2024'!$V$7:$V$432,C66)</f>
        <v>#REF!</v>
      </c>
      <c r="H66" s="111" t="e">
        <f>SUMIFS('2024'!#REF!,'2024'!$V$7:$V$432,C66)</f>
        <v>#REF!</v>
      </c>
      <c r="I66" s="131" t="e">
        <f>SUMIFS('2024'!#REF!,'2024'!$V$7:$V$432,C66)</f>
        <v>#REF!</v>
      </c>
      <c r="J66" s="132" t="e">
        <f t="shared" si="1"/>
        <v>#REF!</v>
      </c>
      <c r="K66" s="111" t="e">
        <f>SUMIFS('2024'!#REF!,'2024'!$V$7:$V$432,C66)</f>
        <v>#REF!</v>
      </c>
      <c r="L66" s="111" t="e">
        <f>SUMIFS('2024'!#REF!,'2024'!$V$7:$V$432,C66)</f>
        <v>#REF!</v>
      </c>
      <c r="M66" s="133" t="e">
        <f>SUMIFS('2024'!#REF!,'2024'!$V$7:$V$432,C66)</f>
        <v>#REF!</v>
      </c>
      <c r="N66" s="134" t="e">
        <f t="shared" si="2"/>
        <v>#REF!</v>
      </c>
    </row>
    <row r="67" ht="22" hidden="1" customHeight="1" spans="2:14">
      <c r="B67" s="106">
        <v>21</v>
      </c>
      <c r="C67" s="107" t="s">
        <v>118</v>
      </c>
      <c r="D67" s="108" t="s">
        <v>118</v>
      </c>
      <c r="E67" s="109">
        <f>COUNTIFS('2024'!$V$7:$V$432,C67)</f>
        <v>3</v>
      </c>
      <c r="F67" s="110" t="e">
        <f t="shared" si="0"/>
        <v>#REF!</v>
      </c>
      <c r="G67" s="111" t="e">
        <f>SUMIFS('2024'!#REF!,'2024'!$V$7:$V$432,C67)</f>
        <v>#REF!</v>
      </c>
      <c r="H67" s="111" t="e">
        <f>SUMIFS('2024'!#REF!,'2024'!$V$7:$V$432,C67)</f>
        <v>#REF!</v>
      </c>
      <c r="I67" s="131" t="e">
        <f>SUMIFS('2024'!#REF!,'2024'!$V$7:$V$432,C67)</f>
        <v>#REF!</v>
      </c>
      <c r="J67" s="132" t="e">
        <f t="shared" si="1"/>
        <v>#REF!</v>
      </c>
      <c r="K67" s="111" t="e">
        <f>SUMIFS('2024'!#REF!,'2024'!$V$7:$V$432,C67)</f>
        <v>#REF!</v>
      </c>
      <c r="L67" s="111" t="e">
        <f>SUMIFS('2024'!#REF!,'2024'!$V$7:$V$432,C67)</f>
        <v>#REF!</v>
      </c>
      <c r="M67" s="133" t="e">
        <f>SUMIFS('2024'!#REF!,'2024'!$V$7:$V$432,C67)</f>
        <v>#REF!</v>
      </c>
      <c r="N67" s="134" t="e">
        <f t="shared" si="2"/>
        <v>#REF!</v>
      </c>
    </row>
    <row r="68" ht="22" hidden="1" customHeight="1" spans="2:14">
      <c r="B68" s="106">
        <v>22</v>
      </c>
      <c r="C68" s="107" t="s">
        <v>119</v>
      </c>
      <c r="D68" s="108" t="s">
        <v>120</v>
      </c>
      <c r="E68" s="109">
        <f>COUNTIFS('2024'!$V$7:$V$432,C68)</f>
        <v>1</v>
      </c>
      <c r="F68" s="110" t="e">
        <f t="shared" si="0"/>
        <v>#REF!</v>
      </c>
      <c r="G68" s="111" t="e">
        <f>SUMIFS('2024'!#REF!,'2024'!$V$7:$V$432,C68)</f>
        <v>#REF!</v>
      </c>
      <c r="H68" s="111" t="e">
        <f>SUMIFS('2024'!#REF!,'2024'!$V$7:$V$432,C68)</f>
        <v>#REF!</v>
      </c>
      <c r="I68" s="131" t="e">
        <f>SUMIFS('2024'!#REF!,'2024'!$V$7:$V$432,C68)</f>
        <v>#REF!</v>
      </c>
      <c r="J68" s="132" t="e">
        <f t="shared" si="1"/>
        <v>#REF!</v>
      </c>
      <c r="K68" s="111" t="e">
        <f>SUMIFS('2024'!#REF!,'2024'!$V$7:$V$432,C68)</f>
        <v>#REF!</v>
      </c>
      <c r="L68" s="111" t="e">
        <f>SUMIFS('2024'!#REF!,'2024'!$V$7:$V$432,C68)</f>
        <v>#REF!</v>
      </c>
      <c r="M68" s="133" t="e">
        <f>SUMIFS('2024'!#REF!,'2024'!$V$7:$V$432,C68)</f>
        <v>#REF!</v>
      </c>
      <c r="N68" s="134" t="e">
        <f t="shared" si="2"/>
        <v>#REF!</v>
      </c>
    </row>
    <row r="69" ht="22" hidden="1" customHeight="1" spans="2:14">
      <c r="B69" s="106">
        <v>23</v>
      </c>
      <c r="C69" s="107" t="s">
        <v>121</v>
      </c>
      <c r="D69" s="108" t="s">
        <v>121</v>
      </c>
      <c r="E69" s="109">
        <f>COUNTIFS('2024'!$V$7:$V$432,C69)</f>
        <v>5</v>
      </c>
      <c r="F69" s="110" t="e">
        <f t="shared" si="0"/>
        <v>#REF!</v>
      </c>
      <c r="G69" s="111" t="e">
        <f>SUMIFS('2024'!#REF!,'2024'!$V$7:$V$432,C69)</f>
        <v>#REF!</v>
      </c>
      <c r="H69" s="111" t="e">
        <f>SUMIFS('2024'!#REF!,'2024'!$V$7:$V$432,C69)</f>
        <v>#REF!</v>
      </c>
      <c r="I69" s="131" t="e">
        <f>SUMIFS('2024'!#REF!,'2024'!$V$7:$V$432,C69)</f>
        <v>#REF!</v>
      </c>
      <c r="J69" s="132" t="e">
        <f t="shared" si="1"/>
        <v>#REF!</v>
      </c>
      <c r="K69" s="111" t="e">
        <f>SUMIFS('2024'!#REF!,'2024'!$V$7:$V$432,C69)</f>
        <v>#REF!</v>
      </c>
      <c r="L69" s="111" t="e">
        <f>SUMIFS('2024'!#REF!,'2024'!$V$7:$V$432,C69)</f>
        <v>#REF!</v>
      </c>
      <c r="M69" s="133" t="e">
        <f>SUMIFS('2024'!#REF!,'2024'!$V$7:$V$432,C69)</f>
        <v>#REF!</v>
      </c>
      <c r="N69" s="134" t="e">
        <f t="shared" si="2"/>
        <v>#REF!</v>
      </c>
    </row>
    <row r="70" ht="22" hidden="1" customHeight="1" spans="2:14">
      <c r="B70" s="106">
        <v>24</v>
      </c>
      <c r="C70" s="107" t="s">
        <v>122</v>
      </c>
      <c r="D70" s="108" t="s">
        <v>123</v>
      </c>
      <c r="E70" s="109">
        <f>COUNTIFS('2024'!$V$7:$V$432,C70)</f>
        <v>4</v>
      </c>
      <c r="F70" s="110" t="e">
        <f t="shared" si="0"/>
        <v>#REF!</v>
      </c>
      <c r="G70" s="111" t="e">
        <f>SUMIFS('2024'!#REF!,'2024'!$V$7:$V$432,C70)</f>
        <v>#REF!</v>
      </c>
      <c r="H70" s="111" t="e">
        <f>SUMIFS('2024'!#REF!,'2024'!$V$7:$V$432,C70)</f>
        <v>#REF!</v>
      </c>
      <c r="I70" s="131" t="e">
        <f>SUMIFS('2024'!#REF!,'2024'!$V$7:$V$432,C70)</f>
        <v>#REF!</v>
      </c>
      <c r="J70" s="132" t="e">
        <f t="shared" si="1"/>
        <v>#REF!</v>
      </c>
      <c r="K70" s="111" t="e">
        <f>SUMIFS('2024'!#REF!,'2024'!$V$7:$V$432,C70)</f>
        <v>#REF!</v>
      </c>
      <c r="L70" s="111" t="e">
        <f>SUMIFS('2024'!#REF!,'2024'!$V$7:$V$432,C70)</f>
        <v>#REF!</v>
      </c>
      <c r="M70" s="133" t="e">
        <f>SUMIFS('2024'!#REF!,'2024'!$V$7:$V$432,C70)</f>
        <v>#REF!</v>
      </c>
      <c r="N70" s="134" t="e">
        <f t="shared" si="2"/>
        <v>#REF!</v>
      </c>
    </row>
    <row r="71" ht="22" hidden="1" customHeight="1" spans="2:14">
      <c r="B71" s="106">
        <v>25</v>
      </c>
      <c r="C71" s="107" t="s">
        <v>124</v>
      </c>
      <c r="D71" s="108" t="s">
        <v>125</v>
      </c>
      <c r="E71" s="109">
        <f>COUNTIFS('2024'!$V$7:$V$432,C71)</f>
        <v>1</v>
      </c>
      <c r="F71" s="110" t="e">
        <f t="shared" si="0"/>
        <v>#REF!</v>
      </c>
      <c r="G71" s="111" t="e">
        <f>SUMIFS('2024'!#REF!,'2024'!$V$7:$V$432,C71)</f>
        <v>#REF!</v>
      </c>
      <c r="H71" s="111" t="e">
        <f>SUMIFS('2024'!#REF!,'2024'!$V$7:$V$432,C71)</f>
        <v>#REF!</v>
      </c>
      <c r="I71" s="131" t="e">
        <f>SUMIFS('2024'!#REF!,'2024'!$V$7:$V$432,C71)</f>
        <v>#REF!</v>
      </c>
      <c r="J71" s="132" t="e">
        <f t="shared" si="1"/>
        <v>#REF!</v>
      </c>
      <c r="K71" s="111" t="e">
        <f>SUMIFS('2024'!#REF!,'2024'!$V$7:$V$432,C71)</f>
        <v>#REF!</v>
      </c>
      <c r="L71" s="111" t="e">
        <f>SUMIFS('2024'!#REF!,'2024'!$V$7:$V$432,C71)</f>
        <v>#REF!</v>
      </c>
      <c r="M71" s="133" t="e">
        <f>SUMIFS('2024'!#REF!,'2024'!$V$7:$V$432,C71)</f>
        <v>#REF!</v>
      </c>
      <c r="N71" s="134" t="e">
        <f t="shared" ref="N71:N73" si="3">J71/F71</f>
        <v>#REF!</v>
      </c>
    </row>
    <row r="72" ht="22" hidden="1" customHeight="1" spans="2:14">
      <c r="B72" s="106">
        <v>26</v>
      </c>
      <c r="C72" s="107" t="s">
        <v>126</v>
      </c>
      <c r="D72" s="108" t="s">
        <v>126</v>
      </c>
      <c r="E72" s="109">
        <f>COUNTIFS('2024'!$V$7:$V$432,C72)</f>
        <v>1</v>
      </c>
      <c r="F72" s="110" t="e">
        <f t="shared" si="0"/>
        <v>#REF!</v>
      </c>
      <c r="G72" s="111" t="e">
        <f>SUMIFS('2024'!#REF!,'2024'!$V$7:$V$432,C72)</f>
        <v>#REF!</v>
      </c>
      <c r="H72" s="111" t="e">
        <f>SUMIFS('2024'!#REF!,'2024'!$V$7:$V$432,C72)</f>
        <v>#REF!</v>
      </c>
      <c r="I72" s="131" t="e">
        <f>SUMIFS('2024'!#REF!,'2024'!$V$7:$V$432,C72)</f>
        <v>#REF!</v>
      </c>
      <c r="J72" s="132" t="e">
        <f t="shared" si="1"/>
        <v>#REF!</v>
      </c>
      <c r="K72" s="111" t="e">
        <f>SUMIFS('2024'!#REF!,'2024'!$V$7:$V$432,C72)</f>
        <v>#REF!</v>
      </c>
      <c r="L72" s="111" t="e">
        <f>SUMIFS('2024'!#REF!,'2024'!$V$7:$V$432,C72)</f>
        <v>#REF!</v>
      </c>
      <c r="M72" s="133" t="e">
        <f>SUMIFS('2024'!#REF!,'2024'!$V$7:$V$432,C72)</f>
        <v>#REF!</v>
      </c>
      <c r="N72" s="134" t="e">
        <f t="shared" si="3"/>
        <v>#REF!</v>
      </c>
    </row>
    <row r="73" ht="22" hidden="1" customHeight="1" spans="2:14">
      <c r="B73" s="112">
        <v>27</v>
      </c>
      <c r="C73" s="113" t="s">
        <v>127</v>
      </c>
      <c r="D73" s="114" t="s">
        <v>127</v>
      </c>
      <c r="E73" s="115">
        <f>COUNTIFS('2024'!$V$7:$V$432,C73)</f>
        <v>1</v>
      </c>
      <c r="F73" s="116" t="e">
        <f t="shared" si="0"/>
        <v>#REF!</v>
      </c>
      <c r="G73" s="117" t="e">
        <f>SUMIFS('2024'!#REF!,'2024'!$V$7:$V$432,C73)</f>
        <v>#REF!</v>
      </c>
      <c r="H73" s="117" t="e">
        <f>SUMIFS('2024'!#REF!,'2024'!$V$7:$V$432,C73)</f>
        <v>#REF!</v>
      </c>
      <c r="I73" s="135" t="e">
        <f>SUMIFS('2024'!#REF!,'2024'!$V$7:$V$432,C73)</f>
        <v>#REF!</v>
      </c>
      <c r="J73" s="136" t="e">
        <f t="shared" si="1"/>
        <v>#REF!</v>
      </c>
      <c r="K73" s="117" t="e">
        <f>SUMIFS('2024'!#REF!,'2024'!$V$7:$V$432,C73)</f>
        <v>#REF!</v>
      </c>
      <c r="L73" s="117" t="e">
        <f>SUMIFS('2024'!#REF!,'2024'!$V$7:$V$432,C73)</f>
        <v>#REF!</v>
      </c>
      <c r="M73" s="137" t="e">
        <f>SUMIFS('2024'!#REF!,'2024'!$V$7:$V$432,C73)</f>
        <v>#REF!</v>
      </c>
      <c r="N73" s="138" t="e">
        <f t="shared" si="3"/>
        <v>#REF!</v>
      </c>
    </row>
    <row r="74" ht="8" customHeight="1" spans="2:14">
      <c r="B74" s="146"/>
      <c r="C74" s="146"/>
      <c r="D74" s="147"/>
      <c r="E74" s="146"/>
      <c r="F74" s="146"/>
      <c r="G74" s="146"/>
      <c r="H74" s="146"/>
      <c r="I74" s="146"/>
      <c r="J74" s="146"/>
      <c r="K74" s="146"/>
      <c r="L74" s="146"/>
      <c r="M74" s="146"/>
      <c r="N74" s="146"/>
    </row>
  </sheetData>
  <mergeCells count="10">
    <mergeCell ref="B2:N2"/>
    <mergeCell ref="B3:N3"/>
    <mergeCell ref="J4:N4"/>
    <mergeCell ref="K5:N5"/>
    <mergeCell ref="B4:B6"/>
    <mergeCell ref="C4:C6"/>
    <mergeCell ref="D4:D6"/>
    <mergeCell ref="E4:E6"/>
    <mergeCell ref="J5:J6"/>
    <mergeCell ref="F4:I5"/>
  </mergeCells>
  <conditionalFormatting sqref="D48">
    <cfRule type="duplicateValues" dxfId="0" priority="17"/>
  </conditionalFormatting>
  <conditionalFormatting sqref="D51">
    <cfRule type="duplicateValues" dxfId="0" priority="16"/>
  </conditionalFormatting>
  <conditionalFormatting sqref="D52">
    <cfRule type="duplicateValues" dxfId="0" priority="15"/>
  </conditionalFormatting>
  <conditionalFormatting sqref="D53">
    <cfRule type="duplicateValues" dxfId="0" priority="14"/>
  </conditionalFormatting>
  <conditionalFormatting sqref="D54">
    <cfRule type="duplicateValues" dxfId="0" priority="13"/>
  </conditionalFormatting>
  <conditionalFormatting sqref="D56">
    <cfRule type="duplicateValues" dxfId="0" priority="12"/>
  </conditionalFormatting>
  <conditionalFormatting sqref="D57">
    <cfRule type="duplicateValues" dxfId="0" priority="11"/>
  </conditionalFormatting>
  <conditionalFormatting sqref="D58">
    <cfRule type="duplicateValues" dxfId="0" priority="10"/>
  </conditionalFormatting>
  <conditionalFormatting sqref="D59">
    <cfRule type="duplicateValues" dxfId="0" priority="9"/>
  </conditionalFormatting>
  <conditionalFormatting sqref="D60">
    <cfRule type="duplicateValues" dxfId="0" priority="8"/>
  </conditionalFormatting>
  <conditionalFormatting sqref="D61">
    <cfRule type="duplicateValues" dxfId="0" priority="7"/>
  </conditionalFormatting>
  <conditionalFormatting sqref="D62">
    <cfRule type="duplicateValues" dxfId="0" priority="6"/>
  </conditionalFormatting>
  <conditionalFormatting sqref="D64">
    <cfRule type="duplicateValues" dxfId="0" priority="20"/>
  </conditionalFormatting>
  <conditionalFormatting sqref="D65">
    <cfRule type="duplicateValues" dxfId="0" priority="19"/>
  </conditionalFormatting>
  <conditionalFormatting sqref="D66">
    <cfRule type="duplicateValues" dxfId="0" priority="5"/>
  </conditionalFormatting>
  <conditionalFormatting sqref="D68">
    <cfRule type="duplicateValues" dxfId="0" priority="4"/>
  </conditionalFormatting>
  <conditionalFormatting sqref="D70">
    <cfRule type="duplicateValues" dxfId="0" priority="3"/>
  </conditionalFormatting>
  <conditionalFormatting sqref="D72">
    <cfRule type="duplicateValues" dxfId="0" priority="2"/>
  </conditionalFormatting>
  <conditionalFormatting sqref="D73">
    <cfRule type="duplicateValues" dxfId="0" priority="1"/>
  </conditionalFormatting>
  <conditionalFormatting sqref="C47:C73">
    <cfRule type="duplicateValues" dxfId="0" priority="2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463"/>
  <sheetViews>
    <sheetView tabSelected="1" zoomScale="85" zoomScaleNormal="85" workbookViewId="0">
      <pane xSplit="6" ySplit="6" topLeftCell="K426" activePane="bottomRight" state="frozen"/>
      <selection/>
      <selection pane="topRight"/>
      <selection pane="bottomLeft"/>
      <selection pane="bottomRight" activeCell="P6" sqref="P6"/>
    </sheetView>
  </sheetViews>
  <sheetFormatPr defaultColWidth="9" defaultRowHeight="14.25"/>
  <cols>
    <col min="1" max="1" width="4.76666666666667" style="11" customWidth="1"/>
    <col min="2" max="2" width="10.325" style="12" customWidth="1" outlineLevel="1"/>
    <col min="3" max="3" width="22.3666666666667" style="13" customWidth="1"/>
    <col min="4" max="4" width="9.66666666666667" style="13" customWidth="1" outlineLevel="1"/>
    <col min="5" max="6" width="9" style="13" customWidth="1" outlineLevel="1"/>
    <col min="7" max="7" width="48.0916666666667" style="13" customWidth="1"/>
    <col min="8" max="8" width="6.76666666666667" style="13" customWidth="1" outlineLevel="1"/>
    <col min="9" max="9" width="9" style="11" customWidth="1" outlineLevel="1"/>
    <col min="10" max="10" width="27.5083333333333" style="13" customWidth="1" outlineLevel="1"/>
    <col min="11" max="11" width="20.1083333333333" style="13" customWidth="1" outlineLevel="1"/>
    <col min="12" max="12" width="28.3833333333333" style="13" customWidth="1" outlineLevel="1"/>
    <col min="13" max="13" width="17.9333333333333" style="13" customWidth="1" outlineLevel="1"/>
    <col min="14" max="14" width="9" style="13" customWidth="1" outlineLevel="1"/>
    <col min="15" max="15" width="7.75" style="13" customWidth="1" outlineLevel="1"/>
    <col min="16" max="16" width="36.8583333333333" style="13" customWidth="1" outlineLevel="1"/>
    <col min="17" max="17" width="16.1833333333333" style="13" customWidth="1" outlineLevel="1"/>
    <col min="18" max="18" width="12.8833333333333" style="13" customWidth="1" outlineLevel="1"/>
    <col min="19" max="19" width="9" style="13" customWidth="1" outlineLevel="1"/>
    <col min="20" max="20" width="11.8833333333333" style="13" customWidth="1" outlineLevel="1"/>
    <col min="21" max="21" width="13.475" style="11" customWidth="1"/>
    <col min="22" max="22" width="12.0583333333333" style="13" customWidth="1"/>
    <col min="23" max="23" width="9.33333333333333" style="11" customWidth="1" outlineLevel="1"/>
    <col min="24" max="24" width="9" style="11" customWidth="1" outlineLevel="1"/>
    <col min="25" max="25" width="15.4416666666667" style="13" customWidth="1" outlineLevel="1"/>
    <col min="26" max="26" width="15.225" style="13" customWidth="1" outlineLevel="1"/>
    <col min="27" max="27" width="12.2" style="11" customWidth="1"/>
    <col min="28" max="31" width="11.95" style="11" customWidth="1"/>
    <col min="32" max="32" width="8.91666666666667" style="11" customWidth="1"/>
    <col min="33" max="33" width="13.5833333333333" style="11" customWidth="1" outlineLevel="1"/>
    <col min="34" max="46" width="13.5833333333333" style="13" customWidth="1" outlineLevel="1"/>
    <col min="47" max="16384" width="9" style="14"/>
  </cols>
  <sheetData>
    <row r="1" s="6" customFormat="1" ht="37" customHeight="1" spans="1:46">
      <c r="A1" s="28" t="s">
        <v>128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row>
    <row r="2" s="7" customFormat="1" ht="22" customHeight="1" spans="1:46">
      <c r="A2" s="29" t="s">
        <v>2</v>
      </c>
      <c r="B2" s="29" t="s">
        <v>129</v>
      </c>
      <c r="C2" s="29" t="s">
        <v>130</v>
      </c>
      <c r="D2" s="29" t="s">
        <v>131</v>
      </c>
      <c r="E2" s="29" t="s">
        <v>132</v>
      </c>
      <c r="F2" s="29" t="s">
        <v>133</v>
      </c>
      <c r="G2" s="29" t="s">
        <v>134</v>
      </c>
      <c r="H2" s="29" t="s">
        <v>135</v>
      </c>
      <c r="I2" s="29" t="s">
        <v>136</v>
      </c>
      <c r="J2" s="29" t="s">
        <v>137</v>
      </c>
      <c r="K2" s="29" t="s">
        <v>138</v>
      </c>
      <c r="L2" s="29" t="s">
        <v>139</v>
      </c>
      <c r="M2" s="30"/>
      <c r="N2" s="30"/>
      <c r="O2" s="30"/>
      <c r="P2" s="30"/>
      <c r="Q2" s="30"/>
      <c r="R2" s="30"/>
      <c r="S2" s="30"/>
      <c r="T2" s="30"/>
      <c r="U2" s="29" t="s">
        <v>140</v>
      </c>
      <c r="V2" s="30"/>
      <c r="W2" s="29" t="s">
        <v>141</v>
      </c>
      <c r="X2" s="29" t="s">
        <v>142</v>
      </c>
      <c r="Y2" s="29" t="s">
        <v>143</v>
      </c>
      <c r="Z2" s="30"/>
      <c r="AA2" s="34" t="s">
        <v>144</v>
      </c>
      <c r="AB2" s="35"/>
      <c r="AC2" s="35"/>
      <c r="AD2" s="35"/>
      <c r="AE2" s="35"/>
      <c r="AF2" s="35"/>
      <c r="AG2" s="29" t="s">
        <v>145</v>
      </c>
      <c r="AH2" s="30"/>
      <c r="AI2" s="29" t="s">
        <v>146</v>
      </c>
      <c r="AJ2" s="29" t="s">
        <v>147</v>
      </c>
      <c r="AK2" s="29" t="s">
        <v>148</v>
      </c>
      <c r="AL2" s="29" t="s">
        <v>149</v>
      </c>
      <c r="AM2" s="30"/>
      <c r="AN2" s="29" t="s">
        <v>150</v>
      </c>
      <c r="AO2" s="29" t="s">
        <v>151</v>
      </c>
      <c r="AP2" s="30"/>
      <c r="AQ2" s="29" t="s">
        <v>152</v>
      </c>
      <c r="AR2" s="30"/>
      <c r="AS2" s="29" t="s">
        <v>153</v>
      </c>
      <c r="AT2" s="41" t="s">
        <v>154</v>
      </c>
    </row>
    <row r="3" s="7" customFormat="1" ht="22" customHeight="1" spans="1:46">
      <c r="A3" s="30"/>
      <c r="B3" s="30"/>
      <c r="C3" s="30"/>
      <c r="D3" s="30"/>
      <c r="E3" s="30"/>
      <c r="F3" s="30"/>
      <c r="G3" s="30"/>
      <c r="H3" s="30"/>
      <c r="I3" s="30"/>
      <c r="J3" s="30"/>
      <c r="K3" s="30"/>
      <c r="L3" s="29" t="s">
        <v>155</v>
      </c>
      <c r="M3" s="29" t="s">
        <v>156</v>
      </c>
      <c r="N3" s="30"/>
      <c r="O3" s="30"/>
      <c r="P3" s="30"/>
      <c r="Q3" s="29" t="s">
        <v>157</v>
      </c>
      <c r="R3" s="30"/>
      <c r="S3" s="30"/>
      <c r="T3" s="29" t="s">
        <v>158</v>
      </c>
      <c r="U3" s="29" t="s">
        <v>159</v>
      </c>
      <c r="V3" s="29" t="s">
        <v>3</v>
      </c>
      <c r="W3" s="30"/>
      <c r="X3" s="30"/>
      <c r="Y3" s="29" t="s">
        <v>160</v>
      </c>
      <c r="Z3" s="29" t="s">
        <v>161</v>
      </c>
      <c r="AA3" s="29" t="s">
        <v>162</v>
      </c>
      <c r="AB3" s="34" t="s">
        <v>163</v>
      </c>
      <c r="AC3" s="34" t="s">
        <v>164</v>
      </c>
      <c r="AD3" s="35"/>
      <c r="AE3" s="35"/>
      <c r="AF3" s="34" t="s">
        <v>165</v>
      </c>
      <c r="AG3" s="29" t="s">
        <v>166</v>
      </c>
      <c r="AH3" s="29" t="s">
        <v>167</v>
      </c>
      <c r="AI3" s="30"/>
      <c r="AJ3" s="30"/>
      <c r="AK3" s="30"/>
      <c r="AL3" s="29" t="s">
        <v>168</v>
      </c>
      <c r="AM3" s="30" t="s">
        <v>169</v>
      </c>
      <c r="AN3" s="30"/>
      <c r="AO3" s="29" t="s">
        <v>170</v>
      </c>
      <c r="AP3" s="29" t="s">
        <v>171</v>
      </c>
      <c r="AQ3" s="29" t="s">
        <v>152</v>
      </c>
      <c r="AR3" s="29" t="s">
        <v>172</v>
      </c>
      <c r="AS3" s="30"/>
      <c r="AT3" s="45"/>
    </row>
    <row r="4" s="7" customFormat="1" ht="22" customHeight="1" spans="1:46">
      <c r="A4" s="30"/>
      <c r="B4" s="30"/>
      <c r="C4" s="30"/>
      <c r="D4" s="30"/>
      <c r="E4" s="30"/>
      <c r="F4" s="30"/>
      <c r="G4" s="30"/>
      <c r="H4" s="30"/>
      <c r="I4" s="30"/>
      <c r="J4" s="30"/>
      <c r="K4" s="30"/>
      <c r="L4" s="30"/>
      <c r="M4" s="29" t="s">
        <v>173</v>
      </c>
      <c r="N4" s="29" t="s">
        <v>174</v>
      </c>
      <c r="O4" s="29" t="s">
        <v>175</v>
      </c>
      <c r="P4" s="29" t="s">
        <v>176</v>
      </c>
      <c r="Q4" s="29" t="s">
        <v>177</v>
      </c>
      <c r="R4" s="29" t="s">
        <v>178</v>
      </c>
      <c r="S4" s="29" t="s">
        <v>179</v>
      </c>
      <c r="T4" s="30"/>
      <c r="U4" s="30"/>
      <c r="V4" s="30"/>
      <c r="W4" s="30"/>
      <c r="X4" s="30"/>
      <c r="Y4" s="30"/>
      <c r="Z4" s="30"/>
      <c r="AA4" s="30"/>
      <c r="AB4" s="35"/>
      <c r="AC4" s="34" t="s">
        <v>180</v>
      </c>
      <c r="AD4" s="37" t="s">
        <v>181</v>
      </c>
      <c r="AE4" s="38"/>
      <c r="AF4" s="35"/>
      <c r="AG4" s="30"/>
      <c r="AH4" s="30"/>
      <c r="AI4" s="30"/>
      <c r="AJ4" s="30"/>
      <c r="AK4" s="30"/>
      <c r="AL4" s="30"/>
      <c r="AM4" s="30"/>
      <c r="AN4" s="30"/>
      <c r="AO4" s="30"/>
      <c r="AP4" s="30"/>
      <c r="AQ4" s="30"/>
      <c r="AR4" s="30"/>
      <c r="AS4" s="30"/>
      <c r="AT4" s="45"/>
    </row>
    <row r="5" s="7" customFormat="1" ht="26" customHeight="1" spans="1:46">
      <c r="A5" s="30"/>
      <c r="B5" s="30"/>
      <c r="C5" s="30"/>
      <c r="D5" s="30"/>
      <c r="E5" s="30"/>
      <c r="F5" s="30"/>
      <c r="G5" s="30"/>
      <c r="H5" s="30"/>
      <c r="I5" s="30"/>
      <c r="J5" s="30"/>
      <c r="K5" s="30"/>
      <c r="L5" s="30"/>
      <c r="M5" s="30"/>
      <c r="N5" s="32" t="s">
        <v>182</v>
      </c>
      <c r="O5" s="32" t="s">
        <v>183</v>
      </c>
      <c r="P5" s="32" t="s">
        <v>176</v>
      </c>
      <c r="Q5" s="32" t="s">
        <v>184</v>
      </c>
      <c r="R5" s="32" t="s">
        <v>185</v>
      </c>
      <c r="S5" s="32" t="s">
        <v>179</v>
      </c>
      <c r="T5" s="30"/>
      <c r="U5" s="30"/>
      <c r="V5" s="30"/>
      <c r="W5" s="30"/>
      <c r="X5" s="30"/>
      <c r="Y5" s="30"/>
      <c r="Z5" s="30"/>
      <c r="AA5" s="30"/>
      <c r="AB5" s="35"/>
      <c r="AC5" s="35"/>
      <c r="AD5" s="39" t="s">
        <v>186</v>
      </c>
      <c r="AE5" s="39" t="s">
        <v>187</v>
      </c>
      <c r="AF5" s="35"/>
      <c r="AG5" s="30"/>
      <c r="AH5" s="30"/>
      <c r="AI5" s="30"/>
      <c r="AJ5" s="30"/>
      <c r="AK5" s="30"/>
      <c r="AL5" s="30"/>
      <c r="AM5" s="30"/>
      <c r="AN5" s="30"/>
      <c r="AO5" s="30"/>
      <c r="AP5" s="30"/>
      <c r="AQ5" s="30"/>
      <c r="AR5" s="30"/>
      <c r="AS5" s="30"/>
      <c r="AT5" s="45"/>
    </row>
    <row r="6" s="8" customFormat="1" ht="34" customHeight="1" spans="1:46">
      <c r="A6" s="30" t="s">
        <v>188</v>
      </c>
      <c r="B6" s="30"/>
      <c r="C6" s="30"/>
      <c r="D6" s="30" t="s">
        <v>189</v>
      </c>
      <c r="E6" s="30" t="s">
        <v>189</v>
      </c>
      <c r="F6" s="30" t="s">
        <v>189</v>
      </c>
      <c r="G6" s="30" t="s">
        <v>189</v>
      </c>
      <c r="H6" s="30" t="s">
        <v>189</v>
      </c>
      <c r="I6" s="30" t="s">
        <v>189</v>
      </c>
      <c r="J6" s="30" t="s">
        <v>189</v>
      </c>
      <c r="K6" s="30" t="s">
        <v>189</v>
      </c>
      <c r="L6" s="30" t="s">
        <v>189</v>
      </c>
      <c r="M6" s="30" t="s">
        <v>189</v>
      </c>
      <c r="N6" s="30" t="s">
        <v>189</v>
      </c>
      <c r="O6" s="30" t="s">
        <v>189</v>
      </c>
      <c r="P6" s="30" t="s">
        <v>189</v>
      </c>
      <c r="Q6" s="30" t="s">
        <v>189</v>
      </c>
      <c r="R6" s="30" t="s">
        <v>189</v>
      </c>
      <c r="S6" s="30" t="s">
        <v>189</v>
      </c>
      <c r="T6" s="30" t="s">
        <v>189</v>
      </c>
      <c r="U6" s="30" t="s">
        <v>189</v>
      </c>
      <c r="V6" s="30" t="s">
        <v>189</v>
      </c>
      <c r="W6" s="30"/>
      <c r="X6" s="30"/>
      <c r="Y6" s="30"/>
      <c r="Z6" s="30"/>
      <c r="AA6" s="31">
        <f t="shared" ref="AA6:AF6" si="0">SUBTOTAL(9,AA7:AA432)</f>
        <v>99398.761</v>
      </c>
      <c r="AB6" s="31">
        <f t="shared" si="0"/>
        <v>99297.961</v>
      </c>
      <c r="AC6" s="31">
        <f t="shared" si="0"/>
        <v>82530.927955</v>
      </c>
      <c r="AD6" s="31">
        <f t="shared" si="0"/>
        <v>15040.65851</v>
      </c>
      <c r="AE6" s="31">
        <f t="shared" si="0"/>
        <v>1726.374535</v>
      </c>
      <c r="AF6" s="31">
        <f t="shared" si="0"/>
        <v>100.8</v>
      </c>
      <c r="AG6" s="30"/>
      <c r="AH6" s="30"/>
      <c r="AI6" s="30"/>
      <c r="AJ6" s="30"/>
      <c r="AK6" s="30"/>
      <c r="AL6" s="30"/>
      <c r="AM6" s="30"/>
      <c r="AN6" s="30"/>
      <c r="AO6" s="30"/>
      <c r="AP6" s="30"/>
      <c r="AQ6" s="30"/>
      <c r="AR6" s="30"/>
      <c r="AS6" s="30"/>
      <c r="AT6" s="45"/>
    </row>
    <row r="7" s="9" customFormat="1" ht="77" customHeight="1" spans="1:46">
      <c r="A7" s="23">
        <f>SUBTOTAL(103,$C$7:C7)*1</f>
        <v>1</v>
      </c>
      <c r="B7" s="23" t="s">
        <v>190</v>
      </c>
      <c r="C7" s="23" t="s">
        <v>191</v>
      </c>
      <c r="D7" s="23" t="s">
        <v>192</v>
      </c>
      <c r="E7" s="23" t="s">
        <v>193</v>
      </c>
      <c r="F7" s="23" t="s">
        <v>194</v>
      </c>
      <c r="G7" s="23" t="s">
        <v>195</v>
      </c>
      <c r="H7" s="23" t="s">
        <v>196</v>
      </c>
      <c r="I7" s="23" t="s">
        <v>197</v>
      </c>
      <c r="J7" s="23" t="s">
        <v>198</v>
      </c>
      <c r="K7" s="23" t="s">
        <v>199</v>
      </c>
      <c r="L7" s="23" t="s">
        <v>200</v>
      </c>
      <c r="M7" s="23" t="s">
        <v>201</v>
      </c>
      <c r="N7" s="23" t="s">
        <v>202</v>
      </c>
      <c r="O7" s="23" t="s">
        <v>203</v>
      </c>
      <c r="P7" s="23" t="s">
        <v>204</v>
      </c>
      <c r="Q7" s="23"/>
      <c r="R7" s="23" t="s">
        <v>205</v>
      </c>
      <c r="S7" s="33" t="s">
        <v>206</v>
      </c>
      <c r="T7" s="33" t="s">
        <v>207</v>
      </c>
      <c r="U7" s="23" t="s">
        <v>208</v>
      </c>
      <c r="V7" s="23" t="s">
        <v>24</v>
      </c>
      <c r="W7" s="23">
        <v>2024</v>
      </c>
      <c r="X7" s="23" t="s">
        <v>209</v>
      </c>
      <c r="Y7" s="23">
        <v>2024.01</v>
      </c>
      <c r="Z7" s="23">
        <v>2024.12</v>
      </c>
      <c r="AA7" s="36">
        <v>33</v>
      </c>
      <c r="AB7" s="36">
        <v>33</v>
      </c>
      <c r="AC7" s="36">
        <v>33</v>
      </c>
      <c r="AD7" s="36">
        <v>0</v>
      </c>
      <c r="AE7" s="36"/>
      <c r="AF7" s="36"/>
      <c r="AG7" s="40">
        <v>689</v>
      </c>
      <c r="AH7" s="40">
        <v>54</v>
      </c>
      <c r="AI7" s="23" t="s">
        <v>210</v>
      </c>
      <c r="AJ7" s="23" t="s">
        <v>210</v>
      </c>
      <c r="AK7" s="23" t="s">
        <v>211</v>
      </c>
      <c r="AL7" s="23"/>
      <c r="AM7" s="23" t="s">
        <v>212</v>
      </c>
      <c r="AN7" s="23" t="s">
        <v>209</v>
      </c>
      <c r="AO7" s="23" t="s">
        <v>210</v>
      </c>
      <c r="AP7" s="23"/>
      <c r="AQ7" s="23" t="s">
        <v>210</v>
      </c>
      <c r="AR7" s="23"/>
      <c r="AS7" s="23" t="s">
        <v>213</v>
      </c>
      <c r="AT7" s="23">
        <v>13908278194</v>
      </c>
    </row>
    <row r="8" s="9" customFormat="1" ht="70" customHeight="1" spans="1:46">
      <c r="A8" s="23">
        <f>SUBTOTAL(103,$C$7:C8)*1</f>
        <v>2</v>
      </c>
      <c r="B8" s="23" t="s">
        <v>190</v>
      </c>
      <c r="C8" s="23" t="s">
        <v>214</v>
      </c>
      <c r="D8" s="23" t="s">
        <v>215</v>
      </c>
      <c r="E8" s="23" t="s">
        <v>216</v>
      </c>
      <c r="F8" s="23" t="s">
        <v>217</v>
      </c>
      <c r="G8" s="23" t="s">
        <v>218</v>
      </c>
      <c r="H8" s="23" t="s">
        <v>196</v>
      </c>
      <c r="I8" s="23" t="s">
        <v>219</v>
      </c>
      <c r="J8" s="23" t="s">
        <v>220</v>
      </c>
      <c r="K8" s="23" t="s">
        <v>221</v>
      </c>
      <c r="L8" s="23" t="s">
        <v>222</v>
      </c>
      <c r="M8" s="23" t="s">
        <v>223</v>
      </c>
      <c r="N8" s="23" t="s">
        <v>224</v>
      </c>
      <c r="O8" s="23" t="s">
        <v>225</v>
      </c>
      <c r="P8" s="23" t="s">
        <v>226</v>
      </c>
      <c r="Q8" s="23" t="s">
        <v>227</v>
      </c>
      <c r="R8" s="23" t="s">
        <v>228</v>
      </c>
      <c r="S8" s="33" t="s">
        <v>229</v>
      </c>
      <c r="T8" s="33" t="s">
        <v>230</v>
      </c>
      <c r="U8" s="23" t="s">
        <v>231</v>
      </c>
      <c r="V8" s="23" t="s">
        <v>56</v>
      </c>
      <c r="W8" s="23">
        <v>2024</v>
      </c>
      <c r="X8" s="23" t="s">
        <v>209</v>
      </c>
      <c r="Y8" s="23">
        <v>2024.01</v>
      </c>
      <c r="Z8" s="23">
        <v>2024.12</v>
      </c>
      <c r="AA8" s="36">
        <v>25</v>
      </c>
      <c r="AB8" s="36">
        <v>25</v>
      </c>
      <c r="AC8" s="36">
        <v>25</v>
      </c>
      <c r="AD8" s="36">
        <v>0</v>
      </c>
      <c r="AE8" s="36"/>
      <c r="AF8" s="36"/>
      <c r="AG8" s="40">
        <v>60</v>
      </c>
      <c r="AH8" s="40">
        <v>10</v>
      </c>
      <c r="AI8" s="23" t="s">
        <v>210</v>
      </c>
      <c r="AJ8" s="23" t="s">
        <v>210</v>
      </c>
      <c r="AK8" s="23" t="s">
        <v>211</v>
      </c>
      <c r="AL8" s="23"/>
      <c r="AM8" s="23" t="s">
        <v>212</v>
      </c>
      <c r="AN8" s="23" t="s">
        <v>210</v>
      </c>
      <c r="AO8" s="23" t="s">
        <v>210</v>
      </c>
      <c r="AP8" s="23"/>
      <c r="AQ8" s="23" t="s">
        <v>210</v>
      </c>
      <c r="AR8" s="23"/>
      <c r="AS8" s="23" t="s">
        <v>232</v>
      </c>
      <c r="AT8" s="23" t="s">
        <v>233</v>
      </c>
    </row>
    <row r="9" s="9" customFormat="1" ht="70" customHeight="1" spans="1:46">
      <c r="A9" s="23">
        <f>SUBTOTAL(103,$C$7:C9)*1</f>
        <v>3</v>
      </c>
      <c r="B9" s="23" t="s">
        <v>190</v>
      </c>
      <c r="C9" s="23" t="s">
        <v>234</v>
      </c>
      <c r="D9" s="23" t="s">
        <v>215</v>
      </c>
      <c r="E9" s="23" t="s">
        <v>216</v>
      </c>
      <c r="F9" s="23" t="s">
        <v>217</v>
      </c>
      <c r="G9" s="23" t="s">
        <v>235</v>
      </c>
      <c r="H9" s="23" t="s">
        <v>196</v>
      </c>
      <c r="I9" s="23" t="s">
        <v>236</v>
      </c>
      <c r="J9" s="23" t="s">
        <v>237</v>
      </c>
      <c r="K9" s="23" t="s">
        <v>238</v>
      </c>
      <c r="L9" s="23" t="s">
        <v>239</v>
      </c>
      <c r="M9" s="23" t="s">
        <v>240</v>
      </c>
      <c r="N9" s="23" t="s">
        <v>224</v>
      </c>
      <c r="O9" s="23" t="s">
        <v>225</v>
      </c>
      <c r="P9" s="23" t="s">
        <v>226</v>
      </c>
      <c r="Q9" s="23" t="s">
        <v>227</v>
      </c>
      <c r="R9" s="23" t="s">
        <v>241</v>
      </c>
      <c r="S9" s="33" t="s">
        <v>229</v>
      </c>
      <c r="T9" s="33" t="s">
        <v>230</v>
      </c>
      <c r="U9" s="23" t="s">
        <v>231</v>
      </c>
      <c r="V9" s="23" t="s">
        <v>38</v>
      </c>
      <c r="W9" s="23">
        <v>2024</v>
      </c>
      <c r="X9" s="23" t="s">
        <v>209</v>
      </c>
      <c r="Y9" s="23">
        <v>2024.01</v>
      </c>
      <c r="Z9" s="23">
        <v>2024.12</v>
      </c>
      <c r="AA9" s="36">
        <v>10</v>
      </c>
      <c r="AB9" s="36">
        <v>10</v>
      </c>
      <c r="AC9" s="36">
        <v>10</v>
      </c>
      <c r="AD9" s="36">
        <v>0</v>
      </c>
      <c r="AE9" s="36"/>
      <c r="AF9" s="36"/>
      <c r="AG9" s="40">
        <v>12</v>
      </c>
      <c r="AH9" s="40">
        <v>5</v>
      </c>
      <c r="AI9" s="23" t="s">
        <v>210</v>
      </c>
      <c r="AJ9" s="23" t="s">
        <v>210</v>
      </c>
      <c r="AK9" s="23" t="s">
        <v>211</v>
      </c>
      <c r="AL9" s="23"/>
      <c r="AM9" s="23" t="s">
        <v>212</v>
      </c>
      <c r="AN9" s="23" t="s">
        <v>210</v>
      </c>
      <c r="AO9" s="23" t="s">
        <v>210</v>
      </c>
      <c r="AP9" s="23"/>
      <c r="AQ9" s="23" t="s">
        <v>210</v>
      </c>
      <c r="AR9" s="23"/>
      <c r="AS9" s="23" t="s">
        <v>242</v>
      </c>
      <c r="AT9" s="23">
        <v>15095990999</v>
      </c>
    </row>
    <row r="10" s="9" customFormat="1" ht="70" customHeight="1" spans="1:46">
      <c r="A10" s="23">
        <f>SUBTOTAL(103,$C$7:C10)*1</f>
        <v>4</v>
      </c>
      <c r="B10" s="23" t="s">
        <v>190</v>
      </c>
      <c r="C10" s="23" t="s">
        <v>243</v>
      </c>
      <c r="D10" s="23" t="s">
        <v>192</v>
      </c>
      <c r="E10" s="23" t="s">
        <v>244</v>
      </c>
      <c r="F10" s="23" t="s">
        <v>245</v>
      </c>
      <c r="G10" s="23" t="s">
        <v>246</v>
      </c>
      <c r="H10" s="23" t="s">
        <v>196</v>
      </c>
      <c r="I10" s="23" t="s">
        <v>247</v>
      </c>
      <c r="J10" s="23" t="s">
        <v>248</v>
      </c>
      <c r="K10" s="23" t="s">
        <v>249</v>
      </c>
      <c r="L10" s="23" t="s">
        <v>250</v>
      </c>
      <c r="M10" s="23" t="s">
        <v>251</v>
      </c>
      <c r="N10" s="23" t="s">
        <v>252</v>
      </c>
      <c r="O10" s="23" t="s">
        <v>253</v>
      </c>
      <c r="P10" s="23" t="s">
        <v>254</v>
      </c>
      <c r="Q10" s="23"/>
      <c r="R10" s="23" t="s">
        <v>255</v>
      </c>
      <c r="S10" s="33" t="s">
        <v>256</v>
      </c>
      <c r="T10" s="33" t="s">
        <v>257</v>
      </c>
      <c r="U10" s="23" t="s">
        <v>258</v>
      </c>
      <c r="V10" s="23" t="s">
        <v>116</v>
      </c>
      <c r="W10" s="23">
        <v>2024</v>
      </c>
      <c r="X10" s="23" t="s">
        <v>209</v>
      </c>
      <c r="Y10" s="23">
        <v>2024.01</v>
      </c>
      <c r="Z10" s="23">
        <v>2024.12</v>
      </c>
      <c r="AA10" s="36">
        <v>185</v>
      </c>
      <c r="AB10" s="36">
        <v>185</v>
      </c>
      <c r="AC10" s="36">
        <v>185</v>
      </c>
      <c r="AD10" s="36">
        <v>0</v>
      </c>
      <c r="AE10" s="36"/>
      <c r="AF10" s="36"/>
      <c r="AG10" s="40">
        <v>726</v>
      </c>
      <c r="AH10" s="40">
        <v>145</v>
      </c>
      <c r="AI10" s="23" t="s">
        <v>210</v>
      </c>
      <c r="AJ10" s="23" t="s">
        <v>210</v>
      </c>
      <c r="AK10" s="23" t="s">
        <v>211</v>
      </c>
      <c r="AL10" s="23"/>
      <c r="AM10" s="23" t="s">
        <v>212</v>
      </c>
      <c r="AN10" s="23" t="s">
        <v>209</v>
      </c>
      <c r="AO10" s="23" t="s">
        <v>210</v>
      </c>
      <c r="AP10" s="23"/>
      <c r="AQ10" s="23" t="s">
        <v>210</v>
      </c>
      <c r="AR10" s="23"/>
      <c r="AS10" s="23" t="s">
        <v>259</v>
      </c>
      <c r="AT10" s="23" t="s">
        <v>260</v>
      </c>
    </row>
    <row r="11" s="9" customFormat="1" ht="70" customHeight="1" spans="1:46">
      <c r="A11" s="23">
        <f>SUBTOTAL(103,$C$7:C11)*1</f>
        <v>5</v>
      </c>
      <c r="B11" s="23" t="s">
        <v>190</v>
      </c>
      <c r="C11" s="23" t="s">
        <v>261</v>
      </c>
      <c r="D11" s="23" t="s">
        <v>192</v>
      </c>
      <c r="E11" s="23" t="s">
        <v>244</v>
      </c>
      <c r="F11" s="23" t="s">
        <v>262</v>
      </c>
      <c r="G11" s="23" t="s">
        <v>263</v>
      </c>
      <c r="H11" s="23" t="s">
        <v>196</v>
      </c>
      <c r="I11" s="23" t="s">
        <v>89</v>
      </c>
      <c r="J11" s="23" t="s">
        <v>264</v>
      </c>
      <c r="K11" s="23" t="s">
        <v>265</v>
      </c>
      <c r="L11" s="23" t="s">
        <v>266</v>
      </c>
      <c r="M11" s="23" t="s">
        <v>267</v>
      </c>
      <c r="N11" s="23" t="s">
        <v>268</v>
      </c>
      <c r="O11" s="23" t="s">
        <v>269</v>
      </c>
      <c r="P11" s="23" t="s">
        <v>270</v>
      </c>
      <c r="Q11" s="23" t="s">
        <v>271</v>
      </c>
      <c r="R11" s="23" t="s">
        <v>272</v>
      </c>
      <c r="S11" s="33" t="s">
        <v>273</v>
      </c>
      <c r="T11" s="33" t="s">
        <v>207</v>
      </c>
      <c r="U11" s="23" t="s">
        <v>274</v>
      </c>
      <c r="V11" s="23" t="s">
        <v>88</v>
      </c>
      <c r="W11" s="23">
        <v>2024</v>
      </c>
      <c r="X11" s="23" t="s">
        <v>209</v>
      </c>
      <c r="Y11" s="23">
        <v>2024.01</v>
      </c>
      <c r="Z11" s="23">
        <v>2024.12</v>
      </c>
      <c r="AA11" s="36">
        <v>126</v>
      </c>
      <c r="AB11" s="36">
        <v>126</v>
      </c>
      <c r="AC11" s="36">
        <v>126</v>
      </c>
      <c r="AD11" s="36">
        <v>0</v>
      </c>
      <c r="AE11" s="36"/>
      <c r="AF11" s="36"/>
      <c r="AG11" s="40">
        <v>2800</v>
      </c>
      <c r="AH11" s="40">
        <v>456</v>
      </c>
      <c r="AI11" s="23" t="s">
        <v>210</v>
      </c>
      <c r="AJ11" s="23" t="s">
        <v>210</v>
      </c>
      <c r="AK11" s="23" t="s">
        <v>211</v>
      </c>
      <c r="AL11" s="23"/>
      <c r="AM11" s="23" t="s">
        <v>212</v>
      </c>
      <c r="AN11" s="23" t="s">
        <v>210</v>
      </c>
      <c r="AO11" s="23" t="s">
        <v>210</v>
      </c>
      <c r="AP11" s="23"/>
      <c r="AQ11" s="23" t="s">
        <v>210</v>
      </c>
      <c r="AR11" s="23"/>
      <c r="AS11" s="23" t="s">
        <v>275</v>
      </c>
      <c r="AT11" s="23">
        <v>75648001</v>
      </c>
    </row>
    <row r="12" s="9" customFormat="1" ht="70" customHeight="1" spans="1:46">
      <c r="A12" s="23">
        <f>SUBTOTAL(103,$C$7:C12)*1</f>
        <v>6</v>
      </c>
      <c r="B12" s="23" t="s">
        <v>190</v>
      </c>
      <c r="C12" s="23" t="s">
        <v>276</v>
      </c>
      <c r="D12" s="23" t="s">
        <v>215</v>
      </c>
      <c r="E12" s="23" t="s">
        <v>277</v>
      </c>
      <c r="F12" s="23" t="s">
        <v>278</v>
      </c>
      <c r="G12" s="23" t="s">
        <v>279</v>
      </c>
      <c r="H12" s="23" t="s">
        <v>196</v>
      </c>
      <c r="I12" s="23" t="s">
        <v>280</v>
      </c>
      <c r="J12" s="23" t="s">
        <v>281</v>
      </c>
      <c r="K12" s="23" t="s">
        <v>282</v>
      </c>
      <c r="L12" s="23" t="s">
        <v>283</v>
      </c>
      <c r="M12" s="23" t="s">
        <v>284</v>
      </c>
      <c r="N12" s="23" t="s">
        <v>285</v>
      </c>
      <c r="O12" s="23" t="s">
        <v>225</v>
      </c>
      <c r="P12" s="23" t="s">
        <v>286</v>
      </c>
      <c r="Q12" s="23" t="s">
        <v>287</v>
      </c>
      <c r="R12" s="23" t="s">
        <v>288</v>
      </c>
      <c r="S12" s="33" t="s">
        <v>289</v>
      </c>
      <c r="T12" s="33" t="s">
        <v>290</v>
      </c>
      <c r="U12" s="23" t="s">
        <v>291</v>
      </c>
      <c r="V12" s="23" t="s">
        <v>117</v>
      </c>
      <c r="W12" s="23">
        <v>2024</v>
      </c>
      <c r="X12" s="23" t="s">
        <v>209</v>
      </c>
      <c r="Y12" s="23">
        <v>2024.01</v>
      </c>
      <c r="Z12" s="23">
        <v>2024.12</v>
      </c>
      <c r="AA12" s="36">
        <v>300</v>
      </c>
      <c r="AB12" s="36">
        <v>300</v>
      </c>
      <c r="AC12" s="36">
        <v>300</v>
      </c>
      <c r="AD12" s="36">
        <v>0</v>
      </c>
      <c r="AE12" s="36"/>
      <c r="AF12" s="36"/>
      <c r="AG12" s="40">
        <v>4500</v>
      </c>
      <c r="AH12" s="40">
        <v>25</v>
      </c>
      <c r="AI12" s="23" t="s">
        <v>210</v>
      </c>
      <c r="AJ12" s="23" t="s">
        <v>210</v>
      </c>
      <c r="AK12" s="23" t="s">
        <v>211</v>
      </c>
      <c r="AL12" s="23"/>
      <c r="AM12" s="23" t="s">
        <v>212</v>
      </c>
      <c r="AN12" s="23" t="s">
        <v>209</v>
      </c>
      <c r="AO12" s="23" t="s">
        <v>210</v>
      </c>
      <c r="AP12" s="23"/>
      <c r="AQ12" s="23" t="s">
        <v>210</v>
      </c>
      <c r="AR12" s="23"/>
      <c r="AS12" s="23" t="s">
        <v>292</v>
      </c>
      <c r="AT12" s="23">
        <v>13908279605</v>
      </c>
    </row>
    <row r="13" s="9" customFormat="1" ht="70" customHeight="1" spans="1:46">
      <c r="A13" s="23">
        <f>SUBTOTAL(103,$C$7:C13)*1</f>
        <v>7</v>
      </c>
      <c r="B13" s="23" t="s">
        <v>190</v>
      </c>
      <c r="C13" s="23" t="s">
        <v>293</v>
      </c>
      <c r="D13" s="23" t="s">
        <v>192</v>
      </c>
      <c r="E13" s="23" t="s">
        <v>244</v>
      </c>
      <c r="F13" s="23" t="s">
        <v>262</v>
      </c>
      <c r="G13" s="23" t="s">
        <v>294</v>
      </c>
      <c r="H13" s="23" t="s">
        <v>196</v>
      </c>
      <c r="I13" s="23" t="s">
        <v>295</v>
      </c>
      <c r="J13" s="23" t="s">
        <v>296</v>
      </c>
      <c r="K13" s="23" t="s">
        <v>297</v>
      </c>
      <c r="L13" s="23" t="s">
        <v>296</v>
      </c>
      <c r="M13" s="23" t="s">
        <v>298</v>
      </c>
      <c r="N13" s="23" t="s">
        <v>299</v>
      </c>
      <c r="O13" s="23" t="s">
        <v>225</v>
      </c>
      <c r="P13" s="23" t="s">
        <v>300</v>
      </c>
      <c r="Q13" s="23" t="s">
        <v>301</v>
      </c>
      <c r="R13" s="23" t="s">
        <v>302</v>
      </c>
      <c r="S13" s="33" t="s">
        <v>303</v>
      </c>
      <c r="T13" s="33" t="s">
        <v>257</v>
      </c>
      <c r="U13" s="23" t="s">
        <v>274</v>
      </c>
      <c r="V13" s="23" t="s">
        <v>60</v>
      </c>
      <c r="W13" s="23">
        <v>2024</v>
      </c>
      <c r="X13" s="23" t="s">
        <v>209</v>
      </c>
      <c r="Y13" s="23">
        <v>2024.01</v>
      </c>
      <c r="Z13" s="23">
        <v>2024.12</v>
      </c>
      <c r="AA13" s="36">
        <v>30</v>
      </c>
      <c r="AB13" s="36">
        <v>30</v>
      </c>
      <c r="AC13" s="36">
        <v>30</v>
      </c>
      <c r="AD13" s="36">
        <v>0</v>
      </c>
      <c r="AE13" s="36"/>
      <c r="AF13" s="36"/>
      <c r="AG13" s="40">
        <v>200</v>
      </c>
      <c r="AH13" s="40">
        <v>35</v>
      </c>
      <c r="AI13" s="23" t="s">
        <v>210</v>
      </c>
      <c r="AJ13" s="23" t="s">
        <v>210</v>
      </c>
      <c r="AK13" s="23" t="s">
        <v>211</v>
      </c>
      <c r="AL13" s="23"/>
      <c r="AM13" s="23" t="s">
        <v>212</v>
      </c>
      <c r="AN13" s="23" t="s">
        <v>210</v>
      </c>
      <c r="AO13" s="23" t="s">
        <v>210</v>
      </c>
      <c r="AP13" s="23"/>
      <c r="AQ13" s="23" t="s">
        <v>210</v>
      </c>
      <c r="AR13" s="23"/>
      <c r="AS13" s="23" t="s">
        <v>304</v>
      </c>
      <c r="AT13" s="23">
        <v>18423694726</v>
      </c>
    </row>
    <row r="14" s="9" customFormat="1" ht="70" customHeight="1" spans="1:46">
      <c r="A14" s="23">
        <f>SUBTOTAL(103,$C$7:C14)*1</f>
        <v>8</v>
      </c>
      <c r="B14" s="23" t="s">
        <v>190</v>
      </c>
      <c r="C14" s="23" t="s">
        <v>305</v>
      </c>
      <c r="D14" s="23" t="s">
        <v>192</v>
      </c>
      <c r="E14" s="23" t="s">
        <v>193</v>
      </c>
      <c r="F14" s="23" t="s">
        <v>194</v>
      </c>
      <c r="G14" s="23" t="s">
        <v>306</v>
      </c>
      <c r="H14" s="23" t="s">
        <v>307</v>
      </c>
      <c r="I14" s="23" t="s">
        <v>79</v>
      </c>
      <c r="J14" s="23" t="s">
        <v>308</v>
      </c>
      <c r="K14" s="23" t="s">
        <v>309</v>
      </c>
      <c r="L14" s="23" t="s">
        <v>310</v>
      </c>
      <c r="M14" s="23" t="s">
        <v>311</v>
      </c>
      <c r="N14" s="23" t="s">
        <v>202</v>
      </c>
      <c r="O14" s="23" t="s">
        <v>203</v>
      </c>
      <c r="P14" s="23" t="s">
        <v>312</v>
      </c>
      <c r="Q14" s="23"/>
      <c r="R14" s="23" t="s">
        <v>313</v>
      </c>
      <c r="S14" s="33" t="s">
        <v>206</v>
      </c>
      <c r="T14" s="33" t="s">
        <v>207</v>
      </c>
      <c r="U14" s="23" t="s">
        <v>208</v>
      </c>
      <c r="V14" s="23" t="s">
        <v>78</v>
      </c>
      <c r="W14" s="23">
        <v>2024</v>
      </c>
      <c r="X14" s="23" t="s">
        <v>209</v>
      </c>
      <c r="Y14" s="23">
        <v>2024.01</v>
      </c>
      <c r="Z14" s="23">
        <v>2024.12</v>
      </c>
      <c r="AA14" s="36">
        <v>49</v>
      </c>
      <c r="AB14" s="36">
        <v>49</v>
      </c>
      <c r="AC14" s="36">
        <v>49</v>
      </c>
      <c r="AD14" s="36">
        <v>0</v>
      </c>
      <c r="AE14" s="36"/>
      <c r="AF14" s="36"/>
      <c r="AG14" s="40">
        <v>610</v>
      </c>
      <c r="AH14" s="40">
        <v>167</v>
      </c>
      <c r="AI14" s="23" t="s">
        <v>210</v>
      </c>
      <c r="AJ14" s="23" t="s">
        <v>210</v>
      </c>
      <c r="AK14" s="23" t="s">
        <v>211</v>
      </c>
      <c r="AL14" s="23"/>
      <c r="AM14" s="23" t="s">
        <v>212</v>
      </c>
      <c r="AN14" s="23" t="s">
        <v>209</v>
      </c>
      <c r="AO14" s="23" t="s">
        <v>210</v>
      </c>
      <c r="AP14" s="23"/>
      <c r="AQ14" s="23" t="s">
        <v>210</v>
      </c>
      <c r="AR14" s="23"/>
      <c r="AS14" s="23" t="s">
        <v>314</v>
      </c>
      <c r="AT14" s="23">
        <v>18996967816</v>
      </c>
    </row>
    <row r="15" s="9" customFormat="1" ht="70" customHeight="1" spans="1:46">
      <c r="A15" s="23">
        <f>SUBTOTAL(103,$C$7:C15)*1</f>
        <v>9</v>
      </c>
      <c r="B15" s="23" t="s">
        <v>190</v>
      </c>
      <c r="C15" s="23" t="s">
        <v>315</v>
      </c>
      <c r="D15" s="23" t="s">
        <v>215</v>
      </c>
      <c r="E15" s="23" t="s">
        <v>216</v>
      </c>
      <c r="F15" s="23" t="s">
        <v>217</v>
      </c>
      <c r="G15" s="23" t="s">
        <v>316</v>
      </c>
      <c r="H15" s="23" t="s">
        <v>196</v>
      </c>
      <c r="I15" s="23" t="s">
        <v>317</v>
      </c>
      <c r="J15" s="23" t="s">
        <v>318</v>
      </c>
      <c r="K15" s="23" t="s">
        <v>319</v>
      </c>
      <c r="L15" s="23" t="s">
        <v>320</v>
      </c>
      <c r="M15" s="23" t="s">
        <v>321</v>
      </c>
      <c r="N15" s="23" t="s">
        <v>224</v>
      </c>
      <c r="O15" s="23" t="s">
        <v>225</v>
      </c>
      <c r="P15" s="23" t="s">
        <v>226</v>
      </c>
      <c r="Q15" s="23" t="s">
        <v>227</v>
      </c>
      <c r="R15" s="23" t="s">
        <v>322</v>
      </c>
      <c r="S15" s="33" t="s">
        <v>229</v>
      </c>
      <c r="T15" s="33" t="s">
        <v>230</v>
      </c>
      <c r="U15" s="23" t="s">
        <v>231</v>
      </c>
      <c r="V15" s="23" t="s">
        <v>46</v>
      </c>
      <c r="W15" s="23">
        <v>2024</v>
      </c>
      <c r="X15" s="23" t="s">
        <v>209</v>
      </c>
      <c r="Y15" s="23">
        <v>2024.01</v>
      </c>
      <c r="Z15" s="23">
        <v>2024.12</v>
      </c>
      <c r="AA15" s="36">
        <v>60</v>
      </c>
      <c r="AB15" s="36">
        <v>60</v>
      </c>
      <c r="AC15" s="36">
        <v>60</v>
      </c>
      <c r="AD15" s="36">
        <v>0</v>
      </c>
      <c r="AE15" s="36"/>
      <c r="AF15" s="36"/>
      <c r="AG15" s="40">
        <v>150</v>
      </c>
      <c r="AH15" s="40">
        <v>15</v>
      </c>
      <c r="AI15" s="23" t="s">
        <v>210</v>
      </c>
      <c r="AJ15" s="23" t="s">
        <v>210</v>
      </c>
      <c r="AK15" s="23" t="s">
        <v>211</v>
      </c>
      <c r="AL15" s="23"/>
      <c r="AM15" s="23" t="s">
        <v>212</v>
      </c>
      <c r="AN15" s="23" t="s">
        <v>209</v>
      </c>
      <c r="AO15" s="23" t="s">
        <v>210</v>
      </c>
      <c r="AP15" s="23"/>
      <c r="AQ15" s="23" t="s">
        <v>210</v>
      </c>
      <c r="AR15" s="23"/>
      <c r="AS15" s="23" t="s">
        <v>323</v>
      </c>
      <c r="AT15" s="23" t="s">
        <v>324</v>
      </c>
    </row>
    <row r="16" s="9" customFormat="1" ht="70" customHeight="1" spans="1:46">
      <c r="A16" s="23">
        <f>SUBTOTAL(103,$C$7:C16)*1</f>
        <v>10</v>
      </c>
      <c r="B16" s="23" t="s">
        <v>190</v>
      </c>
      <c r="C16" s="23" t="s">
        <v>325</v>
      </c>
      <c r="D16" s="23" t="s">
        <v>192</v>
      </c>
      <c r="E16" s="23" t="s">
        <v>193</v>
      </c>
      <c r="F16" s="23" t="s">
        <v>194</v>
      </c>
      <c r="G16" s="23" t="s">
        <v>326</v>
      </c>
      <c r="H16" s="23" t="s">
        <v>196</v>
      </c>
      <c r="I16" s="23" t="s">
        <v>55</v>
      </c>
      <c r="J16" s="23" t="s">
        <v>327</v>
      </c>
      <c r="K16" s="23" t="s">
        <v>328</v>
      </c>
      <c r="L16" s="23" t="s">
        <v>326</v>
      </c>
      <c r="M16" s="23" t="s">
        <v>329</v>
      </c>
      <c r="N16" s="23" t="s">
        <v>202</v>
      </c>
      <c r="O16" s="23" t="s">
        <v>203</v>
      </c>
      <c r="P16" s="23" t="s">
        <v>330</v>
      </c>
      <c r="Q16" s="23"/>
      <c r="R16" s="23" t="s">
        <v>331</v>
      </c>
      <c r="S16" s="33" t="s">
        <v>206</v>
      </c>
      <c r="T16" s="33" t="s">
        <v>207</v>
      </c>
      <c r="U16" s="23" t="s">
        <v>208</v>
      </c>
      <c r="V16" s="23" t="s">
        <v>54</v>
      </c>
      <c r="W16" s="23">
        <v>2024</v>
      </c>
      <c r="X16" s="23" t="s">
        <v>209</v>
      </c>
      <c r="Y16" s="23">
        <v>2024.01</v>
      </c>
      <c r="Z16" s="23">
        <v>2024.12</v>
      </c>
      <c r="AA16" s="36">
        <v>27</v>
      </c>
      <c r="AB16" s="36">
        <v>27</v>
      </c>
      <c r="AC16" s="36">
        <v>27</v>
      </c>
      <c r="AD16" s="36">
        <v>0</v>
      </c>
      <c r="AE16" s="36"/>
      <c r="AF16" s="36"/>
      <c r="AG16" s="40">
        <v>414</v>
      </c>
      <c r="AH16" s="40">
        <v>55</v>
      </c>
      <c r="AI16" s="23" t="s">
        <v>210</v>
      </c>
      <c r="AJ16" s="23" t="s">
        <v>210</v>
      </c>
      <c r="AK16" s="23" t="s">
        <v>211</v>
      </c>
      <c r="AL16" s="23"/>
      <c r="AM16" s="23" t="s">
        <v>212</v>
      </c>
      <c r="AN16" s="23" t="s">
        <v>209</v>
      </c>
      <c r="AO16" s="23" t="s">
        <v>210</v>
      </c>
      <c r="AP16" s="23"/>
      <c r="AQ16" s="23" t="s">
        <v>210</v>
      </c>
      <c r="AR16" s="23"/>
      <c r="AS16" s="23" t="s">
        <v>332</v>
      </c>
      <c r="AT16" s="23">
        <v>13996990943</v>
      </c>
    </row>
    <row r="17" s="9" customFormat="1" ht="70" customHeight="1" spans="1:46">
      <c r="A17" s="23">
        <f>SUBTOTAL(103,$C$7:C17)*1</f>
        <v>11</v>
      </c>
      <c r="B17" s="23" t="s">
        <v>190</v>
      </c>
      <c r="C17" s="23" t="s">
        <v>333</v>
      </c>
      <c r="D17" s="23" t="s">
        <v>192</v>
      </c>
      <c r="E17" s="23" t="s">
        <v>193</v>
      </c>
      <c r="F17" s="23" t="s">
        <v>194</v>
      </c>
      <c r="G17" s="23" t="s">
        <v>334</v>
      </c>
      <c r="H17" s="23" t="s">
        <v>196</v>
      </c>
      <c r="I17" s="23" t="s">
        <v>335</v>
      </c>
      <c r="J17" s="23" t="s">
        <v>336</v>
      </c>
      <c r="K17" s="23" t="s">
        <v>337</v>
      </c>
      <c r="L17" s="23" t="s">
        <v>338</v>
      </c>
      <c r="M17" s="23" t="s">
        <v>339</v>
      </c>
      <c r="N17" s="23" t="s">
        <v>202</v>
      </c>
      <c r="O17" s="23" t="s">
        <v>203</v>
      </c>
      <c r="P17" s="23" t="s">
        <v>340</v>
      </c>
      <c r="Q17" s="23"/>
      <c r="R17" s="23" t="s">
        <v>341</v>
      </c>
      <c r="S17" s="33" t="s">
        <v>206</v>
      </c>
      <c r="T17" s="33" t="s">
        <v>207</v>
      </c>
      <c r="U17" s="23" t="s">
        <v>208</v>
      </c>
      <c r="V17" s="23" t="s">
        <v>42</v>
      </c>
      <c r="W17" s="23">
        <v>2024</v>
      </c>
      <c r="X17" s="23" t="s">
        <v>209</v>
      </c>
      <c r="Y17" s="23">
        <v>2024.01</v>
      </c>
      <c r="Z17" s="23">
        <v>2024.12</v>
      </c>
      <c r="AA17" s="36">
        <v>44</v>
      </c>
      <c r="AB17" s="36">
        <v>44</v>
      </c>
      <c r="AC17" s="36">
        <v>44</v>
      </c>
      <c r="AD17" s="36">
        <v>0</v>
      </c>
      <c r="AE17" s="36"/>
      <c r="AF17" s="36"/>
      <c r="AG17" s="40">
        <v>400</v>
      </c>
      <c r="AH17" s="40">
        <v>120</v>
      </c>
      <c r="AI17" s="23" t="s">
        <v>210</v>
      </c>
      <c r="AJ17" s="23" t="s">
        <v>210</v>
      </c>
      <c r="AK17" s="23" t="s">
        <v>211</v>
      </c>
      <c r="AL17" s="23"/>
      <c r="AM17" s="23" t="s">
        <v>212</v>
      </c>
      <c r="AN17" s="23" t="s">
        <v>209</v>
      </c>
      <c r="AO17" s="23" t="s">
        <v>210</v>
      </c>
      <c r="AP17" s="23"/>
      <c r="AQ17" s="23" t="s">
        <v>210</v>
      </c>
      <c r="AR17" s="23"/>
      <c r="AS17" s="23" t="s">
        <v>342</v>
      </c>
      <c r="AT17" s="23">
        <v>75762007</v>
      </c>
    </row>
    <row r="18" s="9" customFormat="1" ht="70" customHeight="1" spans="1:46">
      <c r="A18" s="23">
        <f>SUBTOTAL(103,$C$7:C18)*1</f>
        <v>12</v>
      </c>
      <c r="B18" s="23" t="s">
        <v>190</v>
      </c>
      <c r="C18" s="23" t="s">
        <v>343</v>
      </c>
      <c r="D18" s="23" t="s">
        <v>192</v>
      </c>
      <c r="E18" s="23" t="s">
        <v>193</v>
      </c>
      <c r="F18" s="23" t="s">
        <v>194</v>
      </c>
      <c r="G18" s="23" t="s">
        <v>344</v>
      </c>
      <c r="H18" s="23" t="s">
        <v>196</v>
      </c>
      <c r="I18" s="23" t="s">
        <v>345</v>
      </c>
      <c r="J18" s="23" t="s">
        <v>346</v>
      </c>
      <c r="K18" s="23" t="s">
        <v>347</v>
      </c>
      <c r="L18" s="23" t="s">
        <v>346</v>
      </c>
      <c r="M18" s="23" t="s">
        <v>348</v>
      </c>
      <c r="N18" s="23" t="s">
        <v>202</v>
      </c>
      <c r="O18" s="23" t="s">
        <v>203</v>
      </c>
      <c r="P18" s="23" t="s">
        <v>349</v>
      </c>
      <c r="Q18" s="23"/>
      <c r="R18" s="23" t="s">
        <v>350</v>
      </c>
      <c r="S18" s="33" t="s">
        <v>351</v>
      </c>
      <c r="T18" s="33" t="s">
        <v>257</v>
      </c>
      <c r="U18" s="23" t="s">
        <v>208</v>
      </c>
      <c r="V18" s="23" t="s">
        <v>109</v>
      </c>
      <c r="W18" s="23">
        <v>2024</v>
      </c>
      <c r="X18" s="23" t="s">
        <v>209</v>
      </c>
      <c r="Y18" s="23">
        <v>2024.01</v>
      </c>
      <c r="Z18" s="23">
        <v>2024.12</v>
      </c>
      <c r="AA18" s="36">
        <v>321</v>
      </c>
      <c r="AB18" s="36">
        <v>321</v>
      </c>
      <c r="AC18" s="36">
        <v>264.612</v>
      </c>
      <c r="AD18" s="36">
        <v>56.388</v>
      </c>
      <c r="AE18" s="36"/>
      <c r="AF18" s="36"/>
      <c r="AG18" s="40">
        <v>1500</v>
      </c>
      <c r="AH18" s="40">
        <v>41</v>
      </c>
      <c r="AI18" s="23" t="s">
        <v>210</v>
      </c>
      <c r="AJ18" s="23" t="s">
        <v>210</v>
      </c>
      <c r="AK18" s="23" t="s">
        <v>211</v>
      </c>
      <c r="AL18" s="23"/>
      <c r="AM18" s="23" t="s">
        <v>212</v>
      </c>
      <c r="AN18" s="23" t="s">
        <v>210</v>
      </c>
      <c r="AO18" s="23" t="s">
        <v>210</v>
      </c>
      <c r="AP18" s="23"/>
      <c r="AQ18" s="23" t="s">
        <v>210</v>
      </c>
      <c r="AR18" s="23"/>
      <c r="AS18" s="23" t="s">
        <v>352</v>
      </c>
      <c r="AT18" s="23">
        <v>13308273936</v>
      </c>
    </row>
    <row r="19" s="9" customFormat="1" ht="70" customHeight="1" spans="1:46">
      <c r="A19" s="23">
        <f>SUBTOTAL(103,$C$7:C19)*1</f>
        <v>13</v>
      </c>
      <c r="B19" s="23" t="s">
        <v>190</v>
      </c>
      <c r="C19" s="23" t="s">
        <v>353</v>
      </c>
      <c r="D19" s="23" t="s">
        <v>215</v>
      </c>
      <c r="E19" s="23" t="s">
        <v>216</v>
      </c>
      <c r="F19" s="23" t="s">
        <v>217</v>
      </c>
      <c r="G19" s="23" t="s">
        <v>354</v>
      </c>
      <c r="H19" s="23" t="s">
        <v>196</v>
      </c>
      <c r="I19" s="23" t="s">
        <v>355</v>
      </c>
      <c r="J19" s="23" t="s">
        <v>356</v>
      </c>
      <c r="K19" s="23" t="s">
        <v>357</v>
      </c>
      <c r="L19" s="23" t="s">
        <v>358</v>
      </c>
      <c r="M19" s="23" t="s">
        <v>359</v>
      </c>
      <c r="N19" s="23" t="s">
        <v>360</v>
      </c>
      <c r="O19" s="23" t="s">
        <v>361</v>
      </c>
      <c r="P19" s="23" t="s">
        <v>362</v>
      </c>
      <c r="Q19" s="23" t="s">
        <v>363</v>
      </c>
      <c r="R19" s="23" t="s">
        <v>364</v>
      </c>
      <c r="S19" s="33" t="s">
        <v>365</v>
      </c>
      <c r="T19" s="33" t="s">
        <v>366</v>
      </c>
      <c r="U19" s="23" t="s">
        <v>367</v>
      </c>
      <c r="V19" s="23" t="s">
        <v>100</v>
      </c>
      <c r="W19" s="23">
        <v>2024</v>
      </c>
      <c r="X19" s="23" t="s">
        <v>209</v>
      </c>
      <c r="Y19" s="23">
        <v>2024.01</v>
      </c>
      <c r="Z19" s="23">
        <v>2024.12</v>
      </c>
      <c r="AA19" s="36">
        <v>300</v>
      </c>
      <c r="AB19" s="36">
        <v>300</v>
      </c>
      <c r="AC19" s="36">
        <v>300</v>
      </c>
      <c r="AD19" s="36">
        <v>0</v>
      </c>
      <c r="AE19" s="36"/>
      <c r="AF19" s="36"/>
      <c r="AG19" s="40">
        <v>200</v>
      </c>
      <c r="AH19" s="40">
        <v>5</v>
      </c>
      <c r="AI19" s="23" t="s">
        <v>210</v>
      </c>
      <c r="AJ19" s="23" t="s">
        <v>210</v>
      </c>
      <c r="AK19" s="23" t="s">
        <v>211</v>
      </c>
      <c r="AL19" s="23"/>
      <c r="AM19" s="23" t="s">
        <v>212</v>
      </c>
      <c r="AN19" s="23" t="s">
        <v>210</v>
      </c>
      <c r="AO19" s="23" t="s">
        <v>210</v>
      </c>
      <c r="AP19" s="23"/>
      <c r="AQ19" s="23" t="s">
        <v>210</v>
      </c>
      <c r="AR19" s="23"/>
      <c r="AS19" s="23" t="s">
        <v>368</v>
      </c>
      <c r="AT19" s="23">
        <v>18996940003</v>
      </c>
    </row>
    <row r="20" s="9" customFormat="1" ht="70" customHeight="1" spans="1:46">
      <c r="A20" s="23">
        <f>SUBTOTAL(103,$C$7:C20)*1</f>
        <v>14</v>
      </c>
      <c r="B20" s="23" t="s">
        <v>190</v>
      </c>
      <c r="C20" s="23" t="s">
        <v>369</v>
      </c>
      <c r="D20" s="23" t="s">
        <v>215</v>
      </c>
      <c r="E20" s="23" t="s">
        <v>216</v>
      </c>
      <c r="F20" s="23" t="s">
        <v>217</v>
      </c>
      <c r="G20" s="23" t="s">
        <v>370</v>
      </c>
      <c r="H20" s="23" t="s">
        <v>196</v>
      </c>
      <c r="I20" s="23" t="s">
        <v>371</v>
      </c>
      <c r="J20" s="23" t="s">
        <v>372</v>
      </c>
      <c r="K20" s="23" t="s">
        <v>373</v>
      </c>
      <c r="L20" s="23" t="s">
        <v>374</v>
      </c>
      <c r="M20" s="23" t="s">
        <v>375</v>
      </c>
      <c r="N20" s="23" t="s">
        <v>376</v>
      </c>
      <c r="O20" s="23" t="s">
        <v>377</v>
      </c>
      <c r="P20" s="23" t="s">
        <v>378</v>
      </c>
      <c r="Q20" s="23" t="s">
        <v>379</v>
      </c>
      <c r="R20" s="23" t="s">
        <v>380</v>
      </c>
      <c r="S20" s="33" t="s">
        <v>381</v>
      </c>
      <c r="T20" s="33" t="s">
        <v>207</v>
      </c>
      <c r="U20" s="23" t="s">
        <v>367</v>
      </c>
      <c r="V20" s="23" t="s">
        <v>114</v>
      </c>
      <c r="W20" s="23">
        <v>2024</v>
      </c>
      <c r="X20" s="23" t="s">
        <v>209</v>
      </c>
      <c r="Y20" s="23">
        <v>2024.01</v>
      </c>
      <c r="Z20" s="23">
        <v>2024.12</v>
      </c>
      <c r="AA20" s="36">
        <v>404</v>
      </c>
      <c r="AB20" s="36">
        <v>404</v>
      </c>
      <c r="AC20" s="36">
        <v>404</v>
      </c>
      <c r="AD20" s="36">
        <v>0</v>
      </c>
      <c r="AE20" s="36"/>
      <c r="AF20" s="36"/>
      <c r="AG20" s="40">
        <v>1000</v>
      </c>
      <c r="AH20" s="40">
        <v>80</v>
      </c>
      <c r="AI20" s="23" t="s">
        <v>210</v>
      </c>
      <c r="AJ20" s="23" t="s">
        <v>210</v>
      </c>
      <c r="AK20" s="23" t="s">
        <v>211</v>
      </c>
      <c r="AL20" s="23"/>
      <c r="AM20" s="23" t="s">
        <v>212</v>
      </c>
      <c r="AN20" s="23" t="s">
        <v>209</v>
      </c>
      <c r="AO20" s="23" t="s">
        <v>210</v>
      </c>
      <c r="AP20" s="23"/>
      <c r="AQ20" s="23" t="s">
        <v>210</v>
      </c>
      <c r="AR20" s="23"/>
      <c r="AS20" s="23" t="s">
        <v>382</v>
      </c>
      <c r="AT20" s="23" t="s">
        <v>383</v>
      </c>
    </row>
    <row r="21" s="9" customFormat="1" ht="70" customHeight="1" spans="1:46">
      <c r="A21" s="23">
        <f>SUBTOTAL(103,$C$7:C21)*1</f>
        <v>15</v>
      </c>
      <c r="B21" s="23" t="s">
        <v>190</v>
      </c>
      <c r="C21" s="23" t="s">
        <v>384</v>
      </c>
      <c r="D21" s="23" t="s">
        <v>192</v>
      </c>
      <c r="E21" s="23" t="s">
        <v>244</v>
      </c>
      <c r="F21" s="23" t="s">
        <v>262</v>
      </c>
      <c r="G21" s="23" t="s">
        <v>385</v>
      </c>
      <c r="H21" s="23" t="s">
        <v>196</v>
      </c>
      <c r="I21" s="23" t="s">
        <v>386</v>
      </c>
      <c r="J21" s="23" t="s">
        <v>387</v>
      </c>
      <c r="K21" s="23" t="s">
        <v>388</v>
      </c>
      <c r="L21" s="23" t="s">
        <v>389</v>
      </c>
      <c r="M21" s="23" t="s">
        <v>390</v>
      </c>
      <c r="N21" s="23" t="s">
        <v>391</v>
      </c>
      <c r="O21" s="23" t="s">
        <v>392</v>
      </c>
      <c r="P21" s="23" t="s">
        <v>393</v>
      </c>
      <c r="Q21" s="23" t="s">
        <v>394</v>
      </c>
      <c r="R21" s="23" t="s">
        <v>395</v>
      </c>
      <c r="S21" s="33" t="s">
        <v>396</v>
      </c>
      <c r="T21" s="33" t="s">
        <v>230</v>
      </c>
      <c r="U21" s="23" t="s">
        <v>274</v>
      </c>
      <c r="V21" s="23" t="s">
        <v>50</v>
      </c>
      <c r="W21" s="23">
        <v>2024</v>
      </c>
      <c r="X21" s="23" t="s">
        <v>209</v>
      </c>
      <c r="Y21" s="23">
        <v>2024.01</v>
      </c>
      <c r="Z21" s="23">
        <v>2024.12</v>
      </c>
      <c r="AA21" s="36">
        <v>60</v>
      </c>
      <c r="AB21" s="36">
        <v>60</v>
      </c>
      <c r="AC21" s="36">
        <v>60</v>
      </c>
      <c r="AD21" s="36">
        <v>0</v>
      </c>
      <c r="AE21" s="36"/>
      <c r="AF21" s="36"/>
      <c r="AG21" s="40">
        <v>7721</v>
      </c>
      <c r="AH21" s="40">
        <v>751</v>
      </c>
      <c r="AI21" s="23" t="s">
        <v>210</v>
      </c>
      <c r="AJ21" s="23" t="s">
        <v>209</v>
      </c>
      <c r="AK21" s="23" t="s">
        <v>211</v>
      </c>
      <c r="AL21" s="23"/>
      <c r="AM21" s="23" t="s">
        <v>212</v>
      </c>
      <c r="AN21" s="23" t="s">
        <v>209</v>
      </c>
      <c r="AO21" s="23" t="s">
        <v>210</v>
      </c>
      <c r="AP21" s="23"/>
      <c r="AQ21" s="23" t="s">
        <v>210</v>
      </c>
      <c r="AR21" s="23"/>
      <c r="AS21" s="23" t="s">
        <v>397</v>
      </c>
      <c r="AT21" s="23">
        <v>13709487252</v>
      </c>
    </row>
    <row r="22" s="9" customFormat="1" ht="70" customHeight="1" spans="1:46">
      <c r="A22" s="23">
        <f>SUBTOTAL(103,$C$7:C22)*1</f>
        <v>16</v>
      </c>
      <c r="B22" s="23" t="s">
        <v>190</v>
      </c>
      <c r="C22" s="23" t="s">
        <v>398</v>
      </c>
      <c r="D22" s="23" t="s">
        <v>192</v>
      </c>
      <c r="E22" s="23" t="s">
        <v>244</v>
      </c>
      <c r="F22" s="23" t="s">
        <v>262</v>
      </c>
      <c r="G22" s="23" t="s">
        <v>399</v>
      </c>
      <c r="H22" s="23" t="s">
        <v>196</v>
      </c>
      <c r="I22" s="23" t="s">
        <v>51</v>
      </c>
      <c r="J22" s="23" t="s">
        <v>400</v>
      </c>
      <c r="K22" s="23" t="s">
        <v>401</v>
      </c>
      <c r="L22" s="23" t="s">
        <v>402</v>
      </c>
      <c r="M22" s="23" t="s">
        <v>403</v>
      </c>
      <c r="N22" s="23" t="s">
        <v>268</v>
      </c>
      <c r="O22" s="23" t="s">
        <v>225</v>
      </c>
      <c r="P22" s="23" t="s">
        <v>404</v>
      </c>
      <c r="Q22" s="23" t="s">
        <v>405</v>
      </c>
      <c r="R22" s="23" t="s">
        <v>406</v>
      </c>
      <c r="S22" s="33" t="s">
        <v>303</v>
      </c>
      <c r="T22" s="33">
        <v>0</v>
      </c>
      <c r="U22" s="23" t="s">
        <v>274</v>
      </c>
      <c r="V22" s="23" t="s">
        <v>50</v>
      </c>
      <c r="W22" s="23">
        <v>2024</v>
      </c>
      <c r="X22" s="23" t="s">
        <v>209</v>
      </c>
      <c r="Y22" s="23">
        <v>2024.01</v>
      </c>
      <c r="Z22" s="23">
        <v>2024.12</v>
      </c>
      <c r="AA22" s="36">
        <v>41.5</v>
      </c>
      <c r="AB22" s="36">
        <v>41.5</v>
      </c>
      <c r="AC22" s="36">
        <v>41.5</v>
      </c>
      <c r="AD22" s="36">
        <v>0</v>
      </c>
      <c r="AE22" s="36"/>
      <c r="AF22" s="36"/>
      <c r="AG22" s="40">
        <v>290</v>
      </c>
      <c r="AH22" s="40">
        <v>10</v>
      </c>
      <c r="AI22" s="23" t="s">
        <v>210</v>
      </c>
      <c r="AJ22" s="23" t="s">
        <v>210</v>
      </c>
      <c r="AK22" s="23" t="s">
        <v>211</v>
      </c>
      <c r="AL22" s="23"/>
      <c r="AM22" s="23" t="s">
        <v>212</v>
      </c>
      <c r="AN22" s="23" t="s">
        <v>209</v>
      </c>
      <c r="AO22" s="23" t="s">
        <v>210</v>
      </c>
      <c r="AP22" s="23"/>
      <c r="AQ22" s="23" t="s">
        <v>210</v>
      </c>
      <c r="AR22" s="23"/>
      <c r="AS22" s="23" t="s">
        <v>397</v>
      </c>
      <c r="AT22" s="23">
        <v>13709487252</v>
      </c>
    </row>
    <row r="23" s="9" customFormat="1" ht="70" customHeight="1" spans="1:46">
      <c r="A23" s="23">
        <f>SUBTOTAL(103,$C$7:C23)*1</f>
        <v>17</v>
      </c>
      <c r="B23" s="23" t="s">
        <v>190</v>
      </c>
      <c r="C23" s="23" t="s">
        <v>407</v>
      </c>
      <c r="D23" s="23" t="s">
        <v>192</v>
      </c>
      <c r="E23" s="23" t="s">
        <v>193</v>
      </c>
      <c r="F23" s="23" t="s">
        <v>194</v>
      </c>
      <c r="G23" s="23" t="s">
        <v>408</v>
      </c>
      <c r="H23" s="23" t="s">
        <v>196</v>
      </c>
      <c r="I23" s="23" t="s">
        <v>409</v>
      </c>
      <c r="J23" s="23" t="s">
        <v>410</v>
      </c>
      <c r="K23" s="23" t="s">
        <v>411</v>
      </c>
      <c r="L23" s="23" t="s">
        <v>408</v>
      </c>
      <c r="M23" s="23" t="s">
        <v>412</v>
      </c>
      <c r="N23" s="23" t="s">
        <v>202</v>
      </c>
      <c r="O23" s="23" t="s">
        <v>203</v>
      </c>
      <c r="P23" s="23" t="s">
        <v>413</v>
      </c>
      <c r="Q23" s="23"/>
      <c r="R23" s="23" t="s">
        <v>414</v>
      </c>
      <c r="S23" s="33" t="s">
        <v>206</v>
      </c>
      <c r="T23" s="33" t="s">
        <v>207</v>
      </c>
      <c r="U23" s="23" t="s">
        <v>208</v>
      </c>
      <c r="V23" s="23" t="s">
        <v>86</v>
      </c>
      <c r="W23" s="23">
        <v>2024</v>
      </c>
      <c r="X23" s="23" t="s">
        <v>209</v>
      </c>
      <c r="Y23" s="23">
        <v>2024.01</v>
      </c>
      <c r="Z23" s="23">
        <v>2024.12</v>
      </c>
      <c r="AA23" s="36">
        <v>67</v>
      </c>
      <c r="AB23" s="36">
        <v>67</v>
      </c>
      <c r="AC23" s="36">
        <v>67</v>
      </c>
      <c r="AD23" s="36">
        <v>0</v>
      </c>
      <c r="AE23" s="36"/>
      <c r="AF23" s="36"/>
      <c r="AG23" s="40">
        <v>726</v>
      </c>
      <c r="AH23" s="40">
        <v>176</v>
      </c>
      <c r="AI23" s="23" t="s">
        <v>210</v>
      </c>
      <c r="AJ23" s="23" t="s">
        <v>210</v>
      </c>
      <c r="AK23" s="23" t="s">
        <v>211</v>
      </c>
      <c r="AL23" s="23"/>
      <c r="AM23" s="23" t="s">
        <v>212</v>
      </c>
      <c r="AN23" s="23" t="s">
        <v>210</v>
      </c>
      <c r="AO23" s="23" t="s">
        <v>210</v>
      </c>
      <c r="AP23" s="23"/>
      <c r="AQ23" s="23" t="s">
        <v>210</v>
      </c>
      <c r="AR23" s="23"/>
      <c r="AS23" s="23" t="s">
        <v>415</v>
      </c>
      <c r="AT23" s="23">
        <v>15095988777</v>
      </c>
    </row>
    <row r="24" s="9" customFormat="1" ht="70" customHeight="1" spans="1:46">
      <c r="A24" s="23">
        <f>SUBTOTAL(103,$C$7:C24)*1</f>
        <v>18</v>
      </c>
      <c r="B24" s="23" t="s">
        <v>190</v>
      </c>
      <c r="C24" s="23" t="s">
        <v>416</v>
      </c>
      <c r="D24" s="23" t="s">
        <v>192</v>
      </c>
      <c r="E24" s="23" t="s">
        <v>193</v>
      </c>
      <c r="F24" s="23" t="s">
        <v>194</v>
      </c>
      <c r="G24" s="23" t="s">
        <v>417</v>
      </c>
      <c r="H24" s="23" t="s">
        <v>196</v>
      </c>
      <c r="I24" s="23" t="s">
        <v>418</v>
      </c>
      <c r="J24" s="23" t="s">
        <v>419</v>
      </c>
      <c r="K24" s="23" t="s">
        <v>420</v>
      </c>
      <c r="L24" s="23" t="s">
        <v>417</v>
      </c>
      <c r="M24" s="23" t="s">
        <v>421</v>
      </c>
      <c r="N24" s="23" t="s">
        <v>202</v>
      </c>
      <c r="O24" s="23" t="s">
        <v>203</v>
      </c>
      <c r="P24" s="23" t="s">
        <v>422</v>
      </c>
      <c r="Q24" s="23"/>
      <c r="R24" s="23" t="s">
        <v>423</v>
      </c>
      <c r="S24" s="33" t="s">
        <v>206</v>
      </c>
      <c r="T24" s="33" t="s">
        <v>207</v>
      </c>
      <c r="U24" s="23" t="s">
        <v>208</v>
      </c>
      <c r="V24" s="23" t="s">
        <v>52</v>
      </c>
      <c r="W24" s="23">
        <v>2024</v>
      </c>
      <c r="X24" s="23" t="s">
        <v>209</v>
      </c>
      <c r="Y24" s="23">
        <v>2024.01</v>
      </c>
      <c r="Z24" s="23">
        <v>2024.12</v>
      </c>
      <c r="AA24" s="36">
        <v>26</v>
      </c>
      <c r="AB24" s="36">
        <v>26</v>
      </c>
      <c r="AC24" s="36">
        <v>26</v>
      </c>
      <c r="AD24" s="36">
        <v>0</v>
      </c>
      <c r="AE24" s="36"/>
      <c r="AF24" s="36"/>
      <c r="AG24" s="40">
        <v>186</v>
      </c>
      <c r="AH24" s="40">
        <v>20</v>
      </c>
      <c r="AI24" s="23" t="s">
        <v>210</v>
      </c>
      <c r="AJ24" s="23" t="s">
        <v>210</v>
      </c>
      <c r="AK24" s="23" t="s">
        <v>211</v>
      </c>
      <c r="AL24" s="23"/>
      <c r="AM24" s="23" t="s">
        <v>212</v>
      </c>
      <c r="AN24" s="23" t="s">
        <v>209</v>
      </c>
      <c r="AO24" s="23" t="s">
        <v>210</v>
      </c>
      <c r="AP24" s="23"/>
      <c r="AQ24" s="23" t="s">
        <v>210</v>
      </c>
      <c r="AR24" s="23"/>
      <c r="AS24" s="23" t="s">
        <v>424</v>
      </c>
      <c r="AT24" s="23">
        <v>18083098315</v>
      </c>
    </row>
    <row r="25" s="9" customFormat="1" ht="70" customHeight="1" spans="1:46">
      <c r="A25" s="23">
        <f>SUBTOTAL(103,$C$7:C25)*1</f>
        <v>19</v>
      </c>
      <c r="B25" s="23" t="s">
        <v>190</v>
      </c>
      <c r="C25" s="23" t="s">
        <v>425</v>
      </c>
      <c r="D25" s="23" t="s">
        <v>215</v>
      </c>
      <c r="E25" s="23" t="s">
        <v>216</v>
      </c>
      <c r="F25" s="23" t="s">
        <v>217</v>
      </c>
      <c r="G25" s="23" t="s">
        <v>426</v>
      </c>
      <c r="H25" s="23" t="s">
        <v>196</v>
      </c>
      <c r="I25" s="23" t="s">
        <v>427</v>
      </c>
      <c r="J25" s="23" t="s">
        <v>428</v>
      </c>
      <c r="K25" s="23" t="s">
        <v>429</v>
      </c>
      <c r="L25" s="23" t="s">
        <v>430</v>
      </c>
      <c r="M25" s="23" t="s">
        <v>431</v>
      </c>
      <c r="N25" s="23" t="s">
        <v>224</v>
      </c>
      <c r="O25" s="23" t="s">
        <v>225</v>
      </c>
      <c r="P25" s="23" t="s">
        <v>226</v>
      </c>
      <c r="Q25" s="23" t="s">
        <v>227</v>
      </c>
      <c r="R25" s="23" t="s">
        <v>432</v>
      </c>
      <c r="S25" s="33" t="s">
        <v>229</v>
      </c>
      <c r="T25" s="33" t="s">
        <v>230</v>
      </c>
      <c r="U25" s="23" t="s">
        <v>231</v>
      </c>
      <c r="V25" s="23" t="s">
        <v>22</v>
      </c>
      <c r="W25" s="23">
        <v>2024</v>
      </c>
      <c r="X25" s="23" t="s">
        <v>209</v>
      </c>
      <c r="Y25" s="23">
        <v>2024.01</v>
      </c>
      <c r="Z25" s="23">
        <v>2024.12</v>
      </c>
      <c r="AA25" s="36">
        <v>100</v>
      </c>
      <c r="AB25" s="36">
        <v>100</v>
      </c>
      <c r="AC25" s="36">
        <v>100</v>
      </c>
      <c r="AD25" s="36">
        <v>0</v>
      </c>
      <c r="AE25" s="36"/>
      <c r="AF25" s="36"/>
      <c r="AG25" s="40">
        <v>280</v>
      </c>
      <c r="AH25" s="40">
        <v>20</v>
      </c>
      <c r="AI25" s="23" t="s">
        <v>210</v>
      </c>
      <c r="AJ25" s="23" t="s">
        <v>210</v>
      </c>
      <c r="AK25" s="23" t="s">
        <v>211</v>
      </c>
      <c r="AL25" s="23"/>
      <c r="AM25" s="23" t="s">
        <v>212</v>
      </c>
      <c r="AN25" s="23" t="s">
        <v>210</v>
      </c>
      <c r="AO25" s="23" t="s">
        <v>210</v>
      </c>
      <c r="AP25" s="23"/>
      <c r="AQ25" s="23" t="s">
        <v>209</v>
      </c>
      <c r="AR25" s="23" t="s">
        <v>433</v>
      </c>
      <c r="AS25" s="23" t="s">
        <v>434</v>
      </c>
      <c r="AT25" s="23" t="s">
        <v>435</v>
      </c>
    </row>
    <row r="26" s="9" customFormat="1" ht="70" customHeight="1" spans="1:46">
      <c r="A26" s="23">
        <f>SUBTOTAL(103,$C$7:C26)*1</f>
        <v>20</v>
      </c>
      <c r="B26" s="23" t="s">
        <v>190</v>
      </c>
      <c r="C26" s="23" t="s">
        <v>436</v>
      </c>
      <c r="D26" s="23" t="s">
        <v>192</v>
      </c>
      <c r="E26" s="23" t="s">
        <v>244</v>
      </c>
      <c r="F26" s="23" t="s">
        <v>262</v>
      </c>
      <c r="G26" s="23" t="s">
        <v>437</v>
      </c>
      <c r="H26" s="23" t="s">
        <v>196</v>
      </c>
      <c r="I26" s="23" t="s">
        <v>438</v>
      </c>
      <c r="J26" s="23" t="s">
        <v>439</v>
      </c>
      <c r="K26" s="23" t="s">
        <v>440</v>
      </c>
      <c r="L26" s="23" t="s">
        <v>437</v>
      </c>
      <c r="M26" s="23" t="s">
        <v>390</v>
      </c>
      <c r="N26" s="23" t="s">
        <v>268</v>
      </c>
      <c r="O26" s="23" t="s">
        <v>225</v>
      </c>
      <c r="P26" s="23" t="s">
        <v>300</v>
      </c>
      <c r="Q26" s="23" t="s">
        <v>394</v>
      </c>
      <c r="R26" s="23" t="s">
        <v>441</v>
      </c>
      <c r="S26" s="33" t="s">
        <v>442</v>
      </c>
      <c r="T26" s="33" t="s">
        <v>257</v>
      </c>
      <c r="U26" s="23" t="s">
        <v>274</v>
      </c>
      <c r="V26" s="23" t="s">
        <v>56</v>
      </c>
      <c r="W26" s="23">
        <v>2024</v>
      </c>
      <c r="X26" s="23" t="s">
        <v>209</v>
      </c>
      <c r="Y26" s="23">
        <v>2024.01</v>
      </c>
      <c r="Z26" s="23">
        <v>2024.12</v>
      </c>
      <c r="AA26" s="36">
        <v>60</v>
      </c>
      <c r="AB26" s="36">
        <v>60</v>
      </c>
      <c r="AC26" s="36">
        <v>60</v>
      </c>
      <c r="AD26" s="36">
        <v>0</v>
      </c>
      <c r="AE26" s="36"/>
      <c r="AF26" s="36"/>
      <c r="AG26" s="40">
        <v>1000</v>
      </c>
      <c r="AH26" s="40">
        <v>156</v>
      </c>
      <c r="AI26" s="23" t="s">
        <v>210</v>
      </c>
      <c r="AJ26" s="23" t="s">
        <v>210</v>
      </c>
      <c r="AK26" s="23" t="s">
        <v>211</v>
      </c>
      <c r="AL26" s="23"/>
      <c r="AM26" s="23" t="s">
        <v>212</v>
      </c>
      <c r="AN26" s="23" t="s">
        <v>210</v>
      </c>
      <c r="AO26" s="23" t="s">
        <v>210</v>
      </c>
      <c r="AP26" s="23"/>
      <c r="AQ26" s="23" t="s">
        <v>210</v>
      </c>
      <c r="AR26" s="23"/>
      <c r="AS26" s="23" t="s">
        <v>443</v>
      </c>
      <c r="AT26" s="23">
        <v>18996918887</v>
      </c>
    </row>
    <row r="27" s="9" customFormat="1" ht="70" customHeight="1" spans="1:46">
      <c r="A27" s="23">
        <f>SUBTOTAL(103,$C$7:C27)*1</f>
        <v>21</v>
      </c>
      <c r="B27" s="23" t="s">
        <v>190</v>
      </c>
      <c r="C27" s="23" t="s">
        <v>444</v>
      </c>
      <c r="D27" s="23" t="s">
        <v>215</v>
      </c>
      <c r="E27" s="23" t="s">
        <v>216</v>
      </c>
      <c r="F27" s="23" t="s">
        <v>217</v>
      </c>
      <c r="G27" s="23" t="s">
        <v>445</v>
      </c>
      <c r="H27" s="23" t="s">
        <v>196</v>
      </c>
      <c r="I27" s="23" t="s">
        <v>446</v>
      </c>
      <c r="J27" s="23" t="s">
        <v>447</v>
      </c>
      <c r="K27" s="23" t="s">
        <v>221</v>
      </c>
      <c r="L27" s="23" t="s">
        <v>448</v>
      </c>
      <c r="M27" s="23" t="s">
        <v>449</v>
      </c>
      <c r="N27" s="23" t="s">
        <v>224</v>
      </c>
      <c r="O27" s="23" t="s">
        <v>225</v>
      </c>
      <c r="P27" s="23" t="s">
        <v>226</v>
      </c>
      <c r="Q27" s="23" t="s">
        <v>227</v>
      </c>
      <c r="R27" s="23" t="s">
        <v>228</v>
      </c>
      <c r="S27" s="33" t="s">
        <v>229</v>
      </c>
      <c r="T27" s="33" t="s">
        <v>207</v>
      </c>
      <c r="U27" s="23" t="s">
        <v>231</v>
      </c>
      <c r="V27" s="23" t="s">
        <v>74</v>
      </c>
      <c r="W27" s="23">
        <v>2024</v>
      </c>
      <c r="X27" s="23" t="s">
        <v>209</v>
      </c>
      <c r="Y27" s="23">
        <v>2024.01</v>
      </c>
      <c r="Z27" s="23">
        <v>2024.12</v>
      </c>
      <c r="AA27" s="36">
        <v>65</v>
      </c>
      <c r="AB27" s="36">
        <v>65</v>
      </c>
      <c r="AC27" s="36">
        <v>65</v>
      </c>
      <c r="AD27" s="36">
        <v>0</v>
      </c>
      <c r="AE27" s="36"/>
      <c r="AF27" s="36"/>
      <c r="AG27" s="40">
        <v>102</v>
      </c>
      <c r="AH27" s="40">
        <v>10</v>
      </c>
      <c r="AI27" s="23" t="s">
        <v>210</v>
      </c>
      <c r="AJ27" s="23" t="s">
        <v>210</v>
      </c>
      <c r="AK27" s="23" t="s">
        <v>211</v>
      </c>
      <c r="AL27" s="23"/>
      <c r="AM27" s="23" t="s">
        <v>212</v>
      </c>
      <c r="AN27" s="23" t="s">
        <v>210</v>
      </c>
      <c r="AO27" s="23" t="s">
        <v>210</v>
      </c>
      <c r="AP27" s="23"/>
      <c r="AQ27" s="23" t="s">
        <v>209</v>
      </c>
      <c r="AR27" s="23" t="s">
        <v>433</v>
      </c>
      <c r="AS27" s="23" t="s">
        <v>450</v>
      </c>
      <c r="AT27" s="23">
        <v>15523686666</v>
      </c>
    </row>
    <row r="28" s="9" customFormat="1" ht="70" customHeight="1" spans="1:46">
      <c r="A28" s="23">
        <f>SUBTOTAL(103,$C$7:C28)*1</f>
        <v>22</v>
      </c>
      <c r="B28" s="23" t="s">
        <v>190</v>
      </c>
      <c r="C28" s="23" t="s">
        <v>451</v>
      </c>
      <c r="D28" s="23" t="s">
        <v>215</v>
      </c>
      <c r="E28" s="23" t="s">
        <v>216</v>
      </c>
      <c r="F28" s="23" t="s">
        <v>217</v>
      </c>
      <c r="G28" s="23" t="s">
        <v>235</v>
      </c>
      <c r="H28" s="23" t="s">
        <v>196</v>
      </c>
      <c r="I28" s="23" t="s">
        <v>452</v>
      </c>
      <c r="J28" s="23" t="s">
        <v>453</v>
      </c>
      <c r="K28" s="23" t="s">
        <v>238</v>
      </c>
      <c r="L28" s="23" t="s">
        <v>239</v>
      </c>
      <c r="M28" s="23" t="s">
        <v>240</v>
      </c>
      <c r="N28" s="23" t="s">
        <v>224</v>
      </c>
      <c r="O28" s="23" t="s">
        <v>225</v>
      </c>
      <c r="P28" s="23" t="s">
        <v>226</v>
      </c>
      <c r="Q28" s="23" t="s">
        <v>227</v>
      </c>
      <c r="R28" s="23" t="s">
        <v>241</v>
      </c>
      <c r="S28" s="33" t="s">
        <v>229</v>
      </c>
      <c r="T28" s="33" t="s">
        <v>207</v>
      </c>
      <c r="U28" s="23" t="s">
        <v>231</v>
      </c>
      <c r="V28" s="23" t="s">
        <v>32</v>
      </c>
      <c r="W28" s="23">
        <v>2024</v>
      </c>
      <c r="X28" s="23" t="s">
        <v>209</v>
      </c>
      <c r="Y28" s="23">
        <v>2024.01</v>
      </c>
      <c r="Z28" s="23">
        <v>2024.12</v>
      </c>
      <c r="AA28" s="36">
        <v>10</v>
      </c>
      <c r="AB28" s="36">
        <v>10</v>
      </c>
      <c r="AC28" s="36">
        <v>10</v>
      </c>
      <c r="AD28" s="36">
        <v>0</v>
      </c>
      <c r="AE28" s="36"/>
      <c r="AF28" s="36"/>
      <c r="AG28" s="40">
        <v>34</v>
      </c>
      <c r="AH28" s="40">
        <v>5</v>
      </c>
      <c r="AI28" s="23" t="s">
        <v>210</v>
      </c>
      <c r="AJ28" s="23" t="s">
        <v>210</v>
      </c>
      <c r="AK28" s="23" t="s">
        <v>211</v>
      </c>
      <c r="AL28" s="23"/>
      <c r="AM28" s="23" t="s">
        <v>212</v>
      </c>
      <c r="AN28" s="23" t="s">
        <v>210</v>
      </c>
      <c r="AO28" s="23" t="s">
        <v>210</v>
      </c>
      <c r="AP28" s="23"/>
      <c r="AQ28" s="23" t="s">
        <v>209</v>
      </c>
      <c r="AR28" s="23"/>
      <c r="AS28" s="23" t="s">
        <v>454</v>
      </c>
      <c r="AT28" s="23">
        <v>15213759958</v>
      </c>
    </row>
    <row r="29" s="9" customFormat="1" ht="70" customHeight="1" spans="1:46">
      <c r="A29" s="23">
        <f>SUBTOTAL(103,$C$7:C29)*1</f>
        <v>23</v>
      </c>
      <c r="B29" s="23" t="s">
        <v>190</v>
      </c>
      <c r="C29" s="23" t="s">
        <v>455</v>
      </c>
      <c r="D29" s="23" t="s">
        <v>192</v>
      </c>
      <c r="E29" s="23" t="s">
        <v>244</v>
      </c>
      <c r="F29" s="23" t="s">
        <v>262</v>
      </c>
      <c r="G29" s="23" t="s">
        <v>456</v>
      </c>
      <c r="H29" s="23" t="s">
        <v>196</v>
      </c>
      <c r="I29" s="23" t="s">
        <v>47</v>
      </c>
      <c r="J29" s="23" t="s">
        <v>457</v>
      </c>
      <c r="K29" s="23" t="s">
        <v>458</v>
      </c>
      <c r="L29" s="23" t="s">
        <v>459</v>
      </c>
      <c r="M29" s="23" t="s">
        <v>460</v>
      </c>
      <c r="N29" s="23" t="s">
        <v>268</v>
      </c>
      <c r="O29" s="23" t="s">
        <v>225</v>
      </c>
      <c r="P29" s="23" t="s">
        <v>461</v>
      </c>
      <c r="Q29" s="23" t="s">
        <v>405</v>
      </c>
      <c r="R29" s="23" t="s">
        <v>462</v>
      </c>
      <c r="S29" s="33" t="s">
        <v>303</v>
      </c>
      <c r="T29" s="33" t="s">
        <v>257</v>
      </c>
      <c r="U29" s="23" t="s">
        <v>274</v>
      </c>
      <c r="V29" s="23" t="s">
        <v>46</v>
      </c>
      <c r="W29" s="23">
        <v>2024</v>
      </c>
      <c r="X29" s="23" t="s">
        <v>209</v>
      </c>
      <c r="Y29" s="23">
        <v>2024.01</v>
      </c>
      <c r="Z29" s="23">
        <v>2024.12</v>
      </c>
      <c r="AA29" s="36">
        <v>40</v>
      </c>
      <c r="AB29" s="36">
        <v>40</v>
      </c>
      <c r="AC29" s="36">
        <v>40</v>
      </c>
      <c r="AD29" s="36">
        <v>0</v>
      </c>
      <c r="AE29" s="36"/>
      <c r="AF29" s="36"/>
      <c r="AG29" s="40">
        <v>150</v>
      </c>
      <c r="AH29" s="40">
        <v>18</v>
      </c>
      <c r="AI29" s="23" t="s">
        <v>210</v>
      </c>
      <c r="AJ29" s="23" t="s">
        <v>210</v>
      </c>
      <c r="AK29" s="23" t="s">
        <v>211</v>
      </c>
      <c r="AL29" s="23"/>
      <c r="AM29" s="23" t="s">
        <v>212</v>
      </c>
      <c r="AN29" s="23" t="s">
        <v>209</v>
      </c>
      <c r="AO29" s="23" t="s">
        <v>210</v>
      </c>
      <c r="AP29" s="23"/>
      <c r="AQ29" s="23" t="s">
        <v>210</v>
      </c>
      <c r="AR29" s="23"/>
      <c r="AS29" s="23" t="s">
        <v>463</v>
      </c>
      <c r="AT29" s="23">
        <v>17300204563</v>
      </c>
    </row>
    <row r="30" s="9" customFormat="1" ht="70" customHeight="1" spans="1:46">
      <c r="A30" s="23">
        <f>SUBTOTAL(103,$C$7:C30)*1</f>
        <v>24</v>
      </c>
      <c r="B30" s="23" t="s">
        <v>190</v>
      </c>
      <c r="C30" s="23" t="s">
        <v>464</v>
      </c>
      <c r="D30" s="23" t="s">
        <v>192</v>
      </c>
      <c r="E30" s="23" t="s">
        <v>193</v>
      </c>
      <c r="F30" s="23" t="s">
        <v>194</v>
      </c>
      <c r="G30" s="23" t="s">
        <v>465</v>
      </c>
      <c r="H30" s="23" t="s">
        <v>466</v>
      </c>
      <c r="I30" s="23" t="s">
        <v>467</v>
      </c>
      <c r="J30" s="23" t="s">
        <v>468</v>
      </c>
      <c r="K30" s="23" t="s">
        <v>469</v>
      </c>
      <c r="L30" s="23" t="s">
        <v>465</v>
      </c>
      <c r="M30" s="23" t="s">
        <v>470</v>
      </c>
      <c r="N30" s="23" t="s">
        <v>202</v>
      </c>
      <c r="O30" s="23" t="s">
        <v>203</v>
      </c>
      <c r="P30" s="23" t="s">
        <v>471</v>
      </c>
      <c r="Q30" s="23"/>
      <c r="R30" s="23" t="s">
        <v>472</v>
      </c>
      <c r="S30" s="33" t="s">
        <v>206</v>
      </c>
      <c r="T30" s="33" t="s">
        <v>207</v>
      </c>
      <c r="U30" s="23" t="s">
        <v>208</v>
      </c>
      <c r="V30" s="23" t="s">
        <v>30</v>
      </c>
      <c r="W30" s="23">
        <v>2024</v>
      </c>
      <c r="X30" s="23" t="s">
        <v>209</v>
      </c>
      <c r="Y30" s="23">
        <v>2024.01</v>
      </c>
      <c r="Z30" s="23">
        <v>2024.12</v>
      </c>
      <c r="AA30" s="36">
        <v>48</v>
      </c>
      <c r="AB30" s="36">
        <v>48</v>
      </c>
      <c r="AC30" s="36">
        <v>48</v>
      </c>
      <c r="AD30" s="36">
        <v>0</v>
      </c>
      <c r="AE30" s="36"/>
      <c r="AF30" s="36"/>
      <c r="AG30" s="40">
        <v>800</v>
      </c>
      <c r="AH30" s="40">
        <v>238</v>
      </c>
      <c r="AI30" s="23" t="s">
        <v>210</v>
      </c>
      <c r="AJ30" s="23" t="s">
        <v>210</v>
      </c>
      <c r="AK30" s="23" t="s">
        <v>211</v>
      </c>
      <c r="AL30" s="23"/>
      <c r="AM30" s="23" t="s">
        <v>212</v>
      </c>
      <c r="AN30" s="23" t="s">
        <v>210</v>
      </c>
      <c r="AO30" s="23" t="s">
        <v>210</v>
      </c>
      <c r="AP30" s="23"/>
      <c r="AQ30" s="23" t="s">
        <v>210</v>
      </c>
      <c r="AR30" s="23"/>
      <c r="AS30" s="23" t="s">
        <v>473</v>
      </c>
      <c r="AT30" s="23" t="s">
        <v>474</v>
      </c>
    </row>
    <row r="31" s="9" customFormat="1" ht="70" customHeight="1" spans="1:46">
      <c r="A31" s="23">
        <f>SUBTOTAL(103,$C$7:C31)*1</f>
        <v>25</v>
      </c>
      <c r="B31" s="23" t="s">
        <v>190</v>
      </c>
      <c r="C31" s="23" t="s">
        <v>475</v>
      </c>
      <c r="D31" s="23" t="s">
        <v>192</v>
      </c>
      <c r="E31" s="23" t="s">
        <v>193</v>
      </c>
      <c r="F31" s="23" t="s">
        <v>476</v>
      </c>
      <c r="G31" s="23" t="s">
        <v>477</v>
      </c>
      <c r="H31" s="23" t="s">
        <v>196</v>
      </c>
      <c r="I31" s="23" t="s">
        <v>478</v>
      </c>
      <c r="J31" s="23" t="s">
        <v>479</v>
      </c>
      <c r="K31" s="23" t="s">
        <v>480</v>
      </c>
      <c r="L31" s="23" t="s">
        <v>479</v>
      </c>
      <c r="M31" s="23" t="s">
        <v>481</v>
      </c>
      <c r="N31" s="23" t="s">
        <v>482</v>
      </c>
      <c r="O31" s="23" t="s">
        <v>269</v>
      </c>
      <c r="P31" s="23" t="s">
        <v>483</v>
      </c>
      <c r="Q31" s="23" t="s">
        <v>484</v>
      </c>
      <c r="R31" s="23" t="s">
        <v>485</v>
      </c>
      <c r="S31" s="33" t="s">
        <v>486</v>
      </c>
      <c r="T31" s="33" t="s">
        <v>290</v>
      </c>
      <c r="U31" s="23" t="s">
        <v>487</v>
      </c>
      <c r="V31" s="23" t="s">
        <v>78</v>
      </c>
      <c r="W31" s="23">
        <v>2024</v>
      </c>
      <c r="X31" s="23" t="s">
        <v>209</v>
      </c>
      <c r="Y31" s="23">
        <v>2024.01</v>
      </c>
      <c r="Z31" s="23">
        <v>2024.12</v>
      </c>
      <c r="AA31" s="36">
        <v>195</v>
      </c>
      <c r="AB31" s="36">
        <v>195</v>
      </c>
      <c r="AC31" s="36">
        <v>0</v>
      </c>
      <c r="AD31" s="36">
        <v>195</v>
      </c>
      <c r="AE31" s="36"/>
      <c r="AF31" s="36"/>
      <c r="AG31" s="40">
        <v>2600</v>
      </c>
      <c r="AH31" s="40">
        <v>36</v>
      </c>
      <c r="AI31" s="23" t="s">
        <v>210</v>
      </c>
      <c r="AJ31" s="23" t="s">
        <v>210</v>
      </c>
      <c r="AK31" s="23" t="s">
        <v>211</v>
      </c>
      <c r="AL31" s="23"/>
      <c r="AM31" s="23" t="s">
        <v>212</v>
      </c>
      <c r="AN31" s="23" t="s">
        <v>210</v>
      </c>
      <c r="AO31" s="23" t="s">
        <v>210</v>
      </c>
      <c r="AP31" s="23"/>
      <c r="AQ31" s="23" t="s">
        <v>210</v>
      </c>
      <c r="AR31" s="23"/>
      <c r="AS31" s="23" t="s">
        <v>488</v>
      </c>
      <c r="AT31" s="23">
        <v>15340364333</v>
      </c>
    </row>
    <row r="32" s="9" customFormat="1" ht="70" customHeight="1" spans="1:46">
      <c r="A32" s="23">
        <f>SUBTOTAL(103,$C$7:C32)*1</f>
        <v>26</v>
      </c>
      <c r="B32" s="23" t="s">
        <v>190</v>
      </c>
      <c r="C32" s="23" t="s">
        <v>489</v>
      </c>
      <c r="D32" s="23" t="s">
        <v>192</v>
      </c>
      <c r="E32" s="23" t="s">
        <v>193</v>
      </c>
      <c r="F32" s="23" t="s">
        <v>194</v>
      </c>
      <c r="G32" s="23" t="s">
        <v>490</v>
      </c>
      <c r="H32" s="23" t="s">
        <v>196</v>
      </c>
      <c r="I32" s="23" t="s">
        <v>73</v>
      </c>
      <c r="J32" s="23" t="s">
        <v>491</v>
      </c>
      <c r="K32" s="23" t="s">
        <v>492</v>
      </c>
      <c r="L32" s="23" t="s">
        <v>490</v>
      </c>
      <c r="M32" s="23" t="s">
        <v>493</v>
      </c>
      <c r="N32" s="23" t="s">
        <v>202</v>
      </c>
      <c r="O32" s="23" t="s">
        <v>203</v>
      </c>
      <c r="P32" s="23" t="s">
        <v>494</v>
      </c>
      <c r="Q32" s="23"/>
      <c r="R32" s="23" t="s">
        <v>495</v>
      </c>
      <c r="S32" s="33" t="s">
        <v>206</v>
      </c>
      <c r="T32" s="33" t="s">
        <v>207</v>
      </c>
      <c r="U32" s="23" t="s">
        <v>208</v>
      </c>
      <c r="V32" s="23" t="s">
        <v>72</v>
      </c>
      <c r="W32" s="23">
        <v>2024</v>
      </c>
      <c r="X32" s="23" t="s">
        <v>209</v>
      </c>
      <c r="Y32" s="23">
        <v>2024.01</v>
      </c>
      <c r="Z32" s="23">
        <v>2024.12</v>
      </c>
      <c r="AA32" s="36">
        <v>60</v>
      </c>
      <c r="AB32" s="36">
        <v>60</v>
      </c>
      <c r="AC32" s="36">
        <v>60</v>
      </c>
      <c r="AD32" s="36">
        <v>0</v>
      </c>
      <c r="AE32" s="36"/>
      <c r="AF32" s="36"/>
      <c r="AG32" s="40">
        <v>600</v>
      </c>
      <c r="AH32" s="40">
        <v>80</v>
      </c>
      <c r="AI32" s="23" t="s">
        <v>210</v>
      </c>
      <c r="AJ32" s="23" t="s">
        <v>210</v>
      </c>
      <c r="AK32" s="23" t="s">
        <v>211</v>
      </c>
      <c r="AL32" s="23"/>
      <c r="AM32" s="23" t="s">
        <v>212</v>
      </c>
      <c r="AN32" s="23" t="s">
        <v>209</v>
      </c>
      <c r="AO32" s="23" t="s">
        <v>210</v>
      </c>
      <c r="AP32" s="23"/>
      <c r="AQ32" s="23" t="s">
        <v>210</v>
      </c>
      <c r="AR32" s="23"/>
      <c r="AS32" s="23" t="s">
        <v>496</v>
      </c>
      <c r="AT32" s="23">
        <v>13709486788</v>
      </c>
    </row>
    <row r="33" s="9" customFormat="1" ht="70" customHeight="1" spans="1:46">
      <c r="A33" s="23">
        <f>SUBTOTAL(103,$C$7:C33)*1</f>
        <v>27</v>
      </c>
      <c r="B33" s="23" t="s">
        <v>190</v>
      </c>
      <c r="C33" s="23" t="s">
        <v>497</v>
      </c>
      <c r="D33" s="23" t="s">
        <v>192</v>
      </c>
      <c r="E33" s="23" t="s">
        <v>244</v>
      </c>
      <c r="F33" s="23" t="s">
        <v>262</v>
      </c>
      <c r="G33" s="23" t="s">
        <v>498</v>
      </c>
      <c r="H33" s="23" t="s">
        <v>196</v>
      </c>
      <c r="I33" s="23" t="s">
        <v>499</v>
      </c>
      <c r="J33" s="23" t="s">
        <v>500</v>
      </c>
      <c r="K33" s="23" t="s">
        <v>501</v>
      </c>
      <c r="L33" s="23" t="s">
        <v>502</v>
      </c>
      <c r="M33" s="23" t="s">
        <v>503</v>
      </c>
      <c r="N33" s="23" t="s">
        <v>504</v>
      </c>
      <c r="O33" s="23" t="s">
        <v>377</v>
      </c>
      <c r="P33" s="23" t="s">
        <v>461</v>
      </c>
      <c r="Q33" s="23"/>
      <c r="R33" s="23" t="s">
        <v>505</v>
      </c>
      <c r="S33" s="33" t="s">
        <v>506</v>
      </c>
      <c r="T33" s="33" t="s">
        <v>507</v>
      </c>
      <c r="U33" s="23" t="s">
        <v>274</v>
      </c>
      <c r="V33" s="23" t="s">
        <v>78</v>
      </c>
      <c r="W33" s="23">
        <v>2024</v>
      </c>
      <c r="X33" s="23" t="s">
        <v>209</v>
      </c>
      <c r="Y33" s="23">
        <v>2024.01</v>
      </c>
      <c r="Z33" s="23">
        <v>2024.12</v>
      </c>
      <c r="AA33" s="36">
        <v>19</v>
      </c>
      <c r="AB33" s="36">
        <v>19</v>
      </c>
      <c r="AC33" s="36">
        <v>19</v>
      </c>
      <c r="AD33" s="36">
        <v>0</v>
      </c>
      <c r="AE33" s="36"/>
      <c r="AF33" s="36"/>
      <c r="AG33" s="40">
        <v>50</v>
      </c>
      <c r="AH33" s="40">
        <v>20</v>
      </c>
      <c r="AI33" s="23" t="s">
        <v>210</v>
      </c>
      <c r="AJ33" s="23" t="s">
        <v>210</v>
      </c>
      <c r="AK33" s="23" t="s">
        <v>211</v>
      </c>
      <c r="AL33" s="23"/>
      <c r="AM33" s="23" t="s">
        <v>212</v>
      </c>
      <c r="AN33" s="23" t="s">
        <v>209</v>
      </c>
      <c r="AO33" s="23" t="s">
        <v>210</v>
      </c>
      <c r="AP33" s="23"/>
      <c r="AQ33" s="23" t="s">
        <v>210</v>
      </c>
      <c r="AR33" s="23"/>
      <c r="AS33" s="23" t="s">
        <v>488</v>
      </c>
      <c r="AT33" s="23">
        <v>15340364333</v>
      </c>
    </row>
    <row r="34" s="9" customFormat="1" ht="70" customHeight="1" spans="1:46">
      <c r="A34" s="23">
        <f>SUBTOTAL(103,$C$7:C34)*1</f>
        <v>28</v>
      </c>
      <c r="B34" s="23" t="s">
        <v>190</v>
      </c>
      <c r="C34" s="23" t="s">
        <v>508</v>
      </c>
      <c r="D34" s="23" t="s">
        <v>192</v>
      </c>
      <c r="E34" s="23" t="s">
        <v>193</v>
      </c>
      <c r="F34" s="23" t="s">
        <v>194</v>
      </c>
      <c r="G34" s="23" t="s">
        <v>509</v>
      </c>
      <c r="H34" s="23" t="s">
        <v>196</v>
      </c>
      <c r="I34" s="23" t="s">
        <v>510</v>
      </c>
      <c r="J34" s="23" t="s">
        <v>511</v>
      </c>
      <c r="K34" s="23" t="s">
        <v>512</v>
      </c>
      <c r="L34" s="23" t="s">
        <v>509</v>
      </c>
      <c r="M34" s="23" t="s">
        <v>513</v>
      </c>
      <c r="N34" s="23" t="s">
        <v>224</v>
      </c>
      <c r="O34" s="23" t="s">
        <v>225</v>
      </c>
      <c r="P34" s="23" t="s">
        <v>514</v>
      </c>
      <c r="Q34" s="23"/>
      <c r="R34" s="23" t="s">
        <v>515</v>
      </c>
      <c r="S34" s="33" t="s">
        <v>206</v>
      </c>
      <c r="T34" s="33" t="s">
        <v>207</v>
      </c>
      <c r="U34" s="23" t="s">
        <v>208</v>
      </c>
      <c r="V34" s="23" t="s">
        <v>42</v>
      </c>
      <c r="W34" s="23">
        <v>2024</v>
      </c>
      <c r="X34" s="23" t="s">
        <v>209</v>
      </c>
      <c r="Y34" s="23">
        <v>2024.01</v>
      </c>
      <c r="Z34" s="23">
        <v>2024.12</v>
      </c>
      <c r="AA34" s="36">
        <v>95</v>
      </c>
      <c r="AB34" s="36">
        <v>95</v>
      </c>
      <c r="AC34" s="36">
        <v>95</v>
      </c>
      <c r="AD34" s="36">
        <v>0</v>
      </c>
      <c r="AE34" s="36"/>
      <c r="AF34" s="36"/>
      <c r="AG34" s="40">
        <v>90</v>
      </c>
      <c r="AH34" s="40">
        <v>8</v>
      </c>
      <c r="AI34" s="23" t="s">
        <v>210</v>
      </c>
      <c r="AJ34" s="23" t="s">
        <v>210</v>
      </c>
      <c r="AK34" s="23" t="s">
        <v>211</v>
      </c>
      <c r="AL34" s="23"/>
      <c r="AM34" s="23" t="s">
        <v>212</v>
      </c>
      <c r="AN34" s="23" t="s">
        <v>209</v>
      </c>
      <c r="AO34" s="23" t="s">
        <v>210</v>
      </c>
      <c r="AP34" s="23"/>
      <c r="AQ34" s="23" t="s">
        <v>210</v>
      </c>
      <c r="AR34" s="23"/>
      <c r="AS34" s="23" t="s">
        <v>516</v>
      </c>
      <c r="AT34" s="23">
        <v>15520180123</v>
      </c>
    </row>
    <row r="35" s="9" customFormat="1" ht="70" customHeight="1" spans="1:46">
      <c r="A35" s="23">
        <f>SUBTOTAL(103,$C$7:C35)*1</f>
        <v>29</v>
      </c>
      <c r="B35" s="23" t="s">
        <v>190</v>
      </c>
      <c r="C35" s="23" t="s">
        <v>517</v>
      </c>
      <c r="D35" s="23" t="s">
        <v>192</v>
      </c>
      <c r="E35" s="23" t="s">
        <v>244</v>
      </c>
      <c r="F35" s="23" t="s">
        <v>262</v>
      </c>
      <c r="G35" s="23" t="s">
        <v>518</v>
      </c>
      <c r="H35" s="23" t="s">
        <v>196</v>
      </c>
      <c r="I35" s="23" t="s">
        <v>37</v>
      </c>
      <c r="J35" s="23" t="s">
        <v>519</v>
      </c>
      <c r="K35" s="23" t="s">
        <v>520</v>
      </c>
      <c r="L35" s="23" t="s">
        <v>521</v>
      </c>
      <c r="M35" s="23" t="s">
        <v>522</v>
      </c>
      <c r="N35" s="23" t="s">
        <v>268</v>
      </c>
      <c r="O35" s="23" t="s">
        <v>225</v>
      </c>
      <c r="P35" s="23" t="s">
        <v>461</v>
      </c>
      <c r="Q35" s="23" t="s">
        <v>405</v>
      </c>
      <c r="R35" s="23" t="s">
        <v>523</v>
      </c>
      <c r="S35" s="33" t="s">
        <v>303</v>
      </c>
      <c r="T35" s="33" t="s">
        <v>230</v>
      </c>
      <c r="U35" s="23" t="s">
        <v>274</v>
      </c>
      <c r="V35" s="23" t="s">
        <v>36</v>
      </c>
      <c r="W35" s="23">
        <v>2024</v>
      </c>
      <c r="X35" s="23" t="s">
        <v>209</v>
      </c>
      <c r="Y35" s="23">
        <v>2024.01</v>
      </c>
      <c r="Z35" s="23">
        <v>2024.12</v>
      </c>
      <c r="AA35" s="36">
        <v>47</v>
      </c>
      <c r="AB35" s="36">
        <v>47</v>
      </c>
      <c r="AC35" s="36">
        <v>44</v>
      </c>
      <c r="AD35" s="36">
        <v>3</v>
      </c>
      <c r="AE35" s="36"/>
      <c r="AF35" s="36"/>
      <c r="AG35" s="40">
        <v>300</v>
      </c>
      <c r="AH35" s="40">
        <v>50</v>
      </c>
      <c r="AI35" s="23" t="s">
        <v>210</v>
      </c>
      <c r="AJ35" s="23" t="s">
        <v>210</v>
      </c>
      <c r="AK35" s="23" t="s">
        <v>211</v>
      </c>
      <c r="AL35" s="23"/>
      <c r="AM35" s="23" t="s">
        <v>212</v>
      </c>
      <c r="AN35" s="23" t="s">
        <v>210</v>
      </c>
      <c r="AO35" s="23" t="s">
        <v>210</v>
      </c>
      <c r="AP35" s="23"/>
      <c r="AQ35" s="23" t="s">
        <v>210</v>
      </c>
      <c r="AR35" s="23"/>
      <c r="AS35" s="23" t="s">
        <v>524</v>
      </c>
      <c r="AT35" s="23">
        <v>75647104</v>
      </c>
    </row>
    <row r="36" s="9" customFormat="1" ht="70" customHeight="1" spans="1:46">
      <c r="A36" s="23">
        <f>SUBTOTAL(103,$C$7:C36)*1</f>
        <v>30</v>
      </c>
      <c r="B36" s="23" t="s">
        <v>190</v>
      </c>
      <c r="C36" s="23" t="s">
        <v>525</v>
      </c>
      <c r="D36" s="23" t="s">
        <v>192</v>
      </c>
      <c r="E36" s="23" t="s">
        <v>193</v>
      </c>
      <c r="F36" s="23" t="s">
        <v>194</v>
      </c>
      <c r="G36" s="23" t="s">
        <v>526</v>
      </c>
      <c r="H36" s="23" t="s">
        <v>196</v>
      </c>
      <c r="I36" s="23" t="s">
        <v>527</v>
      </c>
      <c r="J36" s="23" t="s">
        <v>528</v>
      </c>
      <c r="K36" s="23" t="s">
        <v>529</v>
      </c>
      <c r="L36" s="23" t="s">
        <v>526</v>
      </c>
      <c r="M36" s="23" t="s">
        <v>530</v>
      </c>
      <c r="N36" s="23" t="s">
        <v>202</v>
      </c>
      <c r="O36" s="23" t="s">
        <v>203</v>
      </c>
      <c r="P36" s="23" t="s">
        <v>531</v>
      </c>
      <c r="Q36" s="23"/>
      <c r="R36" s="23" t="s">
        <v>532</v>
      </c>
      <c r="S36" s="33" t="s">
        <v>206</v>
      </c>
      <c r="T36" s="33" t="s">
        <v>207</v>
      </c>
      <c r="U36" s="23" t="s">
        <v>208</v>
      </c>
      <c r="V36" s="23" t="s">
        <v>62</v>
      </c>
      <c r="W36" s="23">
        <v>2024</v>
      </c>
      <c r="X36" s="23" t="s">
        <v>209</v>
      </c>
      <c r="Y36" s="23">
        <v>2024.01</v>
      </c>
      <c r="Z36" s="23">
        <v>2024.12</v>
      </c>
      <c r="AA36" s="36">
        <v>26</v>
      </c>
      <c r="AB36" s="36">
        <v>26</v>
      </c>
      <c r="AC36" s="36">
        <v>26</v>
      </c>
      <c r="AD36" s="36">
        <v>0</v>
      </c>
      <c r="AE36" s="36"/>
      <c r="AF36" s="36"/>
      <c r="AG36" s="40">
        <v>343</v>
      </c>
      <c r="AH36" s="40">
        <v>72</v>
      </c>
      <c r="AI36" s="23" t="s">
        <v>210</v>
      </c>
      <c r="AJ36" s="23" t="s">
        <v>210</v>
      </c>
      <c r="AK36" s="23" t="s">
        <v>211</v>
      </c>
      <c r="AL36" s="23"/>
      <c r="AM36" s="23" t="s">
        <v>212</v>
      </c>
      <c r="AN36" s="23" t="s">
        <v>209</v>
      </c>
      <c r="AO36" s="23" t="s">
        <v>210</v>
      </c>
      <c r="AP36" s="23"/>
      <c r="AQ36" s="23" t="s">
        <v>210</v>
      </c>
      <c r="AR36" s="23"/>
      <c r="AS36" s="23" t="s">
        <v>533</v>
      </c>
      <c r="AT36" s="23">
        <v>15923776924</v>
      </c>
    </row>
    <row r="37" s="9" customFormat="1" ht="70" customHeight="1" spans="1:46">
      <c r="A37" s="23">
        <f>SUBTOTAL(103,$C$7:C37)*1</f>
        <v>31</v>
      </c>
      <c r="B37" s="23" t="s">
        <v>190</v>
      </c>
      <c r="C37" s="23" t="s">
        <v>534</v>
      </c>
      <c r="D37" s="23" t="s">
        <v>192</v>
      </c>
      <c r="E37" s="23" t="s">
        <v>244</v>
      </c>
      <c r="F37" s="23" t="s">
        <v>262</v>
      </c>
      <c r="G37" s="23" t="s">
        <v>385</v>
      </c>
      <c r="H37" s="23" t="s">
        <v>196</v>
      </c>
      <c r="I37" s="23" t="s">
        <v>535</v>
      </c>
      <c r="J37" s="23" t="s">
        <v>439</v>
      </c>
      <c r="K37" s="23" t="s">
        <v>440</v>
      </c>
      <c r="L37" s="23" t="s">
        <v>437</v>
      </c>
      <c r="M37" s="23" t="s">
        <v>390</v>
      </c>
      <c r="N37" s="23" t="s">
        <v>268</v>
      </c>
      <c r="O37" s="23" t="s">
        <v>225</v>
      </c>
      <c r="P37" s="23" t="s">
        <v>300</v>
      </c>
      <c r="Q37" s="23" t="s">
        <v>394</v>
      </c>
      <c r="R37" s="23" t="s">
        <v>441</v>
      </c>
      <c r="S37" s="33" t="s">
        <v>442</v>
      </c>
      <c r="T37" s="33" t="s">
        <v>257</v>
      </c>
      <c r="U37" s="23" t="s">
        <v>274</v>
      </c>
      <c r="V37" s="23" t="s">
        <v>40</v>
      </c>
      <c r="W37" s="23">
        <v>2024</v>
      </c>
      <c r="X37" s="23" t="s">
        <v>209</v>
      </c>
      <c r="Y37" s="23">
        <v>2024.01</v>
      </c>
      <c r="Z37" s="23">
        <v>2024.12</v>
      </c>
      <c r="AA37" s="36">
        <v>60</v>
      </c>
      <c r="AB37" s="36">
        <v>60</v>
      </c>
      <c r="AC37" s="36">
        <v>60</v>
      </c>
      <c r="AD37" s="36">
        <v>0</v>
      </c>
      <c r="AE37" s="36"/>
      <c r="AF37" s="36"/>
      <c r="AG37" s="40">
        <v>1000</v>
      </c>
      <c r="AH37" s="40">
        <v>156</v>
      </c>
      <c r="AI37" s="23" t="s">
        <v>210</v>
      </c>
      <c r="AJ37" s="23" t="s">
        <v>210</v>
      </c>
      <c r="AK37" s="23" t="s">
        <v>211</v>
      </c>
      <c r="AL37" s="23"/>
      <c r="AM37" s="23" t="s">
        <v>212</v>
      </c>
      <c r="AN37" s="23" t="s">
        <v>209</v>
      </c>
      <c r="AO37" s="23" t="s">
        <v>210</v>
      </c>
      <c r="AP37" s="23"/>
      <c r="AQ37" s="23" t="s">
        <v>210</v>
      </c>
      <c r="AR37" s="23"/>
      <c r="AS37" s="23" t="s">
        <v>536</v>
      </c>
      <c r="AT37" s="23">
        <v>13452215600</v>
      </c>
    </row>
    <row r="38" s="9" customFormat="1" ht="70" customHeight="1" spans="1:46">
      <c r="A38" s="23">
        <f>SUBTOTAL(103,$C$7:C38)*1</f>
        <v>32</v>
      </c>
      <c r="B38" s="23" t="s">
        <v>190</v>
      </c>
      <c r="C38" s="23" t="s">
        <v>537</v>
      </c>
      <c r="D38" s="23" t="s">
        <v>192</v>
      </c>
      <c r="E38" s="23" t="s">
        <v>244</v>
      </c>
      <c r="F38" s="23" t="s">
        <v>262</v>
      </c>
      <c r="G38" s="23" t="s">
        <v>538</v>
      </c>
      <c r="H38" s="23" t="s">
        <v>196</v>
      </c>
      <c r="I38" s="23" t="s">
        <v>41</v>
      </c>
      <c r="J38" s="23" t="s">
        <v>539</v>
      </c>
      <c r="K38" s="23" t="s">
        <v>540</v>
      </c>
      <c r="L38" s="23" t="s">
        <v>539</v>
      </c>
      <c r="M38" s="23" t="s">
        <v>541</v>
      </c>
      <c r="N38" s="23" t="s">
        <v>542</v>
      </c>
      <c r="O38" s="23" t="s">
        <v>361</v>
      </c>
      <c r="P38" s="23" t="s">
        <v>461</v>
      </c>
      <c r="Q38" s="23" t="s">
        <v>543</v>
      </c>
      <c r="R38" s="23" t="s">
        <v>544</v>
      </c>
      <c r="S38" s="33" t="s">
        <v>545</v>
      </c>
      <c r="T38" s="33" t="s">
        <v>546</v>
      </c>
      <c r="U38" s="23" t="s">
        <v>274</v>
      </c>
      <c r="V38" s="23" t="s">
        <v>40</v>
      </c>
      <c r="W38" s="23">
        <v>2024</v>
      </c>
      <c r="X38" s="23" t="s">
        <v>209</v>
      </c>
      <c r="Y38" s="23">
        <v>2024.01</v>
      </c>
      <c r="Z38" s="23">
        <v>2024.12</v>
      </c>
      <c r="AA38" s="36">
        <v>25</v>
      </c>
      <c r="AB38" s="36">
        <v>25</v>
      </c>
      <c r="AC38" s="36">
        <v>25</v>
      </c>
      <c r="AD38" s="36">
        <v>0</v>
      </c>
      <c r="AE38" s="36"/>
      <c r="AF38" s="36"/>
      <c r="AG38" s="40">
        <v>150</v>
      </c>
      <c r="AH38" s="40">
        <v>25</v>
      </c>
      <c r="AI38" s="23" t="s">
        <v>210</v>
      </c>
      <c r="AJ38" s="23" t="s">
        <v>210</v>
      </c>
      <c r="AK38" s="23" t="s">
        <v>211</v>
      </c>
      <c r="AL38" s="23"/>
      <c r="AM38" s="23" t="s">
        <v>212</v>
      </c>
      <c r="AN38" s="23" t="s">
        <v>209</v>
      </c>
      <c r="AO38" s="23" t="s">
        <v>210</v>
      </c>
      <c r="AP38" s="23"/>
      <c r="AQ38" s="23" t="s">
        <v>210</v>
      </c>
      <c r="AR38" s="23"/>
      <c r="AS38" s="23" t="s">
        <v>536</v>
      </c>
      <c r="AT38" s="23">
        <v>13452215600</v>
      </c>
    </row>
    <row r="39" s="9" customFormat="1" ht="70" customHeight="1" spans="1:46">
      <c r="A39" s="23">
        <f>SUBTOTAL(103,$C$7:C39)*1</f>
        <v>33</v>
      </c>
      <c r="B39" s="23" t="s">
        <v>190</v>
      </c>
      <c r="C39" s="23" t="s">
        <v>547</v>
      </c>
      <c r="D39" s="23" t="s">
        <v>192</v>
      </c>
      <c r="E39" s="23" t="s">
        <v>193</v>
      </c>
      <c r="F39" s="23" t="s">
        <v>548</v>
      </c>
      <c r="G39" s="23" t="s">
        <v>549</v>
      </c>
      <c r="H39" s="23" t="s">
        <v>196</v>
      </c>
      <c r="I39" s="23" t="s">
        <v>550</v>
      </c>
      <c r="J39" s="23" t="s">
        <v>551</v>
      </c>
      <c r="K39" s="23" t="s">
        <v>552</v>
      </c>
      <c r="L39" s="23" t="s">
        <v>553</v>
      </c>
      <c r="M39" s="23" t="s">
        <v>554</v>
      </c>
      <c r="N39" s="23" t="s">
        <v>504</v>
      </c>
      <c r="O39" s="23" t="s">
        <v>225</v>
      </c>
      <c r="P39" s="23" t="s">
        <v>555</v>
      </c>
      <c r="Q39" s="23" t="s">
        <v>556</v>
      </c>
      <c r="R39" s="23" t="s">
        <v>557</v>
      </c>
      <c r="S39" s="33" t="s">
        <v>558</v>
      </c>
      <c r="T39" s="33" t="s">
        <v>290</v>
      </c>
      <c r="U39" s="23" t="s">
        <v>559</v>
      </c>
      <c r="V39" s="23" t="s">
        <v>64</v>
      </c>
      <c r="W39" s="23">
        <v>2024</v>
      </c>
      <c r="X39" s="23" t="s">
        <v>209</v>
      </c>
      <c r="Y39" s="23">
        <v>2024.01</v>
      </c>
      <c r="Z39" s="23">
        <v>2024.12</v>
      </c>
      <c r="AA39" s="36">
        <v>379.8</v>
      </c>
      <c r="AB39" s="36">
        <v>379.8</v>
      </c>
      <c r="AC39" s="36">
        <v>300</v>
      </c>
      <c r="AD39" s="36">
        <v>79.8</v>
      </c>
      <c r="AE39" s="36"/>
      <c r="AF39" s="36"/>
      <c r="AG39" s="40">
        <v>3027</v>
      </c>
      <c r="AH39" s="40">
        <v>572</v>
      </c>
      <c r="AI39" s="23" t="s">
        <v>560</v>
      </c>
      <c r="AJ39" s="23" t="s">
        <v>210</v>
      </c>
      <c r="AK39" s="23" t="s">
        <v>211</v>
      </c>
      <c r="AL39" s="23"/>
      <c r="AM39" s="23" t="s">
        <v>212</v>
      </c>
      <c r="AN39" s="23" t="s">
        <v>210</v>
      </c>
      <c r="AO39" s="23" t="s">
        <v>210</v>
      </c>
      <c r="AP39" s="23"/>
      <c r="AQ39" s="23" t="s">
        <v>210</v>
      </c>
      <c r="AR39" s="23"/>
      <c r="AS39" s="23" t="s">
        <v>561</v>
      </c>
      <c r="AT39" s="23">
        <v>13609497658</v>
      </c>
    </row>
    <row r="40" s="9" customFormat="1" ht="70" customHeight="1" spans="1:46">
      <c r="A40" s="23">
        <f>SUBTOTAL(103,$C$7:C40)*1</f>
        <v>34</v>
      </c>
      <c r="B40" s="23" t="s">
        <v>190</v>
      </c>
      <c r="C40" s="23" t="s">
        <v>562</v>
      </c>
      <c r="D40" s="23" t="s">
        <v>192</v>
      </c>
      <c r="E40" s="23" t="s">
        <v>244</v>
      </c>
      <c r="F40" s="23" t="s">
        <v>262</v>
      </c>
      <c r="G40" s="23" t="s">
        <v>563</v>
      </c>
      <c r="H40" s="23" t="s">
        <v>196</v>
      </c>
      <c r="I40" s="23" t="s">
        <v>53</v>
      </c>
      <c r="J40" s="23" t="s">
        <v>564</v>
      </c>
      <c r="K40" s="23" t="s">
        <v>565</v>
      </c>
      <c r="L40" s="23" t="s">
        <v>566</v>
      </c>
      <c r="M40" s="23" t="s">
        <v>567</v>
      </c>
      <c r="N40" s="23" t="s">
        <v>268</v>
      </c>
      <c r="O40" s="23" t="s">
        <v>203</v>
      </c>
      <c r="P40" s="23" t="s">
        <v>461</v>
      </c>
      <c r="Q40" s="23" t="s">
        <v>405</v>
      </c>
      <c r="R40" s="23" t="s">
        <v>441</v>
      </c>
      <c r="S40" s="33" t="s">
        <v>303</v>
      </c>
      <c r="T40" s="33" t="s">
        <v>257</v>
      </c>
      <c r="U40" s="23" t="s">
        <v>274</v>
      </c>
      <c r="V40" s="23" t="s">
        <v>52</v>
      </c>
      <c r="W40" s="23">
        <v>2024</v>
      </c>
      <c r="X40" s="23" t="s">
        <v>209</v>
      </c>
      <c r="Y40" s="23">
        <v>2024.01</v>
      </c>
      <c r="Z40" s="23">
        <v>2024.12</v>
      </c>
      <c r="AA40" s="36">
        <v>20</v>
      </c>
      <c r="AB40" s="36">
        <v>20</v>
      </c>
      <c r="AC40" s="36">
        <v>20</v>
      </c>
      <c r="AD40" s="36">
        <v>0</v>
      </c>
      <c r="AE40" s="36"/>
      <c r="AF40" s="36"/>
      <c r="AG40" s="40">
        <v>120</v>
      </c>
      <c r="AH40" s="40">
        <v>10</v>
      </c>
      <c r="AI40" s="23" t="s">
        <v>210</v>
      </c>
      <c r="AJ40" s="23" t="s">
        <v>210</v>
      </c>
      <c r="AK40" s="23" t="s">
        <v>211</v>
      </c>
      <c r="AL40" s="23"/>
      <c r="AM40" s="23" t="s">
        <v>212</v>
      </c>
      <c r="AN40" s="23" t="s">
        <v>210</v>
      </c>
      <c r="AO40" s="23" t="s">
        <v>210</v>
      </c>
      <c r="AP40" s="23"/>
      <c r="AQ40" s="23" t="s">
        <v>210</v>
      </c>
      <c r="AR40" s="23"/>
      <c r="AS40" s="23" t="s">
        <v>568</v>
      </c>
      <c r="AT40" s="23" t="s">
        <v>569</v>
      </c>
    </row>
    <row r="41" s="9" customFormat="1" ht="70" customHeight="1" spans="1:46">
      <c r="A41" s="23">
        <f>SUBTOTAL(103,$C$7:C41)*1</f>
        <v>35</v>
      </c>
      <c r="B41" s="23" t="s">
        <v>190</v>
      </c>
      <c r="C41" s="23" t="s">
        <v>570</v>
      </c>
      <c r="D41" s="23" t="s">
        <v>215</v>
      </c>
      <c r="E41" s="23" t="s">
        <v>571</v>
      </c>
      <c r="F41" s="23" t="s">
        <v>572</v>
      </c>
      <c r="G41" s="23" t="s">
        <v>573</v>
      </c>
      <c r="H41" s="23" t="s">
        <v>574</v>
      </c>
      <c r="I41" s="23" t="s">
        <v>575</v>
      </c>
      <c r="J41" s="23" t="s">
        <v>576</v>
      </c>
      <c r="K41" s="23" t="s">
        <v>577</v>
      </c>
      <c r="L41" s="23" t="s">
        <v>573</v>
      </c>
      <c r="M41" s="23" t="s">
        <v>578</v>
      </c>
      <c r="N41" s="23" t="s">
        <v>579</v>
      </c>
      <c r="O41" s="23" t="s">
        <v>225</v>
      </c>
      <c r="P41" s="23" t="s">
        <v>580</v>
      </c>
      <c r="Q41" s="23" t="s">
        <v>581</v>
      </c>
      <c r="R41" s="23" t="s">
        <v>582</v>
      </c>
      <c r="S41" s="33" t="s">
        <v>583</v>
      </c>
      <c r="T41" s="33" t="s">
        <v>584</v>
      </c>
      <c r="U41" s="23" t="s">
        <v>291</v>
      </c>
      <c r="V41" s="23" t="s">
        <v>117</v>
      </c>
      <c r="W41" s="23">
        <v>2024</v>
      </c>
      <c r="X41" s="23" t="s">
        <v>209</v>
      </c>
      <c r="Y41" s="23">
        <v>2024.01</v>
      </c>
      <c r="Z41" s="23">
        <v>2024.12</v>
      </c>
      <c r="AA41" s="36">
        <v>200</v>
      </c>
      <c r="AB41" s="36">
        <v>200</v>
      </c>
      <c r="AC41" s="36">
        <v>100</v>
      </c>
      <c r="AD41" s="36">
        <v>80</v>
      </c>
      <c r="AE41" s="36">
        <v>20</v>
      </c>
      <c r="AF41" s="36"/>
      <c r="AG41" s="40">
        <v>4500</v>
      </c>
      <c r="AH41" s="40">
        <v>151</v>
      </c>
      <c r="AI41" s="23" t="s">
        <v>210</v>
      </c>
      <c r="AJ41" s="23" t="s">
        <v>210</v>
      </c>
      <c r="AK41" s="23" t="s">
        <v>211</v>
      </c>
      <c r="AL41" s="23"/>
      <c r="AM41" s="23" t="s">
        <v>212</v>
      </c>
      <c r="AN41" s="23" t="s">
        <v>209</v>
      </c>
      <c r="AO41" s="23" t="s">
        <v>210</v>
      </c>
      <c r="AP41" s="23"/>
      <c r="AQ41" s="23" t="s">
        <v>210</v>
      </c>
      <c r="AR41" s="23"/>
      <c r="AS41" s="23" t="s">
        <v>292</v>
      </c>
      <c r="AT41" s="23">
        <v>13908279605</v>
      </c>
    </row>
    <row r="42" s="9" customFormat="1" ht="70" customHeight="1" spans="1:46">
      <c r="A42" s="23">
        <f>SUBTOTAL(103,$C$7:C42)*1</f>
        <v>36</v>
      </c>
      <c r="B42" s="23" t="s">
        <v>190</v>
      </c>
      <c r="C42" s="23" t="s">
        <v>585</v>
      </c>
      <c r="D42" s="23" t="s">
        <v>215</v>
      </c>
      <c r="E42" s="23" t="s">
        <v>216</v>
      </c>
      <c r="F42" s="23" t="s">
        <v>217</v>
      </c>
      <c r="G42" s="23" t="s">
        <v>586</v>
      </c>
      <c r="H42" s="23" t="s">
        <v>196</v>
      </c>
      <c r="I42" s="23" t="s">
        <v>25</v>
      </c>
      <c r="J42" s="23" t="s">
        <v>587</v>
      </c>
      <c r="K42" s="23" t="s">
        <v>588</v>
      </c>
      <c r="L42" s="23" t="s">
        <v>430</v>
      </c>
      <c r="M42" s="23" t="s">
        <v>431</v>
      </c>
      <c r="N42" s="23" t="s">
        <v>224</v>
      </c>
      <c r="O42" s="23" t="s">
        <v>225</v>
      </c>
      <c r="P42" s="23" t="s">
        <v>226</v>
      </c>
      <c r="Q42" s="23" t="s">
        <v>227</v>
      </c>
      <c r="R42" s="23" t="s">
        <v>432</v>
      </c>
      <c r="S42" s="33" t="s">
        <v>229</v>
      </c>
      <c r="T42" s="33" t="s">
        <v>207</v>
      </c>
      <c r="U42" s="23" t="s">
        <v>231</v>
      </c>
      <c r="V42" s="23" t="s">
        <v>24</v>
      </c>
      <c r="W42" s="23">
        <v>2024</v>
      </c>
      <c r="X42" s="23" t="s">
        <v>209</v>
      </c>
      <c r="Y42" s="23">
        <v>2024.01</v>
      </c>
      <c r="Z42" s="23">
        <v>2024.12</v>
      </c>
      <c r="AA42" s="36">
        <v>100</v>
      </c>
      <c r="AB42" s="36">
        <v>100</v>
      </c>
      <c r="AC42" s="36">
        <v>100</v>
      </c>
      <c r="AD42" s="36">
        <v>0</v>
      </c>
      <c r="AE42" s="36">
        <v>0</v>
      </c>
      <c r="AF42" s="36"/>
      <c r="AG42" s="40">
        <v>93</v>
      </c>
      <c r="AH42" s="40">
        <v>42</v>
      </c>
      <c r="AI42" s="23" t="s">
        <v>210</v>
      </c>
      <c r="AJ42" s="23" t="s">
        <v>210</v>
      </c>
      <c r="AK42" s="23" t="s">
        <v>211</v>
      </c>
      <c r="AL42" s="23"/>
      <c r="AM42" s="23" t="s">
        <v>212</v>
      </c>
      <c r="AN42" s="23" t="s">
        <v>209</v>
      </c>
      <c r="AO42" s="23" t="s">
        <v>210</v>
      </c>
      <c r="AP42" s="23"/>
      <c r="AQ42" s="23" t="s">
        <v>209</v>
      </c>
      <c r="AR42" s="23"/>
      <c r="AS42" s="23" t="s">
        <v>589</v>
      </c>
      <c r="AT42" s="23">
        <v>15213780888</v>
      </c>
    </row>
    <row r="43" s="9" customFormat="1" ht="70" customHeight="1" spans="1:46">
      <c r="A43" s="23">
        <f>SUBTOTAL(103,$C$7:C43)*1</f>
        <v>37</v>
      </c>
      <c r="B43" s="23" t="s">
        <v>190</v>
      </c>
      <c r="C43" s="23" t="s">
        <v>590</v>
      </c>
      <c r="D43" s="23" t="s">
        <v>215</v>
      </c>
      <c r="E43" s="23" t="s">
        <v>216</v>
      </c>
      <c r="F43" s="23" t="s">
        <v>217</v>
      </c>
      <c r="G43" s="23" t="s">
        <v>591</v>
      </c>
      <c r="H43" s="23" t="s">
        <v>196</v>
      </c>
      <c r="I43" s="23" t="s">
        <v>592</v>
      </c>
      <c r="J43" s="23" t="s">
        <v>593</v>
      </c>
      <c r="K43" s="23" t="s">
        <v>429</v>
      </c>
      <c r="L43" s="23" t="s">
        <v>594</v>
      </c>
      <c r="M43" s="23" t="s">
        <v>595</v>
      </c>
      <c r="N43" s="23" t="s">
        <v>224</v>
      </c>
      <c r="O43" s="23" t="s">
        <v>225</v>
      </c>
      <c r="P43" s="23" t="s">
        <v>226</v>
      </c>
      <c r="Q43" s="23" t="s">
        <v>227</v>
      </c>
      <c r="R43" s="23" t="s">
        <v>432</v>
      </c>
      <c r="S43" s="33" t="s">
        <v>229</v>
      </c>
      <c r="T43" s="33" t="s">
        <v>207</v>
      </c>
      <c r="U43" s="23" t="s">
        <v>231</v>
      </c>
      <c r="V43" s="23" t="s">
        <v>20</v>
      </c>
      <c r="W43" s="23">
        <v>2024</v>
      </c>
      <c r="X43" s="23" t="s">
        <v>209</v>
      </c>
      <c r="Y43" s="23">
        <v>2024.01</v>
      </c>
      <c r="Z43" s="23">
        <v>2024.12</v>
      </c>
      <c r="AA43" s="36">
        <v>80</v>
      </c>
      <c r="AB43" s="36">
        <v>80</v>
      </c>
      <c r="AC43" s="36">
        <v>80</v>
      </c>
      <c r="AD43" s="36">
        <v>0</v>
      </c>
      <c r="AE43" s="36">
        <v>0</v>
      </c>
      <c r="AF43" s="36"/>
      <c r="AG43" s="40">
        <v>160</v>
      </c>
      <c r="AH43" s="40">
        <v>20</v>
      </c>
      <c r="AI43" s="23" t="s">
        <v>210</v>
      </c>
      <c r="AJ43" s="23" t="s">
        <v>210</v>
      </c>
      <c r="AK43" s="23" t="s">
        <v>211</v>
      </c>
      <c r="AL43" s="23"/>
      <c r="AM43" s="23" t="s">
        <v>212</v>
      </c>
      <c r="AN43" s="23" t="s">
        <v>210</v>
      </c>
      <c r="AO43" s="23" t="s">
        <v>210</v>
      </c>
      <c r="AP43" s="23"/>
      <c r="AQ43" s="23" t="s">
        <v>209</v>
      </c>
      <c r="AR43" s="23" t="s">
        <v>596</v>
      </c>
      <c r="AS43" s="23" t="s">
        <v>597</v>
      </c>
      <c r="AT43" s="23" t="s">
        <v>598</v>
      </c>
    </row>
    <row r="44" s="9" customFormat="1" ht="70" customHeight="1" spans="1:46">
      <c r="A44" s="23">
        <f>SUBTOTAL(103,$C$7:C44)*1</f>
        <v>38</v>
      </c>
      <c r="B44" s="23" t="s">
        <v>190</v>
      </c>
      <c r="C44" s="23" t="s">
        <v>599</v>
      </c>
      <c r="D44" s="23" t="s">
        <v>192</v>
      </c>
      <c r="E44" s="23" t="s">
        <v>193</v>
      </c>
      <c r="F44" s="23" t="s">
        <v>548</v>
      </c>
      <c r="G44" s="23" t="s">
        <v>600</v>
      </c>
      <c r="H44" s="23" t="s">
        <v>466</v>
      </c>
      <c r="I44" s="23" t="s">
        <v>25</v>
      </c>
      <c r="J44" s="23" t="s">
        <v>601</v>
      </c>
      <c r="K44" s="23" t="s">
        <v>602</v>
      </c>
      <c r="L44" s="23" t="s">
        <v>601</v>
      </c>
      <c r="M44" s="23" t="s">
        <v>603</v>
      </c>
      <c r="N44" s="23" t="s">
        <v>224</v>
      </c>
      <c r="O44" s="23" t="s">
        <v>225</v>
      </c>
      <c r="P44" s="23" t="s">
        <v>604</v>
      </c>
      <c r="Q44" s="23" t="s">
        <v>605</v>
      </c>
      <c r="R44" s="23" t="s">
        <v>606</v>
      </c>
      <c r="S44" s="33" t="s">
        <v>558</v>
      </c>
      <c r="T44" s="33" t="s">
        <v>290</v>
      </c>
      <c r="U44" s="23" t="s">
        <v>559</v>
      </c>
      <c r="V44" s="23" t="s">
        <v>118</v>
      </c>
      <c r="W44" s="23">
        <v>2024</v>
      </c>
      <c r="X44" s="23" t="s">
        <v>209</v>
      </c>
      <c r="Y44" s="23">
        <v>2024.01</v>
      </c>
      <c r="Z44" s="23">
        <v>2024.12</v>
      </c>
      <c r="AA44" s="36">
        <v>897</v>
      </c>
      <c r="AB44" s="36">
        <v>897</v>
      </c>
      <c r="AC44" s="36">
        <v>226.1</v>
      </c>
      <c r="AD44" s="36">
        <v>670.9</v>
      </c>
      <c r="AE44" s="36">
        <v>0</v>
      </c>
      <c r="AF44" s="36"/>
      <c r="AG44" s="40">
        <v>72173</v>
      </c>
      <c r="AH44" s="40">
        <v>473</v>
      </c>
      <c r="AI44" s="23" t="s">
        <v>560</v>
      </c>
      <c r="AJ44" s="23" t="s">
        <v>210</v>
      </c>
      <c r="AK44" s="23" t="s">
        <v>211</v>
      </c>
      <c r="AL44" s="23"/>
      <c r="AM44" s="23" t="s">
        <v>212</v>
      </c>
      <c r="AN44" s="23" t="s">
        <v>210</v>
      </c>
      <c r="AO44" s="23" t="s">
        <v>210</v>
      </c>
      <c r="AP44" s="23"/>
      <c r="AQ44" s="23" t="s">
        <v>210</v>
      </c>
      <c r="AR44" s="23"/>
      <c r="AS44" s="23" t="s">
        <v>607</v>
      </c>
      <c r="AT44" s="23">
        <v>15823649885</v>
      </c>
    </row>
    <row r="45" s="9" customFormat="1" ht="70" customHeight="1" spans="1:46">
      <c r="A45" s="23">
        <f>SUBTOTAL(103,$C$7:C45)*1</f>
        <v>39</v>
      </c>
      <c r="B45" s="23" t="s">
        <v>190</v>
      </c>
      <c r="C45" s="23" t="s">
        <v>608</v>
      </c>
      <c r="D45" s="23" t="s">
        <v>192</v>
      </c>
      <c r="E45" s="23" t="s">
        <v>193</v>
      </c>
      <c r="F45" s="23" t="s">
        <v>548</v>
      </c>
      <c r="G45" s="23" t="s">
        <v>609</v>
      </c>
      <c r="H45" s="23" t="s">
        <v>466</v>
      </c>
      <c r="I45" s="23" t="s">
        <v>610</v>
      </c>
      <c r="J45" s="23" t="s">
        <v>611</v>
      </c>
      <c r="K45" s="23" t="s">
        <v>612</v>
      </c>
      <c r="L45" s="23" t="s">
        <v>611</v>
      </c>
      <c r="M45" s="23" t="s">
        <v>613</v>
      </c>
      <c r="N45" s="23" t="s">
        <v>224</v>
      </c>
      <c r="O45" s="23" t="s">
        <v>225</v>
      </c>
      <c r="P45" s="23" t="s">
        <v>614</v>
      </c>
      <c r="Q45" s="23" t="s">
        <v>556</v>
      </c>
      <c r="R45" s="23" t="s">
        <v>615</v>
      </c>
      <c r="S45" s="33" t="s">
        <v>558</v>
      </c>
      <c r="T45" s="33" t="s">
        <v>290</v>
      </c>
      <c r="U45" s="23" t="s">
        <v>559</v>
      </c>
      <c r="V45" s="23" t="s">
        <v>80</v>
      </c>
      <c r="W45" s="23">
        <v>2024</v>
      </c>
      <c r="X45" s="23" t="s">
        <v>209</v>
      </c>
      <c r="Y45" s="23">
        <v>2024.01</v>
      </c>
      <c r="Z45" s="23">
        <v>2024.12</v>
      </c>
      <c r="AA45" s="36">
        <v>1170.125</v>
      </c>
      <c r="AB45" s="36">
        <v>1170.125</v>
      </c>
      <c r="AC45" s="36">
        <v>330</v>
      </c>
      <c r="AD45" s="36">
        <v>840.125</v>
      </c>
      <c r="AE45" s="36">
        <v>0</v>
      </c>
      <c r="AF45" s="36"/>
      <c r="AG45" s="40">
        <v>534</v>
      </c>
      <c r="AH45" s="40">
        <v>142</v>
      </c>
      <c r="AI45" s="23" t="s">
        <v>210</v>
      </c>
      <c r="AJ45" s="23" t="s">
        <v>210</v>
      </c>
      <c r="AK45" s="23" t="s">
        <v>211</v>
      </c>
      <c r="AL45" s="23"/>
      <c r="AM45" s="23" t="s">
        <v>212</v>
      </c>
      <c r="AN45" s="23" t="s">
        <v>210</v>
      </c>
      <c r="AO45" s="23" t="s">
        <v>210</v>
      </c>
      <c r="AP45" s="23"/>
      <c r="AQ45" s="23" t="s">
        <v>210</v>
      </c>
      <c r="AR45" s="23"/>
      <c r="AS45" s="23" t="s">
        <v>616</v>
      </c>
      <c r="AT45" s="23" t="s">
        <v>617</v>
      </c>
    </row>
    <row r="46" s="10" customFormat="1" ht="70" customHeight="1" spans="1:46">
      <c r="A46" s="78">
        <f>SUBTOTAL(103,$C$7:C46)*1</f>
        <v>40</v>
      </c>
      <c r="B46" s="23" t="s">
        <v>190</v>
      </c>
      <c r="C46" s="78" t="s">
        <v>618</v>
      </c>
      <c r="D46" s="78" t="s">
        <v>192</v>
      </c>
      <c r="E46" s="78" t="s">
        <v>244</v>
      </c>
      <c r="F46" s="78" t="s">
        <v>262</v>
      </c>
      <c r="G46" s="78" t="s">
        <v>619</v>
      </c>
      <c r="H46" s="78" t="s">
        <v>196</v>
      </c>
      <c r="I46" s="78" t="s">
        <v>620</v>
      </c>
      <c r="J46" s="78" t="s">
        <v>621</v>
      </c>
      <c r="K46" s="78" t="s">
        <v>622</v>
      </c>
      <c r="L46" s="78" t="s">
        <v>621</v>
      </c>
      <c r="M46" s="78" t="s">
        <v>298</v>
      </c>
      <c r="N46" s="78" t="s">
        <v>504</v>
      </c>
      <c r="O46" s="78" t="s">
        <v>623</v>
      </c>
      <c r="P46" s="78" t="s">
        <v>300</v>
      </c>
      <c r="Q46" s="78" t="s">
        <v>624</v>
      </c>
      <c r="R46" s="78" t="s">
        <v>625</v>
      </c>
      <c r="S46" s="79" t="s">
        <v>303</v>
      </c>
      <c r="T46" s="79" t="s">
        <v>257</v>
      </c>
      <c r="U46" s="78" t="s">
        <v>274</v>
      </c>
      <c r="V46" s="78" t="s">
        <v>20</v>
      </c>
      <c r="W46" s="78">
        <v>2024</v>
      </c>
      <c r="X46" s="78" t="s">
        <v>209</v>
      </c>
      <c r="Y46" s="78">
        <v>2024.01</v>
      </c>
      <c r="Z46" s="78">
        <v>2024.12</v>
      </c>
      <c r="AA46" s="80">
        <v>30</v>
      </c>
      <c r="AB46" s="80">
        <v>30</v>
      </c>
      <c r="AC46" s="80">
        <v>30</v>
      </c>
      <c r="AD46" s="80">
        <v>0</v>
      </c>
      <c r="AE46" s="80">
        <v>0</v>
      </c>
      <c r="AF46" s="80"/>
      <c r="AG46" s="81">
        <v>100</v>
      </c>
      <c r="AH46" s="81">
        <v>30</v>
      </c>
      <c r="AI46" s="78" t="s">
        <v>210</v>
      </c>
      <c r="AJ46" s="78" t="s">
        <v>210</v>
      </c>
      <c r="AK46" s="78" t="s">
        <v>211</v>
      </c>
      <c r="AL46" s="78"/>
      <c r="AM46" s="78" t="s">
        <v>212</v>
      </c>
      <c r="AN46" s="78" t="s">
        <v>210</v>
      </c>
      <c r="AO46" s="78" t="s">
        <v>210</v>
      </c>
      <c r="AP46" s="78"/>
      <c r="AQ46" s="78" t="s">
        <v>210</v>
      </c>
      <c r="AR46" s="78"/>
      <c r="AS46" s="78" t="s">
        <v>626</v>
      </c>
      <c r="AT46" s="78">
        <v>13638206080</v>
      </c>
    </row>
    <row r="47" s="9" customFormat="1" ht="70" customHeight="1" spans="1:46">
      <c r="A47" s="23">
        <f>SUBTOTAL(103,$C$7:C47)*1</f>
        <v>41</v>
      </c>
      <c r="B47" s="23" t="s">
        <v>190</v>
      </c>
      <c r="C47" s="23" t="s">
        <v>627</v>
      </c>
      <c r="D47" s="23" t="s">
        <v>192</v>
      </c>
      <c r="E47" s="23" t="s">
        <v>193</v>
      </c>
      <c r="F47" s="23" t="s">
        <v>194</v>
      </c>
      <c r="G47" s="23" t="s">
        <v>628</v>
      </c>
      <c r="H47" s="23" t="s">
        <v>629</v>
      </c>
      <c r="I47" s="23" t="s">
        <v>57</v>
      </c>
      <c r="J47" s="23" t="s">
        <v>630</v>
      </c>
      <c r="K47" s="23" t="s">
        <v>631</v>
      </c>
      <c r="L47" s="23" t="s">
        <v>632</v>
      </c>
      <c r="M47" s="23" t="s">
        <v>633</v>
      </c>
      <c r="N47" s="23" t="s">
        <v>202</v>
      </c>
      <c r="O47" s="23" t="s">
        <v>203</v>
      </c>
      <c r="P47" s="23" t="s">
        <v>634</v>
      </c>
      <c r="Q47" s="23"/>
      <c r="R47" s="23" t="s">
        <v>635</v>
      </c>
      <c r="S47" s="33" t="s">
        <v>206</v>
      </c>
      <c r="T47" s="33" t="s">
        <v>207</v>
      </c>
      <c r="U47" s="23" t="s">
        <v>208</v>
      </c>
      <c r="V47" s="23" t="s">
        <v>56</v>
      </c>
      <c r="W47" s="23">
        <v>2024</v>
      </c>
      <c r="X47" s="23" t="s">
        <v>209</v>
      </c>
      <c r="Y47" s="23">
        <v>2024.01</v>
      </c>
      <c r="Z47" s="23">
        <v>2024.12</v>
      </c>
      <c r="AA47" s="36">
        <v>22</v>
      </c>
      <c r="AB47" s="36">
        <v>22</v>
      </c>
      <c r="AC47" s="36">
        <v>22</v>
      </c>
      <c r="AD47" s="36">
        <v>0</v>
      </c>
      <c r="AE47" s="36">
        <v>0</v>
      </c>
      <c r="AF47" s="36"/>
      <c r="AG47" s="40">
        <v>1601</v>
      </c>
      <c r="AH47" s="40">
        <v>310</v>
      </c>
      <c r="AI47" s="23" t="s">
        <v>210</v>
      </c>
      <c r="AJ47" s="23" t="s">
        <v>210</v>
      </c>
      <c r="AK47" s="23" t="s">
        <v>211</v>
      </c>
      <c r="AL47" s="23"/>
      <c r="AM47" s="23" t="s">
        <v>212</v>
      </c>
      <c r="AN47" s="23" t="s">
        <v>210</v>
      </c>
      <c r="AO47" s="23" t="s">
        <v>210</v>
      </c>
      <c r="AP47" s="23"/>
      <c r="AQ47" s="23" t="s">
        <v>210</v>
      </c>
      <c r="AR47" s="23"/>
      <c r="AS47" s="23" t="s">
        <v>636</v>
      </c>
      <c r="AT47" s="23">
        <v>18324198777</v>
      </c>
    </row>
    <row r="48" s="9" customFormat="1" ht="70" customHeight="1" spans="1:46">
      <c r="A48" s="23">
        <f>SUBTOTAL(103,$C$7:C48)*1</f>
        <v>42</v>
      </c>
      <c r="B48" s="23" t="s">
        <v>190</v>
      </c>
      <c r="C48" s="23" t="s">
        <v>637</v>
      </c>
      <c r="D48" s="23" t="s">
        <v>192</v>
      </c>
      <c r="E48" s="23" t="s">
        <v>193</v>
      </c>
      <c r="F48" s="23" t="s">
        <v>548</v>
      </c>
      <c r="G48" s="23" t="s">
        <v>638</v>
      </c>
      <c r="H48" s="23" t="s">
        <v>466</v>
      </c>
      <c r="I48" s="23" t="s">
        <v>639</v>
      </c>
      <c r="J48" s="23" t="s">
        <v>640</v>
      </c>
      <c r="K48" s="23" t="s">
        <v>641</v>
      </c>
      <c r="L48" s="23" t="s">
        <v>640</v>
      </c>
      <c r="M48" s="23" t="s">
        <v>642</v>
      </c>
      <c r="N48" s="23" t="s">
        <v>224</v>
      </c>
      <c r="O48" s="23" t="s">
        <v>225</v>
      </c>
      <c r="P48" s="23" t="s">
        <v>643</v>
      </c>
      <c r="Q48" s="23" t="s">
        <v>556</v>
      </c>
      <c r="R48" s="23" t="s">
        <v>615</v>
      </c>
      <c r="S48" s="33" t="s">
        <v>558</v>
      </c>
      <c r="T48" s="33" t="s">
        <v>290</v>
      </c>
      <c r="U48" s="23" t="s">
        <v>559</v>
      </c>
      <c r="V48" s="23" t="s">
        <v>80</v>
      </c>
      <c r="W48" s="23">
        <v>2024</v>
      </c>
      <c r="X48" s="23" t="s">
        <v>209</v>
      </c>
      <c r="Y48" s="23">
        <v>2024.01</v>
      </c>
      <c r="Z48" s="23">
        <v>2024.12</v>
      </c>
      <c r="AA48" s="36">
        <v>2014.8</v>
      </c>
      <c r="AB48" s="36">
        <v>2014.8</v>
      </c>
      <c r="AC48" s="36">
        <v>600</v>
      </c>
      <c r="AD48" s="36">
        <v>1414.8</v>
      </c>
      <c r="AE48" s="36">
        <v>0</v>
      </c>
      <c r="AF48" s="36"/>
      <c r="AG48" s="40">
        <v>444</v>
      </c>
      <c r="AH48" s="40">
        <v>130</v>
      </c>
      <c r="AI48" s="23" t="s">
        <v>210</v>
      </c>
      <c r="AJ48" s="23" t="s">
        <v>210</v>
      </c>
      <c r="AK48" s="23" t="s">
        <v>211</v>
      </c>
      <c r="AL48" s="23"/>
      <c r="AM48" s="23" t="s">
        <v>212</v>
      </c>
      <c r="AN48" s="23" t="s">
        <v>210</v>
      </c>
      <c r="AO48" s="23" t="s">
        <v>210</v>
      </c>
      <c r="AP48" s="23"/>
      <c r="AQ48" s="23" t="s">
        <v>210</v>
      </c>
      <c r="AR48" s="23"/>
      <c r="AS48" s="23" t="s">
        <v>616</v>
      </c>
      <c r="AT48" s="23" t="s">
        <v>617</v>
      </c>
    </row>
    <row r="49" s="9" customFormat="1" ht="70" customHeight="1" spans="1:46">
      <c r="A49" s="23">
        <f>SUBTOTAL(103,$C$7:C49)*1</f>
        <v>43</v>
      </c>
      <c r="B49" s="23" t="s">
        <v>190</v>
      </c>
      <c r="C49" s="23" t="s">
        <v>644</v>
      </c>
      <c r="D49" s="23" t="s">
        <v>645</v>
      </c>
      <c r="E49" s="23" t="s">
        <v>646</v>
      </c>
      <c r="F49" s="23" t="s">
        <v>646</v>
      </c>
      <c r="G49" s="23" t="s">
        <v>647</v>
      </c>
      <c r="H49" s="23" t="s">
        <v>196</v>
      </c>
      <c r="I49" s="23" t="s">
        <v>648</v>
      </c>
      <c r="J49" s="23" t="s">
        <v>649</v>
      </c>
      <c r="K49" s="23" t="s">
        <v>650</v>
      </c>
      <c r="L49" s="23" t="s">
        <v>649</v>
      </c>
      <c r="M49" s="23" t="s">
        <v>651</v>
      </c>
      <c r="N49" s="23" t="s">
        <v>224</v>
      </c>
      <c r="O49" s="23" t="s">
        <v>225</v>
      </c>
      <c r="P49" s="23" t="s">
        <v>652</v>
      </c>
      <c r="Q49" s="23" t="s">
        <v>653</v>
      </c>
      <c r="R49" s="23" t="s">
        <v>654</v>
      </c>
      <c r="S49" s="33" t="s">
        <v>655</v>
      </c>
      <c r="T49" s="33" t="s">
        <v>290</v>
      </c>
      <c r="U49" s="23" t="s">
        <v>559</v>
      </c>
      <c r="V49" s="23" t="s">
        <v>105</v>
      </c>
      <c r="W49" s="23">
        <v>2024</v>
      </c>
      <c r="X49" s="23" t="s">
        <v>209</v>
      </c>
      <c r="Y49" s="23">
        <v>2024.01</v>
      </c>
      <c r="Z49" s="23">
        <v>2024.12</v>
      </c>
      <c r="AA49" s="36">
        <v>2400</v>
      </c>
      <c r="AB49" s="36">
        <v>2400</v>
      </c>
      <c r="AC49" s="36">
        <v>2400</v>
      </c>
      <c r="AD49" s="36">
        <v>0</v>
      </c>
      <c r="AE49" s="36">
        <v>0</v>
      </c>
      <c r="AF49" s="36"/>
      <c r="AG49" s="40">
        <v>4000</v>
      </c>
      <c r="AH49" s="40">
        <v>4000</v>
      </c>
      <c r="AI49" s="23" t="s">
        <v>210</v>
      </c>
      <c r="AJ49" s="23" t="s">
        <v>210</v>
      </c>
      <c r="AK49" s="23" t="s">
        <v>211</v>
      </c>
      <c r="AL49" s="23"/>
      <c r="AM49" s="23" t="s">
        <v>212</v>
      </c>
      <c r="AN49" s="23" t="s">
        <v>210</v>
      </c>
      <c r="AO49" s="23" t="s">
        <v>210</v>
      </c>
      <c r="AP49" s="23"/>
      <c r="AQ49" s="23" t="s">
        <v>210</v>
      </c>
      <c r="AR49" s="23"/>
      <c r="AS49" s="23" t="s">
        <v>656</v>
      </c>
      <c r="AT49" s="23">
        <v>13609498970</v>
      </c>
    </row>
    <row r="50" s="9" customFormat="1" ht="70" customHeight="1" spans="1:46">
      <c r="A50" s="23">
        <f>SUBTOTAL(103,$C$7:C50)*1</f>
        <v>44</v>
      </c>
      <c r="B50" s="23" t="s">
        <v>190</v>
      </c>
      <c r="C50" s="23" t="s">
        <v>657</v>
      </c>
      <c r="D50" s="23" t="s">
        <v>192</v>
      </c>
      <c r="E50" s="23" t="s">
        <v>244</v>
      </c>
      <c r="F50" s="23" t="s">
        <v>262</v>
      </c>
      <c r="G50" s="23" t="s">
        <v>658</v>
      </c>
      <c r="H50" s="23" t="s">
        <v>196</v>
      </c>
      <c r="I50" s="23" t="s">
        <v>15</v>
      </c>
      <c r="J50" s="23" t="s">
        <v>659</v>
      </c>
      <c r="K50" s="23" t="s">
        <v>660</v>
      </c>
      <c r="L50" s="23" t="s">
        <v>661</v>
      </c>
      <c r="M50" s="23" t="s">
        <v>662</v>
      </c>
      <c r="N50" s="23" t="s">
        <v>268</v>
      </c>
      <c r="O50" s="23" t="s">
        <v>225</v>
      </c>
      <c r="P50" s="23" t="s">
        <v>461</v>
      </c>
      <c r="Q50" s="23" t="s">
        <v>663</v>
      </c>
      <c r="R50" s="23" t="s">
        <v>664</v>
      </c>
      <c r="S50" s="33" t="s">
        <v>665</v>
      </c>
      <c r="T50" s="33" t="s">
        <v>257</v>
      </c>
      <c r="U50" s="23" t="s">
        <v>274</v>
      </c>
      <c r="V50" s="23" t="s">
        <v>14</v>
      </c>
      <c r="W50" s="23">
        <v>2024</v>
      </c>
      <c r="X50" s="23" t="s">
        <v>209</v>
      </c>
      <c r="Y50" s="23">
        <v>2024.01</v>
      </c>
      <c r="Z50" s="23">
        <v>2024.12</v>
      </c>
      <c r="AA50" s="36">
        <v>7.5</v>
      </c>
      <c r="AB50" s="36">
        <v>7.5</v>
      </c>
      <c r="AC50" s="36">
        <v>7.5</v>
      </c>
      <c r="AD50" s="36">
        <v>0</v>
      </c>
      <c r="AE50" s="36">
        <v>0</v>
      </c>
      <c r="AF50" s="36"/>
      <c r="AG50" s="40">
        <v>25</v>
      </c>
      <c r="AH50" s="40">
        <v>8</v>
      </c>
      <c r="AI50" s="23" t="s">
        <v>210</v>
      </c>
      <c r="AJ50" s="23" t="s">
        <v>210</v>
      </c>
      <c r="AK50" s="23" t="s">
        <v>211</v>
      </c>
      <c r="AL50" s="23"/>
      <c r="AM50" s="23" t="s">
        <v>212</v>
      </c>
      <c r="AN50" s="23" t="s">
        <v>210</v>
      </c>
      <c r="AO50" s="23" t="s">
        <v>210</v>
      </c>
      <c r="AP50" s="23"/>
      <c r="AQ50" s="23" t="s">
        <v>210</v>
      </c>
      <c r="AR50" s="23"/>
      <c r="AS50" s="23" t="s">
        <v>666</v>
      </c>
      <c r="AT50" s="23">
        <v>17725077006</v>
      </c>
    </row>
    <row r="51" s="9" customFormat="1" ht="70" customHeight="1" spans="1:46">
      <c r="A51" s="23">
        <f>SUBTOTAL(103,$C$7:C51)*1</f>
        <v>45</v>
      </c>
      <c r="B51" s="23" t="s">
        <v>190</v>
      </c>
      <c r="C51" s="23" t="s">
        <v>667</v>
      </c>
      <c r="D51" s="23" t="s">
        <v>192</v>
      </c>
      <c r="E51" s="23" t="s">
        <v>244</v>
      </c>
      <c r="F51" s="23" t="s">
        <v>262</v>
      </c>
      <c r="G51" s="23" t="s">
        <v>668</v>
      </c>
      <c r="H51" s="23" t="s">
        <v>196</v>
      </c>
      <c r="I51" s="23" t="s">
        <v>669</v>
      </c>
      <c r="J51" s="23" t="s">
        <v>670</v>
      </c>
      <c r="K51" s="23" t="s">
        <v>671</v>
      </c>
      <c r="L51" s="23" t="s">
        <v>670</v>
      </c>
      <c r="M51" s="23" t="s">
        <v>298</v>
      </c>
      <c r="N51" s="23" t="s">
        <v>268</v>
      </c>
      <c r="O51" s="23" t="s">
        <v>225</v>
      </c>
      <c r="P51" s="23" t="s">
        <v>300</v>
      </c>
      <c r="Q51" s="23" t="s">
        <v>672</v>
      </c>
      <c r="R51" s="23" t="s">
        <v>673</v>
      </c>
      <c r="S51" s="33" t="s">
        <v>674</v>
      </c>
      <c r="T51" s="33" t="s">
        <v>257</v>
      </c>
      <c r="U51" s="23" t="s">
        <v>274</v>
      </c>
      <c r="V51" s="23" t="s">
        <v>14</v>
      </c>
      <c r="W51" s="23">
        <v>2024</v>
      </c>
      <c r="X51" s="23" t="s">
        <v>209</v>
      </c>
      <c r="Y51" s="23">
        <v>2024.01</v>
      </c>
      <c r="Z51" s="23">
        <v>2024.12</v>
      </c>
      <c r="AA51" s="36">
        <v>30</v>
      </c>
      <c r="AB51" s="36">
        <v>30</v>
      </c>
      <c r="AC51" s="36">
        <v>30</v>
      </c>
      <c r="AD51" s="36">
        <v>0</v>
      </c>
      <c r="AE51" s="36">
        <v>0</v>
      </c>
      <c r="AF51" s="36"/>
      <c r="AG51" s="40">
        <v>1200</v>
      </c>
      <c r="AH51" s="40">
        <v>20</v>
      </c>
      <c r="AI51" s="23" t="s">
        <v>210</v>
      </c>
      <c r="AJ51" s="23" t="s">
        <v>210</v>
      </c>
      <c r="AK51" s="23" t="s">
        <v>211</v>
      </c>
      <c r="AL51" s="23"/>
      <c r="AM51" s="23" t="s">
        <v>212</v>
      </c>
      <c r="AN51" s="23" t="s">
        <v>209</v>
      </c>
      <c r="AO51" s="23" t="s">
        <v>210</v>
      </c>
      <c r="AP51" s="23"/>
      <c r="AQ51" s="23" t="s">
        <v>210</v>
      </c>
      <c r="AR51" s="23"/>
      <c r="AS51" s="23" t="s">
        <v>666</v>
      </c>
      <c r="AT51" s="23">
        <v>17725077006</v>
      </c>
    </row>
    <row r="52" s="9" customFormat="1" ht="70" customHeight="1" spans="1:46">
      <c r="A52" s="23">
        <f>SUBTOTAL(103,$C$7:C52)*1</f>
        <v>46</v>
      </c>
      <c r="B52" s="23" t="s">
        <v>190</v>
      </c>
      <c r="C52" s="23" t="s">
        <v>675</v>
      </c>
      <c r="D52" s="23" t="s">
        <v>192</v>
      </c>
      <c r="E52" s="23" t="s">
        <v>193</v>
      </c>
      <c r="F52" s="23" t="s">
        <v>194</v>
      </c>
      <c r="G52" s="23" t="s">
        <v>676</v>
      </c>
      <c r="H52" s="23" t="s">
        <v>629</v>
      </c>
      <c r="I52" s="23" t="s">
        <v>87</v>
      </c>
      <c r="J52" s="23" t="s">
        <v>677</v>
      </c>
      <c r="K52" s="23" t="s">
        <v>678</v>
      </c>
      <c r="L52" s="23" t="s">
        <v>679</v>
      </c>
      <c r="M52" s="23" t="s">
        <v>680</v>
      </c>
      <c r="N52" s="23" t="s">
        <v>202</v>
      </c>
      <c r="O52" s="23" t="s">
        <v>269</v>
      </c>
      <c r="P52" s="23" t="s">
        <v>681</v>
      </c>
      <c r="Q52" s="23"/>
      <c r="R52" s="23" t="s">
        <v>682</v>
      </c>
      <c r="S52" s="33" t="s">
        <v>351</v>
      </c>
      <c r="T52" s="33" t="s">
        <v>207</v>
      </c>
      <c r="U52" s="23" t="s">
        <v>208</v>
      </c>
      <c r="V52" s="23" t="s">
        <v>86</v>
      </c>
      <c r="W52" s="23">
        <v>2024</v>
      </c>
      <c r="X52" s="23" t="s">
        <v>209</v>
      </c>
      <c r="Y52" s="23">
        <v>2024.01</v>
      </c>
      <c r="Z52" s="23">
        <v>2024.12</v>
      </c>
      <c r="AA52" s="36">
        <v>20</v>
      </c>
      <c r="AB52" s="36">
        <v>20</v>
      </c>
      <c r="AC52" s="36">
        <v>20</v>
      </c>
      <c r="AD52" s="36">
        <v>0</v>
      </c>
      <c r="AE52" s="36">
        <v>0</v>
      </c>
      <c r="AF52" s="36"/>
      <c r="AG52" s="40">
        <v>30</v>
      </c>
      <c r="AH52" s="40">
        <v>8</v>
      </c>
      <c r="AI52" s="23" t="s">
        <v>210</v>
      </c>
      <c r="AJ52" s="23" t="s">
        <v>210</v>
      </c>
      <c r="AK52" s="23" t="s">
        <v>211</v>
      </c>
      <c r="AL52" s="23"/>
      <c r="AM52" s="23" t="s">
        <v>212</v>
      </c>
      <c r="AN52" s="23" t="s">
        <v>210</v>
      </c>
      <c r="AO52" s="23" t="s">
        <v>210</v>
      </c>
      <c r="AP52" s="23"/>
      <c r="AQ52" s="23" t="s">
        <v>210</v>
      </c>
      <c r="AR52" s="23"/>
      <c r="AS52" s="23" t="s">
        <v>683</v>
      </c>
      <c r="AT52" s="23" t="s">
        <v>684</v>
      </c>
    </row>
    <row r="53" s="9" customFormat="1" ht="70" customHeight="1" spans="1:46">
      <c r="A53" s="23">
        <f>SUBTOTAL(103,$C$7:C53)*1</f>
        <v>47</v>
      </c>
      <c r="B53" s="23" t="s">
        <v>190</v>
      </c>
      <c r="C53" s="23" t="s">
        <v>685</v>
      </c>
      <c r="D53" s="23" t="s">
        <v>192</v>
      </c>
      <c r="E53" s="23" t="s">
        <v>193</v>
      </c>
      <c r="F53" s="23" t="s">
        <v>194</v>
      </c>
      <c r="G53" s="23" t="s">
        <v>686</v>
      </c>
      <c r="H53" s="23" t="s">
        <v>196</v>
      </c>
      <c r="I53" s="23" t="s">
        <v>687</v>
      </c>
      <c r="J53" s="23" t="s">
        <v>688</v>
      </c>
      <c r="K53" s="23" t="s">
        <v>689</v>
      </c>
      <c r="L53" s="23" t="s">
        <v>690</v>
      </c>
      <c r="M53" s="23" t="s">
        <v>691</v>
      </c>
      <c r="N53" s="23" t="s">
        <v>504</v>
      </c>
      <c r="O53" s="23" t="s">
        <v>692</v>
      </c>
      <c r="P53" s="23" t="s">
        <v>693</v>
      </c>
      <c r="Q53" s="23"/>
      <c r="R53" s="23" t="s">
        <v>694</v>
      </c>
      <c r="S53" s="33" t="s">
        <v>695</v>
      </c>
      <c r="T53" s="33" t="s">
        <v>696</v>
      </c>
      <c r="U53" s="23" t="s">
        <v>208</v>
      </c>
      <c r="V53" s="23" t="s">
        <v>28</v>
      </c>
      <c r="W53" s="23">
        <v>2024</v>
      </c>
      <c r="X53" s="23" t="s">
        <v>209</v>
      </c>
      <c r="Y53" s="23">
        <v>2024.01</v>
      </c>
      <c r="Z53" s="23">
        <v>2024.12</v>
      </c>
      <c r="AA53" s="36">
        <v>9.28</v>
      </c>
      <c r="AB53" s="36">
        <v>9.28</v>
      </c>
      <c r="AC53" s="36">
        <v>9.28</v>
      </c>
      <c r="AD53" s="36">
        <v>0</v>
      </c>
      <c r="AE53" s="36">
        <v>0</v>
      </c>
      <c r="AF53" s="36"/>
      <c r="AG53" s="40">
        <v>85</v>
      </c>
      <c r="AH53" s="40">
        <v>25</v>
      </c>
      <c r="AI53" s="23" t="s">
        <v>210</v>
      </c>
      <c r="AJ53" s="23" t="s">
        <v>210</v>
      </c>
      <c r="AK53" s="23" t="s">
        <v>211</v>
      </c>
      <c r="AL53" s="23"/>
      <c r="AM53" s="23" t="s">
        <v>212</v>
      </c>
      <c r="AN53" s="23" t="s">
        <v>210</v>
      </c>
      <c r="AO53" s="23" t="s">
        <v>210</v>
      </c>
      <c r="AP53" s="23"/>
      <c r="AQ53" s="23" t="s">
        <v>210</v>
      </c>
      <c r="AR53" s="23"/>
      <c r="AS53" s="23" t="s">
        <v>697</v>
      </c>
      <c r="AT53" s="23">
        <v>18996907165</v>
      </c>
    </row>
    <row r="54" s="9" customFormat="1" ht="70" customHeight="1" spans="1:46">
      <c r="A54" s="23">
        <f>SUBTOTAL(103,$C$7:C54)*1</f>
        <v>48</v>
      </c>
      <c r="B54" s="23" t="s">
        <v>190</v>
      </c>
      <c r="C54" s="23" t="s">
        <v>698</v>
      </c>
      <c r="D54" s="23" t="s">
        <v>192</v>
      </c>
      <c r="E54" s="23" t="s">
        <v>193</v>
      </c>
      <c r="F54" s="23" t="s">
        <v>194</v>
      </c>
      <c r="G54" s="23" t="s">
        <v>699</v>
      </c>
      <c r="H54" s="23" t="s">
        <v>196</v>
      </c>
      <c r="I54" s="23" t="s">
        <v>700</v>
      </c>
      <c r="J54" s="23" t="s">
        <v>701</v>
      </c>
      <c r="K54" s="23" t="s">
        <v>702</v>
      </c>
      <c r="L54" s="23" t="s">
        <v>699</v>
      </c>
      <c r="M54" s="23" t="s">
        <v>703</v>
      </c>
      <c r="N54" s="23" t="s">
        <v>504</v>
      </c>
      <c r="O54" s="23" t="s">
        <v>692</v>
      </c>
      <c r="P54" s="23" t="s">
        <v>704</v>
      </c>
      <c r="Q54" s="23"/>
      <c r="R54" s="23" t="s">
        <v>705</v>
      </c>
      <c r="S54" s="33" t="s">
        <v>695</v>
      </c>
      <c r="T54" s="33" t="s">
        <v>696</v>
      </c>
      <c r="U54" s="23" t="s">
        <v>208</v>
      </c>
      <c r="V54" s="23" t="s">
        <v>40</v>
      </c>
      <c r="W54" s="23">
        <v>2024</v>
      </c>
      <c r="X54" s="23" t="s">
        <v>209</v>
      </c>
      <c r="Y54" s="23">
        <v>2024.01</v>
      </c>
      <c r="Z54" s="23">
        <v>2024.12</v>
      </c>
      <c r="AA54" s="36">
        <v>25</v>
      </c>
      <c r="AB54" s="36">
        <v>25</v>
      </c>
      <c r="AC54" s="36">
        <v>25</v>
      </c>
      <c r="AD54" s="36">
        <v>0</v>
      </c>
      <c r="AE54" s="36">
        <v>0</v>
      </c>
      <c r="AF54" s="36"/>
      <c r="AG54" s="40">
        <v>95</v>
      </c>
      <c r="AH54" s="40">
        <v>25</v>
      </c>
      <c r="AI54" s="23" t="s">
        <v>210</v>
      </c>
      <c r="AJ54" s="23" t="s">
        <v>210</v>
      </c>
      <c r="AK54" s="23" t="s">
        <v>211</v>
      </c>
      <c r="AL54" s="23"/>
      <c r="AM54" s="23" t="s">
        <v>212</v>
      </c>
      <c r="AN54" s="23" t="s">
        <v>210</v>
      </c>
      <c r="AO54" s="23" t="s">
        <v>210</v>
      </c>
      <c r="AP54" s="23"/>
      <c r="AQ54" s="23" t="s">
        <v>210</v>
      </c>
      <c r="AR54" s="23"/>
      <c r="AS54" s="23" t="s">
        <v>536</v>
      </c>
      <c r="AT54" s="23" t="s">
        <v>706</v>
      </c>
    </row>
    <row r="55" s="9" customFormat="1" ht="70" customHeight="1" spans="1:46">
      <c r="A55" s="23">
        <f>SUBTOTAL(103,$C$7:C55)*1</f>
        <v>49</v>
      </c>
      <c r="B55" s="23" t="s">
        <v>190</v>
      </c>
      <c r="C55" s="23" t="s">
        <v>707</v>
      </c>
      <c r="D55" s="23" t="s">
        <v>192</v>
      </c>
      <c r="E55" s="23" t="s">
        <v>193</v>
      </c>
      <c r="F55" s="23" t="s">
        <v>194</v>
      </c>
      <c r="G55" s="23" t="s">
        <v>708</v>
      </c>
      <c r="H55" s="23" t="s">
        <v>196</v>
      </c>
      <c r="I55" s="23" t="s">
        <v>55</v>
      </c>
      <c r="J55" s="23" t="s">
        <v>709</v>
      </c>
      <c r="K55" s="23" t="s">
        <v>710</v>
      </c>
      <c r="L55" s="23" t="s">
        <v>708</v>
      </c>
      <c r="M55" s="23" t="s">
        <v>711</v>
      </c>
      <c r="N55" s="23" t="s">
        <v>202</v>
      </c>
      <c r="O55" s="23" t="s">
        <v>203</v>
      </c>
      <c r="P55" s="23" t="s">
        <v>712</v>
      </c>
      <c r="Q55" s="23"/>
      <c r="R55" s="23" t="s">
        <v>713</v>
      </c>
      <c r="S55" s="33" t="s">
        <v>206</v>
      </c>
      <c r="T55" s="33" t="s">
        <v>207</v>
      </c>
      <c r="U55" s="23" t="s">
        <v>208</v>
      </c>
      <c r="V55" s="23" t="s">
        <v>54</v>
      </c>
      <c r="W55" s="23">
        <v>2024</v>
      </c>
      <c r="X55" s="23" t="s">
        <v>209</v>
      </c>
      <c r="Y55" s="23">
        <v>2024.01</v>
      </c>
      <c r="Z55" s="23">
        <v>2024.12</v>
      </c>
      <c r="AA55" s="36">
        <v>6</v>
      </c>
      <c r="AB55" s="36">
        <v>6</v>
      </c>
      <c r="AC55" s="36">
        <v>6</v>
      </c>
      <c r="AD55" s="36">
        <v>0</v>
      </c>
      <c r="AE55" s="36">
        <v>0</v>
      </c>
      <c r="AF55" s="36"/>
      <c r="AG55" s="40">
        <v>60</v>
      </c>
      <c r="AH55" s="40">
        <v>10</v>
      </c>
      <c r="AI55" s="23" t="s">
        <v>210</v>
      </c>
      <c r="AJ55" s="23" t="s">
        <v>210</v>
      </c>
      <c r="AK55" s="23" t="s">
        <v>211</v>
      </c>
      <c r="AL55" s="23"/>
      <c r="AM55" s="23" t="s">
        <v>212</v>
      </c>
      <c r="AN55" s="23" t="s">
        <v>209</v>
      </c>
      <c r="AO55" s="23" t="s">
        <v>210</v>
      </c>
      <c r="AP55" s="23"/>
      <c r="AQ55" s="23" t="s">
        <v>210</v>
      </c>
      <c r="AR55" s="23"/>
      <c r="AS55" s="23" t="s">
        <v>332</v>
      </c>
      <c r="AT55" s="23">
        <v>13996990943</v>
      </c>
    </row>
    <row r="56" s="9" customFormat="1" ht="70" customHeight="1" spans="1:46">
      <c r="A56" s="23">
        <f>SUBTOTAL(103,$C$7:C56)*1</f>
        <v>50</v>
      </c>
      <c r="B56" s="23" t="s">
        <v>190</v>
      </c>
      <c r="C56" s="23" t="s">
        <v>714</v>
      </c>
      <c r="D56" s="23" t="s">
        <v>192</v>
      </c>
      <c r="E56" s="23" t="s">
        <v>193</v>
      </c>
      <c r="F56" s="23" t="s">
        <v>194</v>
      </c>
      <c r="G56" s="23" t="s">
        <v>715</v>
      </c>
      <c r="H56" s="23" t="s">
        <v>196</v>
      </c>
      <c r="I56" s="23" t="s">
        <v>716</v>
      </c>
      <c r="J56" s="23" t="s">
        <v>717</v>
      </c>
      <c r="K56" s="23" t="s">
        <v>718</v>
      </c>
      <c r="L56" s="23" t="s">
        <v>715</v>
      </c>
      <c r="M56" s="23" t="s">
        <v>719</v>
      </c>
      <c r="N56" s="23" t="s">
        <v>202</v>
      </c>
      <c r="O56" s="23" t="s">
        <v>269</v>
      </c>
      <c r="P56" s="23" t="s">
        <v>720</v>
      </c>
      <c r="Q56" s="23"/>
      <c r="R56" s="23" t="s">
        <v>721</v>
      </c>
      <c r="S56" s="33" t="s">
        <v>351</v>
      </c>
      <c r="T56" s="33" t="s">
        <v>207</v>
      </c>
      <c r="U56" s="23" t="s">
        <v>208</v>
      </c>
      <c r="V56" s="23" t="s">
        <v>90</v>
      </c>
      <c r="W56" s="23">
        <v>2024</v>
      </c>
      <c r="X56" s="23" t="s">
        <v>209</v>
      </c>
      <c r="Y56" s="23">
        <v>2024.01</v>
      </c>
      <c r="Z56" s="23">
        <v>2024.12</v>
      </c>
      <c r="AA56" s="36">
        <v>20</v>
      </c>
      <c r="AB56" s="36">
        <v>20</v>
      </c>
      <c r="AC56" s="36">
        <v>20</v>
      </c>
      <c r="AD56" s="36">
        <v>0</v>
      </c>
      <c r="AE56" s="36">
        <v>0</v>
      </c>
      <c r="AF56" s="36"/>
      <c r="AG56" s="40">
        <v>160</v>
      </c>
      <c r="AH56" s="40">
        <v>45</v>
      </c>
      <c r="AI56" s="23" t="s">
        <v>210</v>
      </c>
      <c r="AJ56" s="23" t="s">
        <v>210</v>
      </c>
      <c r="AK56" s="23" t="s">
        <v>211</v>
      </c>
      <c r="AL56" s="23"/>
      <c r="AM56" s="23"/>
      <c r="AN56" s="23" t="s">
        <v>209</v>
      </c>
      <c r="AO56" s="23" t="s">
        <v>210</v>
      </c>
      <c r="AP56" s="23"/>
      <c r="AQ56" s="23" t="s">
        <v>210</v>
      </c>
      <c r="AR56" s="23"/>
      <c r="AS56" s="23" t="s">
        <v>722</v>
      </c>
      <c r="AT56" s="23">
        <v>15123760678</v>
      </c>
    </row>
    <row r="57" s="9" customFormat="1" ht="70" customHeight="1" spans="1:46">
      <c r="A57" s="23">
        <f>SUBTOTAL(103,$C$7:C57)*1</f>
        <v>51</v>
      </c>
      <c r="B57" s="23" t="s">
        <v>190</v>
      </c>
      <c r="C57" s="23" t="s">
        <v>723</v>
      </c>
      <c r="D57" s="23" t="s">
        <v>215</v>
      </c>
      <c r="E57" s="23" t="s">
        <v>216</v>
      </c>
      <c r="F57" s="23" t="s">
        <v>217</v>
      </c>
      <c r="G57" s="23" t="s">
        <v>724</v>
      </c>
      <c r="H57" s="23" t="s">
        <v>574</v>
      </c>
      <c r="I57" s="23" t="s">
        <v>725</v>
      </c>
      <c r="J57" s="23" t="s">
        <v>726</v>
      </c>
      <c r="K57" s="23" t="s">
        <v>727</v>
      </c>
      <c r="L57" s="23" t="s">
        <v>728</v>
      </c>
      <c r="M57" s="23" t="s">
        <v>729</v>
      </c>
      <c r="N57" s="23" t="s">
        <v>224</v>
      </c>
      <c r="O57" s="23" t="s">
        <v>730</v>
      </c>
      <c r="P57" s="23" t="s">
        <v>731</v>
      </c>
      <c r="Q57" s="23" t="s">
        <v>732</v>
      </c>
      <c r="R57" s="23" t="s">
        <v>733</v>
      </c>
      <c r="S57" s="33" t="s">
        <v>734</v>
      </c>
      <c r="T57" s="33" t="s">
        <v>207</v>
      </c>
      <c r="U57" s="23" t="s">
        <v>367</v>
      </c>
      <c r="V57" s="23" t="s">
        <v>100</v>
      </c>
      <c r="W57" s="23">
        <v>2024</v>
      </c>
      <c r="X57" s="23" t="s">
        <v>209</v>
      </c>
      <c r="Y57" s="23">
        <v>2024.01</v>
      </c>
      <c r="Z57" s="23">
        <v>2024.12</v>
      </c>
      <c r="AA57" s="36">
        <v>20</v>
      </c>
      <c r="AB57" s="36">
        <v>20</v>
      </c>
      <c r="AC57" s="36">
        <v>20</v>
      </c>
      <c r="AD57" s="36">
        <v>0</v>
      </c>
      <c r="AE57" s="36">
        <v>0</v>
      </c>
      <c r="AF57" s="36"/>
      <c r="AG57" s="40">
        <v>50</v>
      </c>
      <c r="AH57" s="40">
        <v>5</v>
      </c>
      <c r="AI57" s="23" t="s">
        <v>210</v>
      </c>
      <c r="AJ57" s="23" t="s">
        <v>210</v>
      </c>
      <c r="AK57" s="23" t="s">
        <v>211</v>
      </c>
      <c r="AL57" s="23"/>
      <c r="AM57" s="23" t="s">
        <v>212</v>
      </c>
      <c r="AN57" s="23" t="s">
        <v>209</v>
      </c>
      <c r="AO57" s="23" t="s">
        <v>210</v>
      </c>
      <c r="AP57" s="23"/>
      <c r="AQ57" s="23" t="s">
        <v>210</v>
      </c>
      <c r="AR57" s="23"/>
      <c r="AS57" s="23" t="s">
        <v>368</v>
      </c>
      <c r="AT57" s="23" t="s">
        <v>735</v>
      </c>
    </row>
    <row r="58" s="9" customFormat="1" ht="70" customHeight="1" spans="1:46">
      <c r="A58" s="23">
        <f>SUBTOTAL(103,$C$7:C58)*1</f>
        <v>52</v>
      </c>
      <c r="B58" s="23" t="s">
        <v>190</v>
      </c>
      <c r="C58" s="23" t="s">
        <v>736</v>
      </c>
      <c r="D58" s="23" t="s">
        <v>192</v>
      </c>
      <c r="E58" s="23" t="s">
        <v>193</v>
      </c>
      <c r="F58" s="23" t="s">
        <v>194</v>
      </c>
      <c r="G58" s="23" t="s">
        <v>737</v>
      </c>
      <c r="H58" s="23" t="s">
        <v>196</v>
      </c>
      <c r="I58" s="23" t="s">
        <v>738</v>
      </c>
      <c r="J58" s="23" t="s">
        <v>739</v>
      </c>
      <c r="K58" s="23" t="s">
        <v>740</v>
      </c>
      <c r="L58" s="23" t="s">
        <v>741</v>
      </c>
      <c r="M58" s="23" t="s">
        <v>742</v>
      </c>
      <c r="N58" s="23" t="s">
        <v>202</v>
      </c>
      <c r="O58" s="23" t="s">
        <v>269</v>
      </c>
      <c r="P58" s="23" t="s">
        <v>743</v>
      </c>
      <c r="Q58" s="23"/>
      <c r="R58" s="23" t="s">
        <v>744</v>
      </c>
      <c r="S58" s="33" t="s">
        <v>351</v>
      </c>
      <c r="T58" s="33" t="s">
        <v>207</v>
      </c>
      <c r="U58" s="23" t="s">
        <v>208</v>
      </c>
      <c r="V58" s="23" t="s">
        <v>90</v>
      </c>
      <c r="W58" s="23">
        <v>2024</v>
      </c>
      <c r="X58" s="23" t="s">
        <v>209</v>
      </c>
      <c r="Y58" s="23">
        <v>2024.01</v>
      </c>
      <c r="Z58" s="23">
        <v>2024.12</v>
      </c>
      <c r="AA58" s="36">
        <v>13</v>
      </c>
      <c r="AB58" s="36">
        <v>13</v>
      </c>
      <c r="AC58" s="36">
        <v>13</v>
      </c>
      <c r="AD58" s="36">
        <v>0</v>
      </c>
      <c r="AE58" s="36">
        <v>0</v>
      </c>
      <c r="AF58" s="36"/>
      <c r="AG58" s="40">
        <v>282</v>
      </c>
      <c r="AH58" s="40">
        <v>107</v>
      </c>
      <c r="AI58" s="23" t="s">
        <v>210</v>
      </c>
      <c r="AJ58" s="23" t="s">
        <v>210</v>
      </c>
      <c r="AK58" s="23" t="s">
        <v>211</v>
      </c>
      <c r="AL58" s="23"/>
      <c r="AM58" s="23"/>
      <c r="AN58" s="23" t="s">
        <v>210</v>
      </c>
      <c r="AO58" s="23" t="s">
        <v>210</v>
      </c>
      <c r="AP58" s="23"/>
      <c r="AQ58" s="23" t="s">
        <v>210</v>
      </c>
      <c r="AR58" s="23"/>
      <c r="AS58" s="23" t="s">
        <v>745</v>
      </c>
      <c r="AT58" s="23">
        <v>18996926208</v>
      </c>
    </row>
    <row r="59" s="9" customFormat="1" ht="70" customHeight="1" spans="1:46">
      <c r="A59" s="23">
        <f>SUBTOTAL(103,$C$7:C59)*1</f>
        <v>53</v>
      </c>
      <c r="B59" s="23" t="s">
        <v>190</v>
      </c>
      <c r="C59" s="23" t="s">
        <v>746</v>
      </c>
      <c r="D59" s="23" t="s">
        <v>192</v>
      </c>
      <c r="E59" s="23" t="s">
        <v>193</v>
      </c>
      <c r="F59" s="23" t="s">
        <v>476</v>
      </c>
      <c r="G59" s="23" t="s">
        <v>747</v>
      </c>
      <c r="H59" s="23" t="s">
        <v>196</v>
      </c>
      <c r="I59" s="23" t="s">
        <v>748</v>
      </c>
      <c r="J59" s="23" t="s">
        <v>749</v>
      </c>
      <c r="K59" s="23" t="s">
        <v>750</v>
      </c>
      <c r="L59" s="23" t="s">
        <v>751</v>
      </c>
      <c r="M59" s="23" t="s">
        <v>752</v>
      </c>
      <c r="N59" s="23" t="s">
        <v>753</v>
      </c>
      <c r="O59" s="23" t="s">
        <v>377</v>
      </c>
      <c r="P59" s="23" t="s">
        <v>754</v>
      </c>
      <c r="Q59" s="23" t="s">
        <v>484</v>
      </c>
      <c r="R59" s="23" t="s">
        <v>755</v>
      </c>
      <c r="S59" s="33" t="s">
        <v>396</v>
      </c>
      <c r="T59" s="33" t="s">
        <v>290</v>
      </c>
      <c r="U59" s="23" t="s">
        <v>487</v>
      </c>
      <c r="V59" s="23" t="s">
        <v>64</v>
      </c>
      <c r="W59" s="23">
        <v>2024</v>
      </c>
      <c r="X59" s="23" t="s">
        <v>209</v>
      </c>
      <c r="Y59" s="23">
        <v>2024.01</v>
      </c>
      <c r="Z59" s="23">
        <v>2024.12</v>
      </c>
      <c r="AA59" s="36">
        <v>120</v>
      </c>
      <c r="AB59" s="36">
        <v>120</v>
      </c>
      <c r="AC59" s="36">
        <v>0</v>
      </c>
      <c r="AD59" s="36">
        <v>120</v>
      </c>
      <c r="AE59" s="36">
        <v>0</v>
      </c>
      <c r="AF59" s="36"/>
      <c r="AG59" s="40">
        <v>1316</v>
      </c>
      <c r="AH59" s="40">
        <v>207</v>
      </c>
      <c r="AI59" s="23" t="s">
        <v>210</v>
      </c>
      <c r="AJ59" s="23" t="s">
        <v>210</v>
      </c>
      <c r="AK59" s="23" t="s">
        <v>211</v>
      </c>
      <c r="AL59" s="23"/>
      <c r="AM59" s="23" t="s">
        <v>212</v>
      </c>
      <c r="AN59" s="23" t="s">
        <v>209</v>
      </c>
      <c r="AO59" s="23" t="s">
        <v>210</v>
      </c>
      <c r="AP59" s="23"/>
      <c r="AQ59" s="23" t="s">
        <v>210</v>
      </c>
      <c r="AR59" s="23"/>
      <c r="AS59" s="23" t="s">
        <v>561</v>
      </c>
      <c r="AT59" s="23">
        <v>13609497658</v>
      </c>
    </row>
    <row r="60" s="9" customFormat="1" ht="70" customHeight="1" spans="1:46">
      <c r="A60" s="23">
        <f>SUBTOTAL(103,$C$7:C60)*1</f>
        <v>54</v>
      </c>
      <c r="B60" s="23" t="s">
        <v>190</v>
      </c>
      <c r="C60" s="23" t="s">
        <v>756</v>
      </c>
      <c r="D60" s="23" t="s">
        <v>645</v>
      </c>
      <c r="E60" s="23" t="s">
        <v>646</v>
      </c>
      <c r="F60" s="23" t="s">
        <v>646</v>
      </c>
      <c r="G60" s="23" t="s">
        <v>757</v>
      </c>
      <c r="H60" s="23" t="s">
        <v>574</v>
      </c>
      <c r="I60" s="23" t="s">
        <v>575</v>
      </c>
      <c r="J60" s="23" t="s">
        <v>758</v>
      </c>
      <c r="K60" s="23" t="s">
        <v>759</v>
      </c>
      <c r="L60" s="23" t="s">
        <v>760</v>
      </c>
      <c r="M60" s="23" t="s">
        <v>761</v>
      </c>
      <c r="N60" s="23" t="s">
        <v>762</v>
      </c>
      <c r="O60" s="23" t="s">
        <v>763</v>
      </c>
      <c r="P60" s="23" t="s">
        <v>764</v>
      </c>
      <c r="Q60" s="23" t="s">
        <v>765</v>
      </c>
      <c r="R60" s="23" t="s">
        <v>766</v>
      </c>
      <c r="S60" s="33" t="s">
        <v>767</v>
      </c>
      <c r="T60" s="33" t="s">
        <v>366</v>
      </c>
      <c r="U60" s="23" t="s">
        <v>487</v>
      </c>
      <c r="V60" s="23" t="s">
        <v>106</v>
      </c>
      <c r="W60" s="23">
        <v>2024</v>
      </c>
      <c r="X60" s="23" t="s">
        <v>209</v>
      </c>
      <c r="Y60" s="23">
        <v>2024.01</v>
      </c>
      <c r="Z60" s="23">
        <v>2024.12</v>
      </c>
      <c r="AA60" s="36">
        <v>333.6</v>
      </c>
      <c r="AB60" s="36">
        <v>333.6</v>
      </c>
      <c r="AC60" s="36">
        <v>333.6</v>
      </c>
      <c r="AD60" s="36">
        <v>0</v>
      </c>
      <c r="AE60" s="36">
        <v>0</v>
      </c>
      <c r="AF60" s="36"/>
      <c r="AG60" s="40">
        <v>556</v>
      </c>
      <c r="AH60" s="40">
        <v>556</v>
      </c>
      <c r="AI60" s="23" t="s">
        <v>210</v>
      </c>
      <c r="AJ60" s="23" t="s">
        <v>210</v>
      </c>
      <c r="AK60" s="23" t="s">
        <v>211</v>
      </c>
      <c r="AL60" s="23"/>
      <c r="AM60" s="23" t="s">
        <v>212</v>
      </c>
      <c r="AN60" s="23" t="s">
        <v>210</v>
      </c>
      <c r="AO60" s="23" t="s">
        <v>210</v>
      </c>
      <c r="AP60" s="23"/>
      <c r="AQ60" s="23" t="s">
        <v>210</v>
      </c>
      <c r="AR60" s="23"/>
      <c r="AS60" s="23" t="s">
        <v>768</v>
      </c>
      <c r="AT60" s="23">
        <v>13908275879</v>
      </c>
    </row>
    <row r="61" s="9" customFormat="1" ht="70" customHeight="1" spans="1:46">
      <c r="A61" s="23">
        <f>SUBTOTAL(103,$C$7:C61)*1</f>
        <v>55</v>
      </c>
      <c r="B61" s="23" t="s">
        <v>190</v>
      </c>
      <c r="C61" s="23" t="s">
        <v>769</v>
      </c>
      <c r="D61" s="23" t="s">
        <v>192</v>
      </c>
      <c r="E61" s="23" t="s">
        <v>193</v>
      </c>
      <c r="F61" s="23" t="s">
        <v>476</v>
      </c>
      <c r="G61" s="23" t="s">
        <v>770</v>
      </c>
      <c r="H61" s="23" t="s">
        <v>196</v>
      </c>
      <c r="I61" s="23" t="s">
        <v>771</v>
      </c>
      <c r="J61" s="23" t="s">
        <v>749</v>
      </c>
      <c r="K61" s="23" t="s">
        <v>772</v>
      </c>
      <c r="L61" s="23" t="s">
        <v>773</v>
      </c>
      <c r="M61" s="23" t="s">
        <v>774</v>
      </c>
      <c r="N61" s="23" t="s">
        <v>753</v>
      </c>
      <c r="O61" s="23" t="s">
        <v>377</v>
      </c>
      <c r="P61" s="23" t="s">
        <v>775</v>
      </c>
      <c r="Q61" s="23" t="s">
        <v>484</v>
      </c>
      <c r="R61" s="23" t="s">
        <v>755</v>
      </c>
      <c r="S61" s="33" t="s">
        <v>396</v>
      </c>
      <c r="T61" s="33" t="s">
        <v>290</v>
      </c>
      <c r="U61" s="23" t="s">
        <v>487</v>
      </c>
      <c r="V61" s="23" t="s">
        <v>44</v>
      </c>
      <c r="W61" s="23">
        <v>2024</v>
      </c>
      <c r="X61" s="23" t="s">
        <v>209</v>
      </c>
      <c r="Y61" s="23">
        <v>2024.01</v>
      </c>
      <c r="Z61" s="23">
        <v>2024.12</v>
      </c>
      <c r="AA61" s="36">
        <v>190</v>
      </c>
      <c r="AB61" s="36">
        <v>190</v>
      </c>
      <c r="AC61" s="36">
        <v>0</v>
      </c>
      <c r="AD61" s="36">
        <v>190</v>
      </c>
      <c r="AE61" s="36">
        <v>0</v>
      </c>
      <c r="AF61" s="36"/>
      <c r="AG61" s="40">
        <v>1316</v>
      </c>
      <c r="AH61" s="40">
        <v>207</v>
      </c>
      <c r="AI61" s="23" t="s">
        <v>210</v>
      </c>
      <c r="AJ61" s="23" t="s">
        <v>210</v>
      </c>
      <c r="AK61" s="23" t="s">
        <v>211</v>
      </c>
      <c r="AL61" s="23"/>
      <c r="AM61" s="23" t="s">
        <v>212</v>
      </c>
      <c r="AN61" s="23" t="s">
        <v>209</v>
      </c>
      <c r="AO61" s="23" t="s">
        <v>210</v>
      </c>
      <c r="AP61" s="23"/>
      <c r="AQ61" s="23" t="s">
        <v>210</v>
      </c>
      <c r="AR61" s="23"/>
      <c r="AS61" s="23" t="s">
        <v>776</v>
      </c>
      <c r="AT61" s="23">
        <v>15095953838</v>
      </c>
    </row>
    <row r="62" s="9" customFormat="1" ht="70" customHeight="1" spans="1:46">
      <c r="A62" s="23">
        <f>SUBTOTAL(103,$C$7:C62)*1</f>
        <v>56</v>
      </c>
      <c r="B62" s="23" t="s">
        <v>190</v>
      </c>
      <c r="C62" s="23" t="s">
        <v>777</v>
      </c>
      <c r="D62" s="23" t="s">
        <v>192</v>
      </c>
      <c r="E62" s="23" t="s">
        <v>244</v>
      </c>
      <c r="F62" s="23" t="s">
        <v>262</v>
      </c>
      <c r="G62" s="23" t="s">
        <v>668</v>
      </c>
      <c r="H62" s="23" t="s">
        <v>196</v>
      </c>
      <c r="I62" s="23" t="s">
        <v>778</v>
      </c>
      <c r="J62" s="23" t="s">
        <v>779</v>
      </c>
      <c r="K62" s="23" t="s">
        <v>780</v>
      </c>
      <c r="L62" s="23" t="s">
        <v>781</v>
      </c>
      <c r="M62" s="23" t="s">
        <v>298</v>
      </c>
      <c r="N62" s="23" t="s">
        <v>268</v>
      </c>
      <c r="O62" s="23" t="s">
        <v>225</v>
      </c>
      <c r="P62" s="23" t="s">
        <v>300</v>
      </c>
      <c r="Q62" s="23" t="s">
        <v>782</v>
      </c>
      <c r="R62" s="23" t="s">
        <v>783</v>
      </c>
      <c r="S62" s="33" t="s">
        <v>303</v>
      </c>
      <c r="T62" s="33" t="s">
        <v>784</v>
      </c>
      <c r="U62" s="23" t="s">
        <v>274</v>
      </c>
      <c r="V62" s="23" t="s">
        <v>44</v>
      </c>
      <c r="W62" s="23">
        <v>2024</v>
      </c>
      <c r="X62" s="23" t="s">
        <v>209</v>
      </c>
      <c r="Y62" s="23">
        <v>2024.01</v>
      </c>
      <c r="Z62" s="23">
        <v>2024.12</v>
      </c>
      <c r="AA62" s="36">
        <v>30</v>
      </c>
      <c r="AB62" s="36">
        <v>30</v>
      </c>
      <c r="AC62" s="36">
        <v>30</v>
      </c>
      <c r="AD62" s="36">
        <v>0</v>
      </c>
      <c r="AE62" s="36">
        <v>0</v>
      </c>
      <c r="AF62" s="36"/>
      <c r="AG62" s="40">
        <v>100</v>
      </c>
      <c r="AH62" s="40">
        <v>20</v>
      </c>
      <c r="AI62" s="23" t="s">
        <v>210</v>
      </c>
      <c r="AJ62" s="23" t="s">
        <v>210</v>
      </c>
      <c r="AK62" s="23" t="s">
        <v>211</v>
      </c>
      <c r="AL62" s="23"/>
      <c r="AM62" s="23" t="s">
        <v>212</v>
      </c>
      <c r="AN62" s="23" t="s">
        <v>210</v>
      </c>
      <c r="AO62" s="23" t="s">
        <v>210</v>
      </c>
      <c r="AP62" s="23"/>
      <c r="AQ62" s="23" t="s">
        <v>210</v>
      </c>
      <c r="AR62" s="23"/>
      <c r="AS62" s="23" t="s">
        <v>785</v>
      </c>
      <c r="AT62" s="23">
        <v>18184018777</v>
      </c>
    </row>
    <row r="63" s="9" customFormat="1" ht="70" customHeight="1" spans="1:46">
      <c r="A63" s="23">
        <f>SUBTOTAL(103,$C$7:C63)*1</f>
        <v>57</v>
      </c>
      <c r="B63" s="23" t="s">
        <v>190</v>
      </c>
      <c r="C63" s="23" t="s">
        <v>786</v>
      </c>
      <c r="D63" s="23" t="s">
        <v>192</v>
      </c>
      <c r="E63" s="23" t="s">
        <v>244</v>
      </c>
      <c r="F63" s="23" t="s">
        <v>262</v>
      </c>
      <c r="G63" s="23" t="s">
        <v>787</v>
      </c>
      <c r="H63" s="23" t="s">
        <v>196</v>
      </c>
      <c r="I63" s="23" t="s">
        <v>788</v>
      </c>
      <c r="J63" s="23" t="s">
        <v>779</v>
      </c>
      <c r="K63" s="23" t="s">
        <v>789</v>
      </c>
      <c r="L63" s="23" t="s">
        <v>790</v>
      </c>
      <c r="M63" s="23" t="s">
        <v>791</v>
      </c>
      <c r="N63" s="23" t="s">
        <v>268</v>
      </c>
      <c r="O63" s="23" t="s">
        <v>225</v>
      </c>
      <c r="P63" s="23" t="s">
        <v>270</v>
      </c>
      <c r="Q63" s="23" t="s">
        <v>782</v>
      </c>
      <c r="R63" s="23" t="s">
        <v>625</v>
      </c>
      <c r="S63" s="33" t="s">
        <v>303</v>
      </c>
      <c r="T63" s="33" t="s">
        <v>784</v>
      </c>
      <c r="U63" s="23" t="s">
        <v>274</v>
      </c>
      <c r="V63" s="23" t="s">
        <v>44</v>
      </c>
      <c r="W63" s="23">
        <v>2024</v>
      </c>
      <c r="X63" s="23" t="s">
        <v>209</v>
      </c>
      <c r="Y63" s="23">
        <v>2024.01</v>
      </c>
      <c r="Z63" s="23">
        <v>2024.12</v>
      </c>
      <c r="AA63" s="36">
        <v>45</v>
      </c>
      <c r="AB63" s="36">
        <v>45</v>
      </c>
      <c r="AC63" s="36">
        <v>45</v>
      </c>
      <c r="AD63" s="36">
        <v>0</v>
      </c>
      <c r="AE63" s="36">
        <v>0</v>
      </c>
      <c r="AF63" s="36"/>
      <c r="AG63" s="40">
        <v>100</v>
      </c>
      <c r="AH63" s="40">
        <v>30</v>
      </c>
      <c r="AI63" s="23" t="s">
        <v>210</v>
      </c>
      <c r="AJ63" s="23" t="s">
        <v>210</v>
      </c>
      <c r="AK63" s="23" t="s">
        <v>211</v>
      </c>
      <c r="AL63" s="23"/>
      <c r="AM63" s="23" t="s">
        <v>212</v>
      </c>
      <c r="AN63" s="23" t="s">
        <v>210</v>
      </c>
      <c r="AO63" s="23" t="s">
        <v>210</v>
      </c>
      <c r="AP63" s="23"/>
      <c r="AQ63" s="23" t="s">
        <v>210</v>
      </c>
      <c r="AR63" s="23"/>
      <c r="AS63" s="23" t="s">
        <v>785</v>
      </c>
      <c r="AT63" s="23">
        <v>18184018777</v>
      </c>
    </row>
    <row r="64" s="9" customFormat="1" ht="70" customHeight="1" spans="1:46">
      <c r="A64" s="23">
        <f>SUBTOTAL(103,$C$7:C64)*1</f>
        <v>58</v>
      </c>
      <c r="B64" s="23" t="s">
        <v>190</v>
      </c>
      <c r="C64" s="23" t="s">
        <v>792</v>
      </c>
      <c r="D64" s="23" t="s">
        <v>192</v>
      </c>
      <c r="E64" s="23" t="s">
        <v>193</v>
      </c>
      <c r="F64" s="23" t="s">
        <v>194</v>
      </c>
      <c r="G64" s="23" t="s">
        <v>793</v>
      </c>
      <c r="H64" s="23" t="s">
        <v>196</v>
      </c>
      <c r="I64" s="23" t="s">
        <v>778</v>
      </c>
      <c r="J64" s="23" t="s">
        <v>794</v>
      </c>
      <c r="K64" s="23" t="s">
        <v>795</v>
      </c>
      <c r="L64" s="23" t="s">
        <v>793</v>
      </c>
      <c r="M64" s="23" t="s">
        <v>796</v>
      </c>
      <c r="N64" s="23" t="s">
        <v>202</v>
      </c>
      <c r="O64" s="23" t="s">
        <v>269</v>
      </c>
      <c r="P64" s="23" t="s">
        <v>797</v>
      </c>
      <c r="Q64" s="23"/>
      <c r="R64" s="23" t="s">
        <v>798</v>
      </c>
      <c r="S64" s="33" t="s">
        <v>351</v>
      </c>
      <c r="T64" s="33" t="s">
        <v>207</v>
      </c>
      <c r="U64" s="23" t="s">
        <v>208</v>
      </c>
      <c r="V64" s="23" t="s">
        <v>44</v>
      </c>
      <c r="W64" s="23">
        <v>2024</v>
      </c>
      <c r="X64" s="23" t="s">
        <v>209</v>
      </c>
      <c r="Y64" s="23">
        <v>2024.01</v>
      </c>
      <c r="Z64" s="23">
        <v>2024.12</v>
      </c>
      <c r="AA64" s="36">
        <v>29</v>
      </c>
      <c r="AB64" s="36">
        <v>29</v>
      </c>
      <c r="AC64" s="36">
        <v>29</v>
      </c>
      <c r="AD64" s="36">
        <v>0</v>
      </c>
      <c r="AE64" s="36">
        <v>0</v>
      </c>
      <c r="AF64" s="36"/>
      <c r="AG64" s="40">
        <v>260</v>
      </c>
      <c r="AH64" s="40">
        <v>32</v>
      </c>
      <c r="AI64" s="23" t="s">
        <v>210</v>
      </c>
      <c r="AJ64" s="23" t="s">
        <v>210</v>
      </c>
      <c r="AK64" s="23" t="s">
        <v>211</v>
      </c>
      <c r="AL64" s="23"/>
      <c r="AM64" s="23" t="s">
        <v>212</v>
      </c>
      <c r="AN64" s="23" t="s">
        <v>209</v>
      </c>
      <c r="AO64" s="23" t="s">
        <v>210</v>
      </c>
      <c r="AP64" s="23"/>
      <c r="AQ64" s="23" t="s">
        <v>210</v>
      </c>
      <c r="AR64" s="23"/>
      <c r="AS64" s="23" t="s">
        <v>776</v>
      </c>
      <c r="AT64" s="23">
        <v>15095953838</v>
      </c>
    </row>
    <row r="65" s="9" customFormat="1" ht="70" customHeight="1" spans="1:46">
      <c r="A65" s="23">
        <f>SUBTOTAL(103,$C$7:C65)*1</f>
        <v>59</v>
      </c>
      <c r="B65" s="23" t="s">
        <v>190</v>
      </c>
      <c r="C65" s="23" t="s">
        <v>799</v>
      </c>
      <c r="D65" s="23" t="s">
        <v>192</v>
      </c>
      <c r="E65" s="23" t="s">
        <v>244</v>
      </c>
      <c r="F65" s="23" t="s">
        <v>245</v>
      </c>
      <c r="G65" s="23" t="s">
        <v>800</v>
      </c>
      <c r="H65" s="23" t="s">
        <v>196</v>
      </c>
      <c r="I65" s="23" t="s">
        <v>801</v>
      </c>
      <c r="J65" s="23" t="s">
        <v>802</v>
      </c>
      <c r="K65" s="23" t="s">
        <v>249</v>
      </c>
      <c r="L65" s="23" t="s">
        <v>802</v>
      </c>
      <c r="M65" s="23" t="s">
        <v>803</v>
      </c>
      <c r="N65" s="23" t="s">
        <v>252</v>
      </c>
      <c r="O65" s="23" t="s">
        <v>253</v>
      </c>
      <c r="P65" s="23" t="s">
        <v>804</v>
      </c>
      <c r="Q65" s="23"/>
      <c r="R65" s="23" t="s">
        <v>805</v>
      </c>
      <c r="S65" s="33" t="s">
        <v>256</v>
      </c>
      <c r="T65" s="33" t="s">
        <v>257</v>
      </c>
      <c r="U65" s="23" t="s">
        <v>258</v>
      </c>
      <c r="V65" s="23" t="s">
        <v>116</v>
      </c>
      <c r="W65" s="23">
        <v>2024</v>
      </c>
      <c r="X65" s="23" t="s">
        <v>209</v>
      </c>
      <c r="Y65" s="23">
        <v>2024.01</v>
      </c>
      <c r="Z65" s="23">
        <v>2024.12</v>
      </c>
      <c r="AA65" s="36">
        <v>336</v>
      </c>
      <c r="AB65" s="36">
        <v>336</v>
      </c>
      <c r="AC65" s="36">
        <v>336</v>
      </c>
      <c r="AD65" s="36">
        <v>0</v>
      </c>
      <c r="AE65" s="36">
        <v>0</v>
      </c>
      <c r="AF65" s="36"/>
      <c r="AG65" s="40">
        <v>560</v>
      </c>
      <c r="AH65" s="40">
        <v>108</v>
      </c>
      <c r="AI65" s="23" t="s">
        <v>210</v>
      </c>
      <c r="AJ65" s="23" t="s">
        <v>210</v>
      </c>
      <c r="AK65" s="23" t="s">
        <v>211</v>
      </c>
      <c r="AL65" s="23"/>
      <c r="AM65" s="23" t="s">
        <v>212</v>
      </c>
      <c r="AN65" s="23" t="s">
        <v>209</v>
      </c>
      <c r="AO65" s="23" t="s">
        <v>210</v>
      </c>
      <c r="AP65" s="23"/>
      <c r="AQ65" s="23" t="s">
        <v>210</v>
      </c>
      <c r="AR65" s="23"/>
      <c r="AS65" s="23" t="s">
        <v>259</v>
      </c>
      <c r="AT65" s="23">
        <v>13637945677</v>
      </c>
    </row>
    <row r="66" s="9" customFormat="1" ht="70" customHeight="1" spans="1:46">
      <c r="A66" s="23">
        <f>SUBTOTAL(103,$C$7:C66)*1</f>
        <v>60</v>
      </c>
      <c r="B66" s="23" t="s">
        <v>190</v>
      </c>
      <c r="C66" s="23" t="s">
        <v>806</v>
      </c>
      <c r="D66" s="23" t="s">
        <v>192</v>
      </c>
      <c r="E66" s="23" t="s">
        <v>244</v>
      </c>
      <c r="F66" s="23" t="s">
        <v>807</v>
      </c>
      <c r="G66" s="23" t="s">
        <v>808</v>
      </c>
      <c r="H66" s="23" t="s">
        <v>196</v>
      </c>
      <c r="I66" s="23" t="s">
        <v>788</v>
      </c>
      <c r="J66" s="23" t="s">
        <v>809</v>
      </c>
      <c r="K66" s="23" t="s">
        <v>810</v>
      </c>
      <c r="L66" s="23" t="s">
        <v>809</v>
      </c>
      <c r="M66" s="23" t="s">
        <v>811</v>
      </c>
      <c r="N66" s="23" t="s">
        <v>753</v>
      </c>
      <c r="O66" s="23" t="s">
        <v>377</v>
      </c>
      <c r="P66" s="23" t="s">
        <v>812</v>
      </c>
      <c r="Q66" s="23" t="s">
        <v>813</v>
      </c>
      <c r="R66" s="23" t="s">
        <v>814</v>
      </c>
      <c r="S66" s="33" t="s">
        <v>815</v>
      </c>
      <c r="T66" s="33" t="s">
        <v>290</v>
      </c>
      <c r="U66" s="23" t="s">
        <v>258</v>
      </c>
      <c r="V66" s="23" t="s">
        <v>119</v>
      </c>
      <c r="W66" s="23">
        <v>2024</v>
      </c>
      <c r="X66" s="23" t="s">
        <v>209</v>
      </c>
      <c r="Y66" s="23">
        <v>2024.01</v>
      </c>
      <c r="Z66" s="23">
        <v>2024.12</v>
      </c>
      <c r="AA66" s="36">
        <v>370</v>
      </c>
      <c r="AB66" s="36">
        <v>370</v>
      </c>
      <c r="AC66" s="36">
        <v>370</v>
      </c>
      <c r="AD66" s="36">
        <v>0</v>
      </c>
      <c r="AE66" s="36">
        <v>0</v>
      </c>
      <c r="AF66" s="36"/>
      <c r="AG66" s="40">
        <v>349</v>
      </c>
      <c r="AH66" s="40">
        <v>87</v>
      </c>
      <c r="AI66" s="23" t="s">
        <v>210</v>
      </c>
      <c r="AJ66" s="23" t="s">
        <v>210</v>
      </c>
      <c r="AK66" s="23" t="s">
        <v>211</v>
      </c>
      <c r="AL66" s="23"/>
      <c r="AM66" s="23" t="s">
        <v>212</v>
      </c>
      <c r="AN66" s="23" t="s">
        <v>210</v>
      </c>
      <c r="AO66" s="23" t="s">
        <v>210</v>
      </c>
      <c r="AP66" s="23"/>
      <c r="AQ66" s="23" t="s">
        <v>210</v>
      </c>
      <c r="AR66" s="23"/>
      <c r="AS66" s="23" t="s">
        <v>816</v>
      </c>
      <c r="AT66" s="23">
        <v>15215185881</v>
      </c>
    </row>
    <row r="67" s="9" customFormat="1" ht="70" customHeight="1" spans="1:46">
      <c r="A67" s="23">
        <f>SUBTOTAL(103,$C$7:C67)*1</f>
        <v>61</v>
      </c>
      <c r="B67" s="23" t="s">
        <v>190</v>
      </c>
      <c r="C67" s="23" t="s">
        <v>817</v>
      </c>
      <c r="D67" s="23" t="s">
        <v>192</v>
      </c>
      <c r="E67" s="23" t="s">
        <v>244</v>
      </c>
      <c r="F67" s="23" t="s">
        <v>262</v>
      </c>
      <c r="G67" s="23" t="s">
        <v>818</v>
      </c>
      <c r="H67" s="23" t="s">
        <v>196</v>
      </c>
      <c r="I67" s="23" t="s">
        <v>819</v>
      </c>
      <c r="J67" s="23" t="s">
        <v>820</v>
      </c>
      <c r="K67" s="23" t="s">
        <v>821</v>
      </c>
      <c r="L67" s="23" t="s">
        <v>822</v>
      </c>
      <c r="M67" s="23" t="s">
        <v>823</v>
      </c>
      <c r="N67" s="23" t="s">
        <v>504</v>
      </c>
      <c r="O67" s="23" t="s">
        <v>361</v>
      </c>
      <c r="P67" s="23" t="s">
        <v>461</v>
      </c>
      <c r="Q67" s="23" t="s">
        <v>824</v>
      </c>
      <c r="R67" s="23" t="s">
        <v>825</v>
      </c>
      <c r="S67" s="33" t="s">
        <v>303</v>
      </c>
      <c r="T67" s="33" t="s">
        <v>826</v>
      </c>
      <c r="U67" s="23" t="s">
        <v>274</v>
      </c>
      <c r="V67" s="23" t="s">
        <v>66</v>
      </c>
      <c r="W67" s="23">
        <v>2024</v>
      </c>
      <c r="X67" s="23" t="s">
        <v>209</v>
      </c>
      <c r="Y67" s="23">
        <v>2024.01</v>
      </c>
      <c r="Z67" s="23">
        <v>2024.12</v>
      </c>
      <c r="AA67" s="36">
        <v>50</v>
      </c>
      <c r="AB67" s="36">
        <v>50</v>
      </c>
      <c r="AC67" s="36">
        <v>50</v>
      </c>
      <c r="AD67" s="36">
        <v>0</v>
      </c>
      <c r="AE67" s="36">
        <v>0</v>
      </c>
      <c r="AF67" s="36"/>
      <c r="AG67" s="40">
        <v>200</v>
      </c>
      <c r="AH67" s="40">
        <v>10</v>
      </c>
      <c r="AI67" s="23" t="s">
        <v>210</v>
      </c>
      <c r="AJ67" s="23" t="s">
        <v>210</v>
      </c>
      <c r="AK67" s="23" t="s">
        <v>211</v>
      </c>
      <c r="AL67" s="23"/>
      <c r="AM67" s="23" t="s">
        <v>212</v>
      </c>
      <c r="AN67" s="23" t="s">
        <v>210</v>
      </c>
      <c r="AO67" s="23" t="s">
        <v>210</v>
      </c>
      <c r="AP67" s="23"/>
      <c r="AQ67" s="23" t="s">
        <v>210</v>
      </c>
      <c r="AR67" s="23"/>
      <c r="AS67" s="23" t="s">
        <v>827</v>
      </c>
      <c r="AT67" s="23">
        <v>13908276733</v>
      </c>
    </row>
    <row r="68" s="9" customFormat="1" ht="70" customHeight="1" spans="1:46">
      <c r="A68" s="23">
        <f>SUBTOTAL(103,$C$7:C68)*1</f>
        <v>62</v>
      </c>
      <c r="B68" s="23" t="s">
        <v>190</v>
      </c>
      <c r="C68" s="23" t="s">
        <v>828</v>
      </c>
      <c r="D68" s="23" t="s">
        <v>192</v>
      </c>
      <c r="E68" s="23" t="s">
        <v>244</v>
      </c>
      <c r="F68" s="23" t="s">
        <v>262</v>
      </c>
      <c r="G68" s="23" t="s">
        <v>829</v>
      </c>
      <c r="H68" s="23" t="s">
        <v>196</v>
      </c>
      <c r="I68" s="23" t="s">
        <v>830</v>
      </c>
      <c r="J68" s="23" t="s">
        <v>831</v>
      </c>
      <c r="K68" s="23" t="s">
        <v>832</v>
      </c>
      <c r="L68" s="23" t="s">
        <v>831</v>
      </c>
      <c r="M68" s="23" t="s">
        <v>298</v>
      </c>
      <c r="N68" s="23" t="s">
        <v>268</v>
      </c>
      <c r="O68" s="23" t="s">
        <v>225</v>
      </c>
      <c r="P68" s="23" t="s">
        <v>300</v>
      </c>
      <c r="Q68" s="23" t="s">
        <v>833</v>
      </c>
      <c r="R68" s="23" t="s">
        <v>834</v>
      </c>
      <c r="S68" s="33" t="s">
        <v>396</v>
      </c>
      <c r="T68" s="33" t="s">
        <v>230</v>
      </c>
      <c r="U68" s="23" t="s">
        <v>274</v>
      </c>
      <c r="V68" s="23" t="s">
        <v>66</v>
      </c>
      <c r="W68" s="23">
        <v>2024</v>
      </c>
      <c r="X68" s="23" t="s">
        <v>209</v>
      </c>
      <c r="Y68" s="23">
        <v>2024.01</v>
      </c>
      <c r="Z68" s="23">
        <v>2024.12</v>
      </c>
      <c r="AA68" s="36">
        <v>30</v>
      </c>
      <c r="AB68" s="36">
        <v>30</v>
      </c>
      <c r="AC68" s="36">
        <v>30</v>
      </c>
      <c r="AD68" s="36">
        <v>0</v>
      </c>
      <c r="AE68" s="36">
        <v>0</v>
      </c>
      <c r="AF68" s="36"/>
      <c r="AG68" s="40">
        <v>225</v>
      </c>
      <c r="AH68" s="40">
        <v>38</v>
      </c>
      <c r="AI68" s="23" t="s">
        <v>210</v>
      </c>
      <c r="AJ68" s="23" t="s">
        <v>210</v>
      </c>
      <c r="AK68" s="23" t="s">
        <v>211</v>
      </c>
      <c r="AL68" s="23"/>
      <c r="AM68" s="23" t="s">
        <v>212</v>
      </c>
      <c r="AN68" s="23" t="s">
        <v>209</v>
      </c>
      <c r="AO68" s="23" t="s">
        <v>210</v>
      </c>
      <c r="AP68" s="23"/>
      <c r="AQ68" s="23" t="s">
        <v>210</v>
      </c>
      <c r="AR68" s="23"/>
      <c r="AS68" s="23" t="s">
        <v>835</v>
      </c>
      <c r="AT68" s="23">
        <v>18996983890</v>
      </c>
    </row>
    <row r="69" s="9" customFormat="1" ht="70" customHeight="1" spans="1:46">
      <c r="A69" s="23">
        <f>SUBTOTAL(103,$C$7:C69)*1</f>
        <v>63</v>
      </c>
      <c r="B69" s="23" t="s">
        <v>190</v>
      </c>
      <c r="C69" s="23" t="s">
        <v>836</v>
      </c>
      <c r="D69" s="23" t="s">
        <v>192</v>
      </c>
      <c r="E69" s="23" t="s">
        <v>193</v>
      </c>
      <c r="F69" s="23" t="s">
        <v>194</v>
      </c>
      <c r="G69" s="23" t="s">
        <v>837</v>
      </c>
      <c r="H69" s="23" t="s">
        <v>196</v>
      </c>
      <c r="I69" s="23" t="s">
        <v>838</v>
      </c>
      <c r="J69" s="23" t="s">
        <v>839</v>
      </c>
      <c r="K69" s="23" t="s">
        <v>840</v>
      </c>
      <c r="L69" s="23" t="s">
        <v>837</v>
      </c>
      <c r="M69" s="23" t="s">
        <v>841</v>
      </c>
      <c r="N69" s="23" t="s">
        <v>202</v>
      </c>
      <c r="O69" s="23" t="s">
        <v>269</v>
      </c>
      <c r="P69" s="23" t="s">
        <v>842</v>
      </c>
      <c r="Q69" s="23"/>
      <c r="R69" s="23" t="s">
        <v>843</v>
      </c>
      <c r="S69" s="33" t="s">
        <v>351</v>
      </c>
      <c r="T69" s="33" t="s">
        <v>207</v>
      </c>
      <c r="U69" s="23" t="s">
        <v>208</v>
      </c>
      <c r="V69" s="23" t="s">
        <v>24</v>
      </c>
      <c r="W69" s="23">
        <v>2024</v>
      </c>
      <c r="X69" s="23" t="s">
        <v>209</v>
      </c>
      <c r="Y69" s="23">
        <v>2024.01</v>
      </c>
      <c r="Z69" s="23">
        <v>2024.12</v>
      </c>
      <c r="AA69" s="36">
        <v>20</v>
      </c>
      <c r="AB69" s="36">
        <v>20</v>
      </c>
      <c r="AC69" s="36">
        <v>20</v>
      </c>
      <c r="AD69" s="36">
        <v>0</v>
      </c>
      <c r="AE69" s="36">
        <v>0</v>
      </c>
      <c r="AF69" s="36"/>
      <c r="AG69" s="40">
        <v>700</v>
      </c>
      <c r="AH69" s="40">
        <v>67</v>
      </c>
      <c r="AI69" s="23" t="s">
        <v>210</v>
      </c>
      <c r="AJ69" s="23" t="s">
        <v>210</v>
      </c>
      <c r="AK69" s="23" t="s">
        <v>211</v>
      </c>
      <c r="AL69" s="23"/>
      <c r="AM69" s="23" t="s">
        <v>212</v>
      </c>
      <c r="AN69" s="23" t="s">
        <v>209</v>
      </c>
      <c r="AO69" s="23" t="s">
        <v>210</v>
      </c>
      <c r="AP69" s="23"/>
      <c r="AQ69" s="23" t="s">
        <v>210</v>
      </c>
      <c r="AR69" s="23"/>
      <c r="AS69" s="23" t="s">
        <v>589</v>
      </c>
      <c r="AT69" s="23">
        <v>15213780888</v>
      </c>
    </row>
    <row r="70" s="9" customFormat="1" ht="70" customHeight="1" spans="1:46">
      <c r="A70" s="23">
        <f>SUBTOTAL(103,$C$7:C70)*1</f>
        <v>64</v>
      </c>
      <c r="B70" s="23" t="s">
        <v>190</v>
      </c>
      <c r="C70" s="23" t="s">
        <v>844</v>
      </c>
      <c r="D70" s="23" t="s">
        <v>192</v>
      </c>
      <c r="E70" s="23" t="s">
        <v>193</v>
      </c>
      <c r="F70" s="23" t="s">
        <v>194</v>
      </c>
      <c r="G70" s="23" t="s">
        <v>845</v>
      </c>
      <c r="H70" s="23" t="s">
        <v>196</v>
      </c>
      <c r="I70" s="23" t="s">
        <v>846</v>
      </c>
      <c r="J70" s="23" t="s">
        <v>847</v>
      </c>
      <c r="K70" s="23" t="s">
        <v>848</v>
      </c>
      <c r="L70" s="23" t="s">
        <v>845</v>
      </c>
      <c r="M70" s="23" t="s">
        <v>849</v>
      </c>
      <c r="N70" s="23" t="s">
        <v>202</v>
      </c>
      <c r="O70" s="23" t="s">
        <v>269</v>
      </c>
      <c r="P70" s="23" t="s">
        <v>850</v>
      </c>
      <c r="Q70" s="23"/>
      <c r="R70" s="23" t="s">
        <v>851</v>
      </c>
      <c r="S70" s="33" t="s">
        <v>351</v>
      </c>
      <c r="T70" s="33" t="s">
        <v>207</v>
      </c>
      <c r="U70" s="23" t="s">
        <v>208</v>
      </c>
      <c r="V70" s="23" t="s">
        <v>88</v>
      </c>
      <c r="W70" s="23">
        <v>2024</v>
      </c>
      <c r="X70" s="23" t="s">
        <v>209</v>
      </c>
      <c r="Y70" s="23">
        <v>2024.01</v>
      </c>
      <c r="Z70" s="23">
        <v>2024.12</v>
      </c>
      <c r="AA70" s="36">
        <v>13</v>
      </c>
      <c r="AB70" s="36">
        <v>13</v>
      </c>
      <c r="AC70" s="36">
        <v>13</v>
      </c>
      <c r="AD70" s="36">
        <v>0</v>
      </c>
      <c r="AE70" s="36">
        <v>0</v>
      </c>
      <c r="AF70" s="36"/>
      <c r="AG70" s="40">
        <v>78</v>
      </c>
      <c r="AH70" s="40">
        <v>6</v>
      </c>
      <c r="AI70" s="23" t="s">
        <v>210</v>
      </c>
      <c r="AJ70" s="23" t="s">
        <v>210</v>
      </c>
      <c r="AK70" s="23" t="s">
        <v>211</v>
      </c>
      <c r="AL70" s="23"/>
      <c r="AM70" s="23" t="s">
        <v>212</v>
      </c>
      <c r="AN70" s="23" t="s">
        <v>210</v>
      </c>
      <c r="AO70" s="23" t="s">
        <v>210</v>
      </c>
      <c r="AP70" s="23"/>
      <c r="AQ70" s="23" t="s">
        <v>210</v>
      </c>
      <c r="AR70" s="23"/>
      <c r="AS70" s="23" t="s">
        <v>852</v>
      </c>
      <c r="AT70" s="23">
        <v>75648001</v>
      </c>
    </row>
    <row r="71" s="9" customFormat="1" ht="70" customHeight="1" spans="1:46">
      <c r="A71" s="23">
        <f>SUBTOTAL(103,$C$7:C71)*1</f>
        <v>65</v>
      </c>
      <c r="B71" s="23" t="s">
        <v>190</v>
      </c>
      <c r="C71" s="23" t="s">
        <v>853</v>
      </c>
      <c r="D71" s="23" t="s">
        <v>192</v>
      </c>
      <c r="E71" s="23" t="s">
        <v>193</v>
      </c>
      <c r="F71" s="23" t="s">
        <v>194</v>
      </c>
      <c r="G71" s="23" t="s">
        <v>854</v>
      </c>
      <c r="H71" s="23" t="s">
        <v>196</v>
      </c>
      <c r="I71" s="23" t="s">
        <v>855</v>
      </c>
      <c r="J71" s="23" t="s">
        <v>847</v>
      </c>
      <c r="K71" s="23" t="s">
        <v>848</v>
      </c>
      <c r="L71" s="23" t="s">
        <v>854</v>
      </c>
      <c r="M71" s="23" t="s">
        <v>849</v>
      </c>
      <c r="N71" s="23" t="s">
        <v>224</v>
      </c>
      <c r="O71" s="23" t="s">
        <v>225</v>
      </c>
      <c r="P71" s="23" t="s">
        <v>850</v>
      </c>
      <c r="Q71" s="23"/>
      <c r="R71" s="23" t="s">
        <v>851</v>
      </c>
      <c r="S71" s="33" t="s">
        <v>351</v>
      </c>
      <c r="T71" s="33" t="s">
        <v>207</v>
      </c>
      <c r="U71" s="23" t="s">
        <v>208</v>
      </c>
      <c r="V71" s="23" t="s">
        <v>78</v>
      </c>
      <c r="W71" s="23">
        <v>2024</v>
      </c>
      <c r="X71" s="23" t="s">
        <v>209</v>
      </c>
      <c r="Y71" s="23">
        <v>2024.01</v>
      </c>
      <c r="Z71" s="23">
        <v>2024.12</v>
      </c>
      <c r="AA71" s="36">
        <v>13</v>
      </c>
      <c r="AB71" s="36">
        <v>13</v>
      </c>
      <c r="AC71" s="36">
        <v>13</v>
      </c>
      <c r="AD71" s="36">
        <v>0</v>
      </c>
      <c r="AE71" s="36">
        <v>0</v>
      </c>
      <c r="AF71" s="36"/>
      <c r="AG71" s="40">
        <v>78</v>
      </c>
      <c r="AH71" s="40">
        <v>6</v>
      </c>
      <c r="AI71" s="23" t="s">
        <v>210</v>
      </c>
      <c r="AJ71" s="23" t="s">
        <v>210</v>
      </c>
      <c r="AK71" s="23" t="s">
        <v>211</v>
      </c>
      <c r="AL71" s="23"/>
      <c r="AM71" s="23" t="s">
        <v>212</v>
      </c>
      <c r="AN71" s="23" t="s">
        <v>210</v>
      </c>
      <c r="AO71" s="23" t="s">
        <v>210</v>
      </c>
      <c r="AP71" s="23"/>
      <c r="AQ71" s="23" t="s">
        <v>210</v>
      </c>
      <c r="AR71" s="23"/>
      <c r="AS71" s="23" t="s">
        <v>488</v>
      </c>
      <c r="AT71" s="23">
        <v>75711118</v>
      </c>
    </row>
    <row r="72" s="9" customFormat="1" ht="70" customHeight="1" spans="1:46">
      <c r="A72" s="23">
        <f>SUBTOTAL(103,$C$7:C72)*1</f>
        <v>66</v>
      </c>
      <c r="B72" s="23" t="s">
        <v>190</v>
      </c>
      <c r="C72" s="23" t="s">
        <v>856</v>
      </c>
      <c r="D72" s="23" t="s">
        <v>192</v>
      </c>
      <c r="E72" s="23" t="s">
        <v>193</v>
      </c>
      <c r="F72" s="23" t="s">
        <v>194</v>
      </c>
      <c r="G72" s="23" t="s">
        <v>857</v>
      </c>
      <c r="H72" s="23" t="s">
        <v>196</v>
      </c>
      <c r="I72" s="23" t="s">
        <v>39</v>
      </c>
      <c r="J72" s="23" t="s">
        <v>858</v>
      </c>
      <c r="K72" s="23" t="s">
        <v>859</v>
      </c>
      <c r="L72" s="23" t="s">
        <v>857</v>
      </c>
      <c r="M72" s="23" t="s">
        <v>860</v>
      </c>
      <c r="N72" s="23" t="s">
        <v>202</v>
      </c>
      <c r="O72" s="23" t="s">
        <v>269</v>
      </c>
      <c r="P72" s="23" t="s">
        <v>861</v>
      </c>
      <c r="Q72" s="23"/>
      <c r="R72" s="23" t="s">
        <v>862</v>
      </c>
      <c r="S72" s="33" t="s">
        <v>351</v>
      </c>
      <c r="T72" s="33" t="s">
        <v>207</v>
      </c>
      <c r="U72" s="23" t="s">
        <v>208</v>
      </c>
      <c r="V72" s="23" t="s">
        <v>38</v>
      </c>
      <c r="W72" s="23">
        <v>2024</v>
      </c>
      <c r="X72" s="23" t="s">
        <v>209</v>
      </c>
      <c r="Y72" s="23">
        <v>2024.01</v>
      </c>
      <c r="Z72" s="23">
        <v>2024.12</v>
      </c>
      <c r="AA72" s="36">
        <v>15</v>
      </c>
      <c r="AB72" s="36">
        <v>15</v>
      </c>
      <c r="AC72" s="36">
        <v>15</v>
      </c>
      <c r="AD72" s="36">
        <v>0</v>
      </c>
      <c r="AE72" s="36">
        <v>0</v>
      </c>
      <c r="AF72" s="36"/>
      <c r="AG72" s="40">
        <v>300</v>
      </c>
      <c r="AH72" s="40">
        <v>10</v>
      </c>
      <c r="AI72" s="23" t="s">
        <v>210</v>
      </c>
      <c r="AJ72" s="23" t="s">
        <v>210</v>
      </c>
      <c r="AK72" s="23" t="s">
        <v>211</v>
      </c>
      <c r="AL72" s="23"/>
      <c r="AM72" s="23"/>
      <c r="AN72" s="23" t="s">
        <v>210</v>
      </c>
      <c r="AO72" s="23" t="s">
        <v>210</v>
      </c>
      <c r="AP72" s="23"/>
      <c r="AQ72" s="23" t="s">
        <v>210</v>
      </c>
      <c r="AR72" s="23"/>
      <c r="AS72" s="23" t="s">
        <v>863</v>
      </c>
      <c r="AT72" s="23">
        <v>17623092166</v>
      </c>
    </row>
    <row r="73" s="9" customFormat="1" ht="70" customHeight="1" spans="1:46">
      <c r="A73" s="23">
        <f>SUBTOTAL(103,$C$7:C73)*1</f>
        <v>67</v>
      </c>
      <c r="B73" s="23" t="s">
        <v>190</v>
      </c>
      <c r="C73" s="23" t="s">
        <v>864</v>
      </c>
      <c r="D73" s="23" t="s">
        <v>215</v>
      </c>
      <c r="E73" s="23" t="s">
        <v>216</v>
      </c>
      <c r="F73" s="23" t="s">
        <v>217</v>
      </c>
      <c r="G73" s="23" t="s">
        <v>865</v>
      </c>
      <c r="H73" s="23" t="s">
        <v>574</v>
      </c>
      <c r="I73" s="23" t="s">
        <v>371</v>
      </c>
      <c r="J73" s="23" t="s">
        <v>866</v>
      </c>
      <c r="K73" s="23" t="s">
        <v>867</v>
      </c>
      <c r="L73" s="23" t="s">
        <v>868</v>
      </c>
      <c r="M73" s="23" t="s">
        <v>869</v>
      </c>
      <c r="N73" s="23" t="s">
        <v>870</v>
      </c>
      <c r="O73" s="23" t="s">
        <v>225</v>
      </c>
      <c r="P73" s="23" t="s">
        <v>871</v>
      </c>
      <c r="Q73" s="23" t="s">
        <v>379</v>
      </c>
      <c r="R73" s="23" t="s">
        <v>872</v>
      </c>
      <c r="S73" s="33" t="s">
        <v>381</v>
      </c>
      <c r="T73" s="33" t="s">
        <v>207</v>
      </c>
      <c r="U73" s="23" t="s">
        <v>367</v>
      </c>
      <c r="V73" s="23" t="s">
        <v>114</v>
      </c>
      <c r="W73" s="23">
        <v>2024</v>
      </c>
      <c r="X73" s="23" t="s">
        <v>209</v>
      </c>
      <c r="Y73" s="23">
        <v>2024.01</v>
      </c>
      <c r="Z73" s="23">
        <v>2024.12</v>
      </c>
      <c r="AA73" s="36">
        <v>765</v>
      </c>
      <c r="AB73" s="36">
        <v>765</v>
      </c>
      <c r="AC73" s="36">
        <v>765</v>
      </c>
      <c r="AD73" s="36">
        <v>0</v>
      </c>
      <c r="AE73" s="36">
        <v>0</v>
      </c>
      <c r="AF73" s="36"/>
      <c r="AG73" s="40">
        <v>500</v>
      </c>
      <c r="AH73" s="40">
        <v>60</v>
      </c>
      <c r="AI73" s="23" t="s">
        <v>210</v>
      </c>
      <c r="AJ73" s="23" t="s">
        <v>210</v>
      </c>
      <c r="AK73" s="23" t="s">
        <v>211</v>
      </c>
      <c r="AL73" s="23"/>
      <c r="AM73" s="23" t="s">
        <v>212</v>
      </c>
      <c r="AN73" s="23" t="s">
        <v>209</v>
      </c>
      <c r="AO73" s="23" t="s">
        <v>210</v>
      </c>
      <c r="AP73" s="23"/>
      <c r="AQ73" s="23" t="s">
        <v>210</v>
      </c>
      <c r="AR73" s="23"/>
      <c r="AS73" s="23" t="s">
        <v>382</v>
      </c>
      <c r="AT73" s="23" t="s">
        <v>383</v>
      </c>
    </row>
    <row r="74" s="9" customFormat="1" ht="70" customHeight="1" spans="1:46">
      <c r="A74" s="23">
        <f>SUBTOTAL(103,$C$7:C74)*1</f>
        <v>68</v>
      </c>
      <c r="B74" s="23" t="s">
        <v>190</v>
      </c>
      <c r="C74" s="23" t="s">
        <v>873</v>
      </c>
      <c r="D74" s="23" t="s">
        <v>215</v>
      </c>
      <c r="E74" s="23" t="s">
        <v>216</v>
      </c>
      <c r="F74" s="23" t="s">
        <v>874</v>
      </c>
      <c r="G74" s="23" t="s">
        <v>875</v>
      </c>
      <c r="H74" s="23" t="s">
        <v>574</v>
      </c>
      <c r="I74" s="23" t="s">
        <v>876</v>
      </c>
      <c r="J74" s="23" t="s">
        <v>877</v>
      </c>
      <c r="K74" s="23" t="s">
        <v>878</v>
      </c>
      <c r="L74" s="23" t="s">
        <v>877</v>
      </c>
      <c r="M74" s="23" t="s">
        <v>879</v>
      </c>
      <c r="N74" s="23" t="s">
        <v>224</v>
      </c>
      <c r="O74" s="23" t="s">
        <v>225</v>
      </c>
      <c r="P74" s="23" t="s">
        <v>880</v>
      </c>
      <c r="Q74" s="23" t="s">
        <v>881</v>
      </c>
      <c r="R74" s="23" t="s">
        <v>882</v>
      </c>
      <c r="S74" s="33" t="s">
        <v>883</v>
      </c>
      <c r="T74" s="33" t="s">
        <v>207</v>
      </c>
      <c r="U74" s="23" t="s">
        <v>367</v>
      </c>
      <c r="V74" s="23" t="s">
        <v>94</v>
      </c>
      <c r="W74" s="23">
        <v>2024</v>
      </c>
      <c r="X74" s="23" t="s">
        <v>209</v>
      </c>
      <c r="Y74" s="23">
        <v>2024.01</v>
      </c>
      <c r="Z74" s="23">
        <v>2024.12</v>
      </c>
      <c r="AA74" s="36">
        <v>26.43</v>
      </c>
      <c r="AB74" s="36">
        <v>26.43</v>
      </c>
      <c r="AC74" s="36">
        <v>26.43</v>
      </c>
      <c r="AD74" s="36">
        <v>0</v>
      </c>
      <c r="AE74" s="36">
        <v>0</v>
      </c>
      <c r="AF74" s="36"/>
      <c r="AG74" s="40">
        <v>10</v>
      </c>
      <c r="AH74" s="40">
        <v>2</v>
      </c>
      <c r="AI74" s="23" t="s">
        <v>210</v>
      </c>
      <c r="AJ74" s="23" t="s">
        <v>210</v>
      </c>
      <c r="AK74" s="23" t="s">
        <v>211</v>
      </c>
      <c r="AL74" s="23"/>
      <c r="AM74" s="23" t="s">
        <v>212</v>
      </c>
      <c r="AN74" s="23" t="s">
        <v>210</v>
      </c>
      <c r="AO74" s="23" t="s">
        <v>210</v>
      </c>
      <c r="AP74" s="23"/>
      <c r="AQ74" s="23" t="s">
        <v>210</v>
      </c>
      <c r="AR74" s="23"/>
      <c r="AS74" s="23" t="s">
        <v>884</v>
      </c>
      <c r="AT74" s="23">
        <v>19923191777</v>
      </c>
    </row>
    <row r="75" s="9" customFormat="1" ht="70" customHeight="1" spans="1:46">
      <c r="A75" s="23">
        <f>SUBTOTAL(103,$C$7:C75)*1</f>
        <v>69</v>
      </c>
      <c r="B75" s="23" t="s">
        <v>190</v>
      </c>
      <c r="C75" s="23" t="s">
        <v>885</v>
      </c>
      <c r="D75" s="23" t="s">
        <v>215</v>
      </c>
      <c r="E75" s="23" t="s">
        <v>216</v>
      </c>
      <c r="F75" s="23" t="s">
        <v>874</v>
      </c>
      <c r="G75" s="23" t="s">
        <v>886</v>
      </c>
      <c r="H75" s="23" t="s">
        <v>574</v>
      </c>
      <c r="I75" s="23" t="s">
        <v>887</v>
      </c>
      <c r="J75" s="23" t="s">
        <v>886</v>
      </c>
      <c r="K75" s="23" t="s">
        <v>888</v>
      </c>
      <c r="L75" s="23" t="s">
        <v>886</v>
      </c>
      <c r="M75" s="23" t="s">
        <v>889</v>
      </c>
      <c r="N75" s="23" t="s">
        <v>224</v>
      </c>
      <c r="O75" s="23" t="s">
        <v>361</v>
      </c>
      <c r="P75" s="23" t="s">
        <v>890</v>
      </c>
      <c r="Q75" s="23" t="s">
        <v>891</v>
      </c>
      <c r="R75" s="23" t="s">
        <v>882</v>
      </c>
      <c r="S75" s="33" t="s">
        <v>883</v>
      </c>
      <c r="T75" s="33" t="s">
        <v>207</v>
      </c>
      <c r="U75" s="23" t="s">
        <v>367</v>
      </c>
      <c r="V75" s="23" t="s">
        <v>102</v>
      </c>
      <c r="W75" s="23">
        <v>2024</v>
      </c>
      <c r="X75" s="23" t="s">
        <v>209</v>
      </c>
      <c r="Y75" s="23">
        <v>2024.01</v>
      </c>
      <c r="Z75" s="23">
        <v>2024.12</v>
      </c>
      <c r="AA75" s="36">
        <v>48.6</v>
      </c>
      <c r="AB75" s="36">
        <v>48.6</v>
      </c>
      <c r="AC75" s="36">
        <v>48.6</v>
      </c>
      <c r="AD75" s="36">
        <v>0</v>
      </c>
      <c r="AE75" s="36">
        <v>0</v>
      </c>
      <c r="AF75" s="36"/>
      <c r="AG75" s="40">
        <v>10</v>
      </c>
      <c r="AH75" s="40">
        <v>2</v>
      </c>
      <c r="AI75" s="23" t="s">
        <v>210</v>
      </c>
      <c r="AJ75" s="23" t="s">
        <v>210</v>
      </c>
      <c r="AK75" s="23" t="s">
        <v>211</v>
      </c>
      <c r="AL75" s="23"/>
      <c r="AM75" s="23" t="s">
        <v>212</v>
      </c>
      <c r="AN75" s="23" t="s">
        <v>209</v>
      </c>
      <c r="AO75" s="23" t="s">
        <v>210</v>
      </c>
      <c r="AP75" s="23"/>
      <c r="AQ75" s="23" t="s">
        <v>210</v>
      </c>
      <c r="AR75" s="23"/>
      <c r="AS75" s="23" t="s">
        <v>892</v>
      </c>
      <c r="AT75" s="23">
        <v>15213787333</v>
      </c>
    </row>
    <row r="76" s="9" customFormat="1" ht="70" customHeight="1" spans="1:46">
      <c r="A76" s="23">
        <f>SUBTOTAL(103,$C$7:C76)*1</f>
        <v>70</v>
      </c>
      <c r="B76" s="23" t="s">
        <v>190</v>
      </c>
      <c r="C76" s="23" t="s">
        <v>893</v>
      </c>
      <c r="D76" s="23" t="s">
        <v>192</v>
      </c>
      <c r="E76" s="23" t="s">
        <v>244</v>
      </c>
      <c r="F76" s="23" t="s">
        <v>245</v>
      </c>
      <c r="G76" s="23" t="s">
        <v>894</v>
      </c>
      <c r="H76" s="23" t="s">
        <v>574</v>
      </c>
      <c r="I76" s="23" t="s">
        <v>895</v>
      </c>
      <c r="J76" s="23" t="s">
        <v>894</v>
      </c>
      <c r="K76" s="23" t="s">
        <v>896</v>
      </c>
      <c r="L76" s="23" t="s">
        <v>897</v>
      </c>
      <c r="M76" s="23" t="s">
        <v>898</v>
      </c>
      <c r="N76" s="23" t="s">
        <v>899</v>
      </c>
      <c r="O76" s="23" t="s">
        <v>361</v>
      </c>
      <c r="P76" s="23" t="s">
        <v>900</v>
      </c>
      <c r="Q76" s="23" t="s">
        <v>901</v>
      </c>
      <c r="R76" s="23" t="s">
        <v>902</v>
      </c>
      <c r="S76" s="33" t="s">
        <v>883</v>
      </c>
      <c r="T76" s="33" t="s">
        <v>207</v>
      </c>
      <c r="U76" s="23" t="s">
        <v>367</v>
      </c>
      <c r="V76" s="23" t="s">
        <v>114</v>
      </c>
      <c r="W76" s="23">
        <v>2024</v>
      </c>
      <c r="X76" s="23" t="s">
        <v>209</v>
      </c>
      <c r="Y76" s="23">
        <v>2024.01</v>
      </c>
      <c r="Z76" s="23">
        <v>2024.12</v>
      </c>
      <c r="AA76" s="36">
        <v>190.736</v>
      </c>
      <c r="AB76" s="36">
        <v>190.736</v>
      </c>
      <c r="AC76" s="36">
        <v>190.736</v>
      </c>
      <c r="AD76" s="36">
        <v>0</v>
      </c>
      <c r="AE76" s="36">
        <v>0</v>
      </c>
      <c r="AF76" s="36"/>
      <c r="AG76" s="40">
        <v>200</v>
      </c>
      <c r="AH76" s="40">
        <v>20</v>
      </c>
      <c r="AI76" s="23" t="s">
        <v>210</v>
      </c>
      <c r="AJ76" s="23" t="s">
        <v>210</v>
      </c>
      <c r="AK76" s="23" t="s">
        <v>211</v>
      </c>
      <c r="AL76" s="23"/>
      <c r="AM76" s="23" t="s">
        <v>212</v>
      </c>
      <c r="AN76" s="23" t="s">
        <v>209</v>
      </c>
      <c r="AO76" s="23" t="s">
        <v>210</v>
      </c>
      <c r="AP76" s="23"/>
      <c r="AQ76" s="23" t="s">
        <v>210</v>
      </c>
      <c r="AR76" s="23"/>
      <c r="AS76" s="23" t="s">
        <v>903</v>
      </c>
      <c r="AT76" s="23" t="s">
        <v>904</v>
      </c>
    </row>
    <row r="77" s="9" customFormat="1" ht="70" customHeight="1" spans="1:46">
      <c r="A77" s="23">
        <f>SUBTOTAL(103,$C$7:C77)*1</f>
        <v>71</v>
      </c>
      <c r="B77" s="23" t="s">
        <v>190</v>
      </c>
      <c r="C77" s="23" t="s">
        <v>905</v>
      </c>
      <c r="D77" s="23" t="s">
        <v>192</v>
      </c>
      <c r="E77" s="23" t="s">
        <v>244</v>
      </c>
      <c r="F77" s="23" t="s">
        <v>245</v>
      </c>
      <c r="G77" s="23" t="s">
        <v>906</v>
      </c>
      <c r="H77" s="23" t="s">
        <v>574</v>
      </c>
      <c r="I77" s="23" t="s">
        <v>895</v>
      </c>
      <c r="J77" s="23" t="s">
        <v>906</v>
      </c>
      <c r="K77" s="23" t="s">
        <v>907</v>
      </c>
      <c r="L77" s="23" t="s">
        <v>908</v>
      </c>
      <c r="M77" s="23" t="s">
        <v>909</v>
      </c>
      <c r="N77" s="23" t="s">
        <v>899</v>
      </c>
      <c r="O77" s="23" t="s">
        <v>361</v>
      </c>
      <c r="P77" s="23" t="s">
        <v>910</v>
      </c>
      <c r="Q77" s="23" t="s">
        <v>901</v>
      </c>
      <c r="R77" s="23" t="s">
        <v>911</v>
      </c>
      <c r="S77" s="33" t="s">
        <v>883</v>
      </c>
      <c r="T77" s="33" t="s">
        <v>207</v>
      </c>
      <c r="U77" s="23" t="s">
        <v>367</v>
      </c>
      <c r="V77" s="23" t="s">
        <v>114</v>
      </c>
      <c r="W77" s="23">
        <v>2024</v>
      </c>
      <c r="X77" s="23" t="s">
        <v>209</v>
      </c>
      <c r="Y77" s="23">
        <v>2024.01</v>
      </c>
      <c r="Z77" s="23">
        <v>2024.12</v>
      </c>
      <c r="AA77" s="36">
        <v>208</v>
      </c>
      <c r="AB77" s="36">
        <v>208</v>
      </c>
      <c r="AC77" s="36">
        <v>208</v>
      </c>
      <c r="AD77" s="36">
        <v>0</v>
      </c>
      <c r="AE77" s="36">
        <v>0</v>
      </c>
      <c r="AF77" s="36"/>
      <c r="AG77" s="40">
        <v>300</v>
      </c>
      <c r="AH77" s="40">
        <v>30</v>
      </c>
      <c r="AI77" s="23" t="s">
        <v>210</v>
      </c>
      <c r="AJ77" s="23" t="s">
        <v>210</v>
      </c>
      <c r="AK77" s="23" t="s">
        <v>211</v>
      </c>
      <c r="AL77" s="23"/>
      <c r="AM77" s="23" t="s">
        <v>212</v>
      </c>
      <c r="AN77" s="23" t="s">
        <v>209</v>
      </c>
      <c r="AO77" s="23" t="s">
        <v>210</v>
      </c>
      <c r="AP77" s="23"/>
      <c r="AQ77" s="23" t="s">
        <v>210</v>
      </c>
      <c r="AR77" s="23"/>
      <c r="AS77" s="23" t="s">
        <v>903</v>
      </c>
      <c r="AT77" s="23" t="s">
        <v>904</v>
      </c>
    </row>
    <row r="78" s="9" customFormat="1" ht="70" customHeight="1" spans="1:46">
      <c r="A78" s="23">
        <f>SUBTOTAL(103,$C$7:C78)*1</f>
        <v>72</v>
      </c>
      <c r="B78" s="23" t="s">
        <v>190</v>
      </c>
      <c r="C78" s="23" t="s">
        <v>912</v>
      </c>
      <c r="D78" s="23" t="s">
        <v>215</v>
      </c>
      <c r="E78" s="23" t="s">
        <v>216</v>
      </c>
      <c r="F78" s="23" t="s">
        <v>874</v>
      </c>
      <c r="G78" s="23" t="s">
        <v>913</v>
      </c>
      <c r="H78" s="23" t="s">
        <v>196</v>
      </c>
      <c r="I78" s="23" t="s">
        <v>914</v>
      </c>
      <c r="J78" s="23" t="s">
        <v>915</v>
      </c>
      <c r="K78" s="23" t="s">
        <v>916</v>
      </c>
      <c r="L78" s="23" t="s">
        <v>915</v>
      </c>
      <c r="M78" s="23" t="s">
        <v>917</v>
      </c>
      <c r="N78" s="23" t="s">
        <v>918</v>
      </c>
      <c r="O78" s="23" t="s">
        <v>361</v>
      </c>
      <c r="P78" s="23" t="s">
        <v>919</v>
      </c>
      <c r="Q78" s="23" t="s">
        <v>920</v>
      </c>
      <c r="R78" s="23" t="s">
        <v>921</v>
      </c>
      <c r="S78" s="33" t="s">
        <v>883</v>
      </c>
      <c r="T78" s="33" t="s">
        <v>207</v>
      </c>
      <c r="U78" s="23" t="s">
        <v>367</v>
      </c>
      <c r="V78" s="23" t="s">
        <v>114</v>
      </c>
      <c r="W78" s="23">
        <v>2024</v>
      </c>
      <c r="X78" s="23" t="s">
        <v>209</v>
      </c>
      <c r="Y78" s="23">
        <v>2024.01</v>
      </c>
      <c r="Z78" s="23">
        <v>2024.12</v>
      </c>
      <c r="AA78" s="36">
        <v>17.47</v>
      </c>
      <c r="AB78" s="36">
        <v>17.47</v>
      </c>
      <c r="AC78" s="36">
        <v>17.47</v>
      </c>
      <c r="AD78" s="36">
        <v>0</v>
      </c>
      <c r="AE78" s="36">
        <v>0</v>
      </c>
      <c r="AF78" s="36"/>
      <c r="AG78" s="40">
        <v>20</v>
      </c>
      <c r="AH78" s="40">
        <v>2</v>
      </c>
      <c r="AI78" s="23" t="s">
        <v>210</v>
      </c>
      <c r="AJ78" s="23" t="s">
        <v>210</v>
      </c>
      <c r="AK78" s="23" t="s">
        <v>211</v>
      </c>
      <c r="AL78" s="23"/>
      <c r="AM78" s="23" t="s">
        <v>212</v>
      </c>
      <c r="AN78" s="23" t="s">
        <v>209</v>
      </c>
      <c r="AO78" s="23" t="s">
        <v>210</v>
      </c>
      <c r="AP78" s="23"/>
      <c r="AQ78" s="23" t="s">
        <v>210</v>
      </c>
      <c r="AR78" s="23"/>
      <c r="AS78" s="23" t="s">
        <v>903</v>
      </c>
      <c r="AT78" s="23" t="s">
        <v>904</v>
      </c>
    </row>
    <row r="79" s="9" customFormat="1" ht="70" customHeight="1" spans="1:46">
      <c r="A79" s="23">
        <f>SUBTOTAL(103,$C$7:C79)*1</f>
        <v>73</v>
      </c>
      <c r="B79" s="23" t="s">
        <v>190</v>
      </c>
      <c r="C79" s="23" t="s">
        <v>922</v>
      </c>
      <c r="D79" s="23" t="s">
        <v>192</v>
      </c>
      <c r="E79" s="23" t="s">
        <v>244</v>
      </c>
      <c r="F79" s="23" t="s">
        <v>245</v>
      </c>
      <c r="G79" s="23" t="s">
        <v>923</v>
      </c>
      <c r="H79" s="23" t="s">
        <v>196</v>
      </c>
      <c r="I79" s="23" t="s">
        <v>924</v>
      </c>
      <c r="J79" s="23" t="s">
        <v>925</v>
      </c>
      <c r="K79" s="23" t="s">
        <v>926</v>
      </c>
      <c r="L79" s="23" t="s">
        <v>925</v>
      </c>
      <c r="M79" s="23" t="s">
        <v>927</v>
      </c>
      <c r="N79" s="23" t="s">
        <v>918</v>
      </c>
      <c r="O79" s="23" t="s">
        <v>361</v>
      </c>
      <c r="P79" s="23" t="s">
        <v>928</v>
      </c>
      <c r="Q79" s="23" t="s">
        <v>901</v>
      </c>
      <c r="R79" s="23" t="s">
        <v>929</v>
      </c>
      <c r="S79" s="33" t="s">
        <v>883</v>
      </c>
      <c r="T79" s="33" t="s">
        <v>207</v>
      </c>
      <c r="U79" s="23" t="s">
        <v>367</v>
      </c>
      <c r="V79" s="23" t="s">
        <v>114</v>
      </c>
      <c r="W79" s="23">
        <v>2024</v>
      </c>
      <c r="X79" s="23" t="s">
        <v>209</v>
      </c>
      <c r="Y79" s="23">
        <v>2024.01</v>
      </c>
      <c r="Z79" s="23">
        <v>2024.12</v>
      </c>
      <c r="AA79" s="36">
        <v>462</v>
      </c>
      <c r="AB79" s="36">
        <v>462</v>
      </c>
      <c r="AC79" s="36">
        <v>462</v>
      </c>
      <c r="AD79" s="36">
        <v>0</v>
      </c>
      <c r="AE79" s="36">
        <v>0</v>
      </c>
      <c r="AF79" s="36"/>
      <c r="AG79" s="40">
        <v>400</v>
      </c>
      <c r="AH79" s="40">
        <v>40</v>
      </c>
      <c r="AI79" s="23" t="s">
        <v>210</v>
      </c>
      <c r="AJ79" s="23" t="s">
        <v>210</v>
      </c>
      <c r="AK79" s="23" t="s">
        <v>211</v>
      </c>
      <c r="AL79" s="23"/>
      <c r="AM79" s="23" t="s">
        <v>212</v>
      </c>
      <c r="AN79" s="23" t="s">
        <v>209</v>
      </c>
      <c r="AO79" s="23" t="s">
        <v>210</v>
      </c>
      <c r="AP79" s="23"/>
      <c r="AQ79" s="23" t="s">
        <v>210</v>
      </c>
      <c r="AR79" s="23"/>
      <c r="AS79" s="23" t="s">
        <v>903</v>
      </c>
      <c r="AT79" s="23" t="s">
        <v>904</v>
      </c>
    </row>
    <row r="80" s="9" customFormat="1" ht="70" customHeight="1" spans="1:46">
      <c r="A80" s="23">
        <f>SUBTOTAL(103,$C$7:C80)*1</f>
        <v>74</v>
      </c>
      <c r="B80" s="23" t="s">
        <v>190</v>
      </c>
      <c r="C80" s="23" t="s">
        <v>930</v>
      </c>
      <c r="D80" s="23" t="s">
        <v>215</v>
      </c>
      <c r="E80" s="23" t="s">
        <v>571</v>
      </c>
      <c r="F80" s="23" t="s">
        <v>931</v>
      </c>
      <c r="G80" s="23" t="s">
        <v>932</v>
      </c>
      <c r="H80" s="23" t="s">
        <v>196</v>
      </c>
      <c r="I80" s="23" t="s">
        <v>575</v>
      </c>
      <c r="J80" s="23" t="s">
        <v>933</v>
      </c>
      <c r="K80" s="23" t="s">
        <v>934</v>
      </c>
      <c r="L80" s="23" t="s">
        <v>933</v>
      </c>
      <c r="M80" s="23" t="s">
        <v>935</v>
      </c>
      <c r="N80" s="23" t="s">
        <v>224</v>
      </c>
      <c r="O80" s="23" t="s">
        <v>936</v>
      </c>
      <c r="P80" s="23" t="s">
        <v>937</v>
      </c>
      <c r="Q80" s="23" t="s">
        <v>938</v>
      </c>
      <c r="R80" s="23" t="s">
        <v>939</v>
      </c>
      <c r="S80" s="33" t="s">
        <v>883</v>
      </c>
      <c r="T80" s="33" t="s">
        <v>366</v>
      </c>
      <c r="U80" s="23" t="s">
        <v>367</v>
      </c>
      <c r="V80" s="23" t="s">
        <v>114</v>
      </c>
      <c r="W80" s="23">
        <v>2024</v>
      </c>
      <c r="X80" s="23" t="s">
        <v>209</v>
      </c>
      <c r="Y80" s="23">
        <v>2024.01</v>
      </c>
      <c r="Z80" s="23">
        <v>2024.12</v>
      </c>
      <c r="AA80" s="36">
        <v>222.095</v>
      </c>
      <c r="AB80" s="36">
        <v>222.095</v>
      </c>
      <c r="AC80" s="36">
        <v>222.095</v>
      </c>
      <c r="AD80" s="36">
        <v>0</v>
      </c>
      <c r="AE80" s="36">
        <v>0</v>
      </c>
      <c r="AF80" s="36"/>
      <c r="AG80" s="40">
        <v>100</v>
      </c>
      <c r="AH80" s="40">
        <v>5</v>
      </c>
      <c r="AI80" s="23" t="s">
        <v>210</v>
      </c>
      <c r="AJ80" s="23" t="s">
        <v>210</v>
      </c>
      <c r="AK80" s="23" t="s">
        <v>211</v>
      </c>
      <c r="AL80" s="23"/>
      <c r="AM80" s="23" t="s">
        <v>212</v>
      </c>
      <c r="AN80" s="23" t="s">
        <v>209</v>
      </c>
      <c r="AO80" s="23" t="s">
        <v>210</v>
      </c>
      <c r="AP80" s="23"/>
      <c r="AQ80" s="23" t="s">
        <v>210</v>
      </c>
      <c r="AR80" s="23"/>
      <c r="AS80" s="23" t="s">
        <v>940</v>
      </c>
      <c r="AT80" s="23">
        <v>13594926968</v>
      </c>
    </row>
    <row r="81" s="9" customFormat="1" ht="70" customHeight="1" spans="1:46">
      <c r="A81" s="23">
        <f>SUBTOTAL(103,$C$7:C81)*1</f>
        <v>75</v>
      </c>
      <c r="B81" s="23" t="s">
        <v>190</v>
      </c>
      <c r="C81" s="23" t="s">
        <v>941</v>
      </c>
      <c r="D81" s="23" t="s">
        <v>942</v>
      </c>
      <c r="E81" s="23" t="s">
        <v>942</v>
      </c>
      <c r="F81" s="23" t="s">
        <v>943</v>
      </c>
      <c r="G81" s="23" t="s">
        <v>944</v>
      </c>
      <c r="H81" s="23" t="s">
        <v>196</v>
      </c>
      <c r="I81" s="23" t="s">
        <v>575</v>
      </c>
      <c r="J81" s="23" t="s">
        <v>945</v>
      </c>
      <c r="K81" s="23" t="s">
        <v>946</v>
      </c>
      <c r="L81" s="23" t="s">
        <v>944</v>
      </c>
      <c r="M81" s="23" t="s">
        <v>947</v>
      </c>
      <c r="N81" s="23" t="s">
        <v>948</v>
      </c>
      <c r="O81" s="23" t="s">
        <v>949</v>
      </c>
      <c r="P81" s="23" t="s">
        <v>950</v>
      </c>
      <c r="Q81" s="23" t="s">
        <v>951</v>
      </c>
      <c r="R81" s="23" t="s">
        <v>952</v>
      </c>
      <c r="S81" s="33" t="s">
        <v>365</v>
      </c>
      <c r="T81" s="33" t="s">
        <v>953</v>
      </c>
      <c r="U81" s="23" t="s">
        <v>274</v>
      </c>
      <c r="V81" s="23" t="s">
        <v>92</v>
      </c>
      <c r="W81" s="23">
        <v>2024</v>
      </c>
      <c r="X81" s="23" t="s">
        <v>209</v>
      </c>
      <c r="Y81" s="23">
        <v>2024.01</v>
      </c>
      <c r="Z81" s="23">
        <v>2024.12</v>
      </c>
      <c r="AA81" s="36">
        <v>5542</v>
      </c>
      <c r="AB81" s="36">
        <v>5542</v>
      </c>
      <c r="AC81" s="36">
        <v>5542</v>
      </c>
      <c r="AD81" s="36">
        <v>0</v>
      </c>
      <c r="AE81" s="36">
        <v>0</v>
      </c>
      <c r="AF81" s="36"/>
      <c r="AG81" s="40">
        <v>140000</v>
      </c>
      <c r="AH81" s="40">
        <v>140000</v>
      </c>
      <c r="AI81" s="23" t="s">
        <v>210</v>
      </c>
      <c r="AJ81" s="23" t="s">
        <v>209</v>
      </c>
      <c r="AK81" s="23" t="s">
        <v>211</v>
      </c>
      <c r="AL81" s="23"/>
      <c r="AM81" s="23" t="s">
        <v>212</v>
      </c>
      <c r="AN81" s="23" t="s">
        <v>210</v>
      </c>
      <c r="AO81" s="23" t="s">
        <v>210</v>
      </c>
      <c r="AP81" s="23"/>
      <c r="AQ81" s="23" t="s">
        <v>210</v>
      </c>
      <c r="AR81" s="23"/>
      <c r="AS81" s="23" t="s">
        <v>954</v>
      </c>
      <c r="AT81" s="23" t="s">
        <v>955</v>
      </c>
    </row>
    <row r="82" s="9" customFormat="1" ht="70" customHeight="1" spans="1:46">
      <c r="A82" s="23">
        <f>SUBTOTAL(103,$C$7:C82)*1</f>
        <v>76</v>
      </c>
      <c r="B82" s="23" t="s">
        <v>190</v>
      </c>
      <c r="C82" s="23" t="s">
        <v>956</v>
      </c>
      <c r="D82" s="23" t="s">
        <v>957</v>
      </c>
      <c r="E82" s="23" t="s">
        <v>957</v>
      </c>
      <c r="F82" s="23" t="s">
        <v>957</v>
      </c>
      <c r="G82" s="23" t="s">
        <v>958</v>
      </c>
      <c r="H82" s="23" t="s">
        <v>196</v>
      </c>
      <c r="I82" s="23" t="s">
        <v>575</v>
      </c>
      <c r="J82" s="23" t="s">
        <v>959</v>
      </c>
      <c r="K82" s="23" t="s">
        <v>960</v>
      </c>
      <c r="L82" s="23" t="s">
        <v>959</v>
      </c>
      <c r="M82" s="23" t="s">
        <v>961</v>
      </c>
      <c r="N82" s="23" t="s">
        <v>962</v>
      </c>
      <c r="O82" s="23" t="s">
        <v>963</v>
      </c>
      <c r="P82" s="23" t="s">
        <v>964</v>
      </c>
      <c r="Q82" s="23" t="s">
        <v>965</v>
      </c>
      <c r="R82" s="23" t="s">
        <v>966</v>
      </c>
      <c r="S82" s="33" t="s">
        <v>365</v>
      </c>
      <c r="T82" s="33" t="s">
        <v>257</v>
      </c>
      <c r="U82" s="23" t="s">
        <v>274</v>
      </c>
      <c r="V82" s="23" t="s">
        <v>92</v>
      </c>
      <c r="W82" s="23">
        <v>2024</v>
      </c>
      <c r="X82" s="23" t="s">
        <v>209</v>
      </c>
      <c r="Y82" s="23">
        <v>2024.01</v>
      </c>
      <c r="Z82" s="23">
        <v>2024.12</v>
      </c>
      <c r="AA82" s="36">
        <v>317</v>
      </c>
      <c r="AB82" s="36">
        <v>317</v>
      </c>
      <c r="AC82" s="36">
        <v>317</v>
      </c>
      <c r="AD82" s="36">
        <v>0</v>
      </c>
      <c r="AE82" s="36">
        <v>0</v>
      </c>
      <c r="AF82" s="36"/>
      <c r="AG82" s="40">
        <v>140000</v>
      </c>
      <c r="AH82" s="40">
        <v>140000</v>
      </c>
      <c r="AI82" s="23" t="s">
        <v>210</v>
      </c>
      <c r="AJ82" s="23" t="s">
        <v>210</v>
      </c>
      <c r="AK82" s="23" t="s">
        <v>211</v>
      </c>
      <c r="AL82" s="23"/>
      <c r="AM82" s="23" t="s">
        <v>212</v>
      </c>
      <c r="AN82" s="23" t="s">
        <v>209</v>
      </c>
      <c r="AO82" s="23" t="s">
        <v>210</v>
      </c>
      <c r="AP82" s="23"/>
      <c r="AQ82" s="23" t="s">
        <v>210</v>
      </c>
      <c r="AR82" s="23"/>
      <c r="AS82" s="23" t="s">
        <v>954</v>
      </c>
      <c r="AT82" s="23" t="s">
        <v>955</v>
      </c>
    </row>
    <row r="83" s="9" customFormat="1" ht="70" customHeight="1" spans="1:46">
      <c r="A83" s="23">
        <f>SUBTOTAL(103,$C$7:C83)*1</f>
        <v>77</v>
      </c>
      <c r="B83" s="23" t="s">
        <v>190</v>
      </c>
      <c r="C83" s="23" t="s">
        <v>967</v>
      </c>
      <c r="D83" s="23" t="s">
        <v>968</v>
      </c>
      <c r="E83" s="23" t="s">
        <v>969</v>
      </c>
      <c r="F83" s="23" t="s">
        <v>970</v>
      </c>
      <c r="G83" s="23" t="s">
        <v>971</v>
      </c>
      <c r="H83" s="23" t="s">
        <v>196</v>
      </c>
      <c r="I83" s="23" t="s">
        <v>575</v>
      </c>
      <c r="J83" s="23" t="s">
        <v>972</v>
      </c>
      <c r="K83" s="23" t="s">
        <v>973</v>
      </c>
      <c r="L83" s="23" t="s">
        <v>974</v>
      </c>
      <c r="M83" s="23" t="s">
        <v>975</v>
      </c>
      <c r="N83" s="23" t="s">
        <v>976</v>
      </c>
      <c r="O83" s="23" t="s">
        <v>977</v>
      </c>
      <c r="P83" s="23" t="s">
        <v>978</v>
      </c>
      <c r="Q83" s="23" t="s">
        <v>979</v>
      </c>
      <c r="R83" s="23" t="s">
        <v>980</v>
      </c>
      <c r="S83" s="33" t="s">
        <v>981</v>
      </c>
      <c r="T83" s="33" t="s">
        <v>366</v>
      </c>
      <c r="U83" s="23" t="s">
        <v>274</v>
      </c>
      <c r="V83" s="23" t="s">
        <v>92</v>
      </c>
      <c r="W83" s="23">
        <v>2024</v>
      </c>
      <c r="X83" s="23" t="s">
        <v>209</v>
      </c>
      <c r="Y83" s="23">
        <v>2024.01</v>
      </c>
      <c r="Z83" s="23">
        <v>2024.12</v>
      </c>
      <c r="AA83" s="36">
        <v>335</v>
      </c>
      <c r="AB83" s="36">
        <v>335</v>
      </c>
      <c r="AC83" s="36">
        <v>335</v>
      </c>
      <c r="AD83" s="36">
        <v>0</v>
      </c>
      <c r="AE83" s="36">
        <v>0</v>
      </c>
      <c r="AF83" s="36"/>
      <c r="AG83" s="40">
        <v>145000</v>
      </c>
      <c r="AH83" s="40">
        <v>145000</v>
      </c>
      <c r="AI83" s="23" t="s">
        <v>210</v>
      </c>
      <c r="AJ83" s="23" t="s">
        <v>210</v>
      </c>
      <c r="AK83" s="23" t="s">
        <v>211</v>
      </c>
      <c r="AL83" s="23" t="s">
        <v>212</v>
      </c>
      <c r="AM83" s="23"/>
      <c r="AN83" s="23" t="s">
        <v>210</v>
      </c>
      <c r="AO83" s="23" t="s">
        <v>210</v>
      </c>
      <c r="AP83" s="23"/>
      <c r="AQ83" s="23" t="s">
        <v>210</v>
      </c>
      <c r="AR83" s="23"/>
      <c r="AS83" s="23" t="s">
        <v>954</v>
      </c>
      <c r="AT83" s="23" t="s">
        <v>955</v>
      </c>
    </row>
    <row r="84" s="9" customFormat="1" ht="70" customHeight="1" spans="1:46">
      <c r="A84" s="23">
        <f>SUBTOTAL(103,$C$7:C84)*1</f>
        <v>78</v>
      </c>
      <c r="B84" s="23" t="s">
        <v>190</v>
      </c>
      <c r="C84" s="23" t="s">
        <v>982</v>
      </c>
      <c r="D84" s="23" t="s">
        <v>645</v>
      </c>
      <c r="E84" s="23" t="s">
        <v>983</v>
      </c>
      <c r="F84" s="23" t="s">
        <v>984</v>
      </c>
      <c r="G84" s="23" t="s">
        <v>985</v>
      </c>
      <c r="H84" s="23" t="s">
        <v>196</v>
      </c>
      <c r="I84" s="23" t="s">
        <v>575</v>
      </c>
      <c r="J84" s="23" t="s">
        <v>986</v>
      </c>
      <c r="K84" s="23" t="s">
        <v>987</v>
      </c>
      <c r="L84" s="23" t="s">
        <v>988</v>
      </c>
      <c r="M84" s="23" t="s">
        <v>989</v>
      </c>
      <c r="N84" s="23" t="s">
        <v>990</v>
      </c>
      <c r="O84" s="23" t="s">
        <v>991</v>
      </c>
      <c r="P84" s="23" t="s">
        <v>992</v>
      </c>
      <c r="Q84" s="23" t="s">
        <v>993</v>
      </c>
      <c r="R84" s="23" t="s">
        <v>994</v>
      </c>
      <c r="S84" s="33" t="s">
        <v>995</v>
      </c>
      <c r="T84" s="33" t="s">
        <v>207</v>
      </c>
      <c r="U84" s="23" t="s">
        <v>274</v>
      </c>
      <c r="V84" s="23" t="s">
        <v>92</v>
      </c>
      <c r="W84" s="23">
        <v>2024</v>
      </c>
      <c r="X84" s="23" t="s">
        <v>209</v>
      </c>
      <c r="Y84" s="23">
        <v>2024.01</v>
      </c>
      <c r="Z84" s="23">
        <v>2024.12</v>
      </c>
      <c r="AA84" s="36">
        <v>400</v>
      </c>
      <c r="AB84" s="36">
        <v>400</v>
      </c>
      <c r="AC84" s="36">
        <v>400</v>
      </c>
      <c r="AD84" s="36">
        <v>0</v>
      </c>
      <c r="AE84" s="36">
        <v>0</v>
      </c>
      <c r="AF84" s="36"/>
      <c r="AG84" s="40">
        <v>300</v>
      </c>
      <c r="AH84" s="40">
        <v>100</v>
      </c>
      <c r="AI84" s="23" t="s">
        <v>210</v>
      </c>
      <c r="AJ84" s="23" t="s">
        <v>210</v>
      </c>
      <c r="AK84" s="23" t="s">
        <v>211</v>
      </c>
      <c r="AL84" s="23"/>
      <c r="AM84" s="23" t="s">
        <v>212</v>
      </c>
      <c r="AN84" s="23" t="s">
        <v>210</v>
      </c>
      <c r="AO84" s="23" t="s">
        <v>210</v>
      </c>
      <c r="AP84" s="23"/>
      <c r="AQ84" s="23" t="s">
        <v>210</v>
      </c>
      <c r="AR84" s="23"/>
      <c r="AS84" s="23" t="s">
        <v>954</v>
      </c>
      <c r="AT84" s="23" t="s">
        <v>955</v>
      </c>
    </row>
    <row r="85" s="9" customFormat="1" ht="70" customHeight="1" spans="1:46">
      <c r="A85" s="23">
        <f>SUBTOTAL(103,$C$7:C85)*1</f>
        <v>79</v>
      </c>
      <c r="B85" s="23" t="s">
        <v>190</v>
      </c>
      <c r="C85" s="23" t="s">
        <v>996</v>
      </c>
      <c r="D85" s="23" t="s">
        <v>997</v>
      </c>
      <c r="E85" s="23" t="s">
        <v>998</v>
      </c>
      <c r="F85" s="23" t="s">
        <v>999</v>
      </c>
      <c r="G85" s="23" t="s">
        <v>1000</v>
      </c>
      <c r="H85" s="23" t="s">
        <v>574</v>
      </c>
      <c r="I85" s="23" t="s">
        <v>575</v>
      </c>
      <c r="J85" s="23" t="s">
        <v>1001</v>
      </c>
      <c r="K85" s="23" t="s">
        <v>1002</v>
      </c>
      <c r="L85" s="23" t="s">
        <v>1001</v>
      </c>
      <c r="M85" s="23" t="s">
        <v>1003</v>
      </c>
      <c r="N85" s="23" t="s">
        <v>224</v>
      </c>
      <c r="O85" s="23" t="s">
        <v>1004</v>
      </c>
      <c r="P85" s="23" t="s">
        <v>1005</v>
      </c>
      <c r="Q85" s="23" t="s">
        <v>1006</v>
      </c>
      <c r="R85" s="23" t="s">
        <v>1007</v>
      </c>
      <c r="S85" s="33" t="s">
        <v>365</v>
      </c>
      <c r="T85" s="33" t="s">
        <v>1008</v>
      </c>
      <c r="U85" s="23" t="s">
        <v>274</v>
      </c>
      <c r="V85" s="23" t="s">
        <v>92</v>
      </c>
      <c r="W85" s="23">
        <v>2024</v>
      </c>
      <c r="X85" s="23" t="s">
        <v>209</v>
      </c>
      <c r="Y85" s="23">
        <v>2024.01</v>
      </c>
      <c r="Z85" s="23">
        <v>2024.12</v>
      </c>
      <c r="AA85" s="36">
        <v>500.4</v>
      </c>
      <c r="AB85" s="36">
        <v>500.4</v>
      </c>
      <c r="AC85" s="36">
        <v>500.4</v>
      </c>
      <c r="AD85" s="36">
        <v>0</v>
      </c>
      <c r="AE85" s="36">
        <v>0</v>
      </c>
      <c r="AF85" s="36"/>
      <c r="AG85" s="40">
        <v>280000</v>
      </c>
      <c r="AH85" s="40">
        <v>50000</v>
      </c>
      <c r="AI85" s="23" t="s">
        <v>210</v>
      </c>
      <c r="AJ85" s="23" t="s">
        <v>210</v>
      </c>
      <c r="AK85" s="23" t="s">
        <v>211</v>
      </c>
      <c r="AL85" s="23"/>
      <c r="AM85" s="23" t="s">
        <v>212</v>
      </c>
      <c r="AN85" s="23" t="s">
        <v>210</v>
      </c>
      <c r="AO85" s="23" t="s">
        <v>210</v>
      </c>
      <c r="AP85" s="23"/>
      <c r="AQ85" s="23" t="s">
        <v>210</v>
      </c>
      <c r="AR85" s="23"/>
      <c r="AS85" s="23" t="s">
        <v>1009</v>
      </c>
      <c r="AT85" s="23" t="s">
        <v>955</v>
      </c>
    </row>
    <row r="86" s="9" customFormat="1" ht="70" customHeight="1" spans="1:46">
      <c r="A86" s="23">
        <f>SUBTOTAL(103,$C$7:C86)*1</f>
        <v>80</v>
      </c>
      <c r="B86" s="23" t="s">
        <v>190</v>
      </c>
      <c r="C86" s="23" t="s">
        <v>1010</v>
      </c>
      <c r="D86" s="23" t="s">
        <v>645</v>
      </c>
      <c r="E86" s="23" t="s">
        <v>646</v>
      </c>
      <c r="F86" s="23" t="s">
        <v>646</v>
      </c>
      <c r="G86" s="23" t="s">
        <v>1011</v>
      </c>
      <c r="H86" s="23" t="s">
        <v>196</v>
      </c>
      <c r="I86" s="23" t="s">
        <v>575</v>
      </c>
      <c r="J86" s="23" t="s">
        <v>1012</v>
      </c>
      <c r="K86" s="23" t="s">
        <v>1013</v>
      </c>
      <c r="L86" s="23" t="s">
        <v>1014</v>
      </c>
      <c r="M86" s="23" t="s">
        <v>1015</v>
      </c>
      <c r="N86" s="23" t="s">
        <v>1016</v>
      </c>
      <c r="O86" s="23" t="s">
        <v>1017</v>
      </c>
      <c r="P86" s="23" t="s">
        <v>1018</v>
      </c>
      <c r="Q86" s="23" t="s">
        <v>1019</v>
      </c>
      <c r="R86" s="23" t="s">
        <v>1020</v>
      </c>
      <c r="S86" s="33" t="s">
        <v>767</v>
      </c>
      <c r="T86" s="33" t="s">
        <v>366</v>
      </c>
      <c r="U86" s="23" t="s">
        <v>274</v>
      </c>
      <c r="V86" s="23" t="s">
        <v>92</v>
      </c>
      <c r="W86" s="23">
        <v>2024</v>
      </c>
      <c r="X86" s="23" t="s">
        <v>209</v>
      </c>
      <c r="Y86" s="23">
        <v>2024.01</v>
      </c>
      <c r="Z86" s="23">
        <v>2024.12</v>
      </c>
      <c r="AA86" s="36">
        <v>328.8</v>
      </c>
      <c r="AB86" s="36">
        <v>328.8</v>
      </c>
      <c r="AC86" s="36">
        <v>328.8</v>
      </c>
      <c r="AD86" s="36">
        <v>0</v>
      </c>
      <c r="AE86" s="36">
        <v>0</v>
      </c>
      <c r="AF86" s="36"/>
      <c r="AG86" s="40">
        <v>800</v>
      </c>
      <c r="AH86" s="40">
        <v>800</v>
      </c>
      <c r="AI86" s="23" t="s">
        <v>210</v>
      </c>
      <c r="AJ86" s="23" t="s">
        <v>210</v>
      </c>
      <c r="AK86" s="23" t="s">
        <v>211</v>
      </c>
      <c r="AL86" s="23"/>
      <c r="AM86" s="23" t="s">
        <v>212</v>
      </c>
      <c r="AN86" s="23" t="s">
        <v>210</v>
      </c>
      <c r="AO86" s="23" t="s">
        <v>210</v>
      </c>
      <c r="AP86" s="23"/>
      <c r="AQ86" s="23" t="s">
        <v>210</v>
      </c>
      <c r="AR86" s="23"/>
      <c r="AS86" s="23" t="s">
        <v>954</v>
      </c>
      <c r="AT86" s="23" t="s">
        <v>955</v>
      </c>
    </row>
    <row r="87" s="9" customFormat="1" ht="70" customHeight="1" spans="1:46">
      <c r="A87" s="23">
        <f>SUBTOTAL(103,$C$7:C87)*1</f>
        <v>81</v>
      </c>
      <c r="B87" s="23" t="s">
        <v>190</v>
      </c>
      <c r="C87" s="23" t="s">
        <v>1021</v>
      </c>
      <c r="D87" s="23" t="s">
        <v>968</v>
      </c>
      <c r="E87" s="23" t="s">
        <v>1022</v>
      </c>
      <c r="F87" s="23" t="s">
        <v>1023</v>
      </c>
      <c r="G87" s="23" t="s">
        <v>1024</v>
      </c>
      <c r="H87" s="23" t="s">
        <v>196</v>
      </c>
      <c r="I87" s="23" t="s">
        <v>575</v>
      </c>
      <c r="J87" s="23" t="s">
        <v>1025</v>
      </c>
      <c r="K87" s="23" t="s">
        <v>1026</v>
      </c>
      <c r="L87" s="23" t="s">
        <v>1027</v>
      </c>
      <c r="M87" s="23" t="s">
        <v>1028</v>
      </c>
      <c r="N87" s="23" t="s">
        <v>1029</v>
      </c>
      <c r="O87" s="23" t="s">
        <v>1030</v>
      </c>
      <c r="P87" s="23" t="s">
        <v>1031</v>
      </c>
      <c r="Q87" s="23" t="s">
        <v>1032</v>
      </c>
      <c r="R87" s="23" t="s">
        <v>1033</v>
      </c>
      <c r="S87" s="33" t="s">
        <v>365</v>
      </c>
      <c r="T87" s="33" t="s">
        <v>1034</v>
      </c>
      <c r="U87" s="23" t="s">
        <v>274</v>
      </c>
      <c r="V87" s="23" t="s">
        <v>92</v>
      </c>
      <c r="W87" s="23">
        <v>2024</v>
      </c>
      <c r="X87" s="23" t="s">
        <v>209</v>
      </c>
      <c r="Y87" s="23">
        <v>2024.01</v>
      </c>
      <c r="Z87" s="23">
        <v>2024.12</v>
      </c>
      <c r="AA87" s="36">
        <v>1700</v>
      </c>
      <c r="AB87" s="36">
        <v>1700</v>
      </c>
      <c r="AC87" s="36">
        <v>1700</v>
      </c>
      <c r="AD87" s="36">
        <v>0</v>
      </c>
      <c r="AE87" s="36">
        <v>0</v>
      </c>
      <c r="AF87" s="36"/>
      <c r="AG87" s="40">
        <v>6000</v>
      </c>
      <c r="AH87" s="40">
        <v>6000</v>
      </c>
      <c r="AI87" s="23" t="s">
        <v>210</v>
      </c>
      <c r="AJ87" s="23" t="s">
        <v>210</v>
      </c>
      <c r="AK87" s="23" t="s">
        <v>211</v>
      </c>
      <c r="AL87" s="23" t="s">
        <v>212</v>
      </c>
      <c r="AM87" s="23"/>
      <c r="AN87" s="23" t="s">
        <v>209</v>
      </c>
      <c r="AO87" s="23" t="s">
        <v>210</v>
      </c>
      <c r="AP87" s="23"/>
      <c r="AQ87" s="23" t="s">
        <v>210</v>
      </c>
      <c r="AR87" s="23"/>
      <c r="AS87" s="23" t="s">
        <v>1035</v>
      </c>
      <c r="AT87" s="23" t="s">
        <v>1036</v>
      </c>
    </row>
    <row r="88" s="9" customFormat="1" ht="70" customHeight="1" spans="1:46">
      <c r="A88" s="23">
        <f>SUBTOTAL(103,$C$7:C88)*1</f>
        <v>82</v>
      </c>
      <c r="B88" s="23" t="s">
        <v>190</v>
      </c>
      <c r="C88" s="23" t="s">
        <v>1037</v>
      </c>
      <c r="D88" s="23" t="s">
        <v>215</v>
      </c>
      <c r="E88" s="23" t="s">
        <v>1038</v>
      </c>
      <c r="F88" s="23" t="s">
        <v>1039</v>
      </c>
      <c r="G88" s="23" t="s">
        <v>1040</v>
      </c>
      <c r="H88" s="23" t="s">
        <v>196</v>
      </c>
      <c r="I88" s="23" t="s">
        <v>575</v>
      </c>
      <c r="J88" s="23" t="s">
        <v>1041</v>
      </c>
      <c r="K88" s="23" t="s">
        <v>1042</v>
      </c>
      <c r="L88" s="23" t="s">
        <v>1042</v>
      </c>
      <c r="M88" s="23" t="s">
        <v>1043</v>
      </c>
      <c r="N88" s="23" t="s">
        <v>1044</v>
      </c>
      <c r="O88" s="23" t="s">
        <v>1045</v>
      </c>
      <c r="P88" s="23" t="s">
        <v>1046</v>
      </c>
      <c r="Q88" s="23" t="s">
        <v>1047</v>
      </c>
      <c r="R88" s="23" t="s">
        <v>1048</v>
      </c>
      <c r="S88" s="33" t="s">
        <v>1049</v>
      </c>
      <c r="T88" s="33" t="s">
        <v>366</v>
      </c>
      <c r="U88" s="23" t="s">
        <v>274</v>
      </c>
      <c r="V88" s="23" t="s">
        <v>92</v>
      </c>
      <c r="W88" s="23">
        <v>2024</v>
      </c>
      <c r="X88" s="23" t="s">
        <v>209</v>
      </c>
      <c r="Y88" s="23">
        <v>2024.01</v>
      </c>
      <c r="Z88" s="23">
        <v>2024.12</v>
      </c>
      <c r="AA88" s="36">
        <v>400</v>
      </c>
      <c r="AB88" s="36">
        <v>400</v>
      </c>
      <c r="AC88" s="36">
        <v>300</v>
      </c>
      <c r="AD88" s="36">
        <v>100</v>
      </c>
      <c r="AE88" s="36">
        <v>0</v>
      </c>
      <c r="AF88" s="36"/>
      <c r="AG88" s="40">
        <v>600</v>
      </c>
      <c r="AH88" s="40">
        <v>100</v>
      </c>
      <c r="AI88" s="23" t="s">
        <v>210</v>
      </c>
      <c r="AJ88" s="23" t="s">
        <v>210</v>
      </c>
      <c r="AK88" s="23" t="s">
        <v>211</v>
      </c>
      <c r="AL88" s="23"/>
      <c r="AM88" s="23" t="s">
        <v>212</v>
      </c>
      <c r="AN88" s="23" t="s">
        <v>210</v>
      </c>
      <c r="AO88" s="23" t="s">
        <v>210</v>
      </c>
      <c r="AP88" s="23"/>
      <c r="AQ88" s="23" t="s">
        <v>210</v>
      </c>
      <c r="AR88" s="23"/>
      <c r="AS88" s="23" t="s">
        <v>954</v>
      </c>
      <c r="AT88" s="23" t="s">
        <v>955</v>
      </c>
    </row>
    <row r="89" s="9" customFormat="1" ht="70" customHeight="1" spans="1:46">
      <c r="A89" s="23">
        <f>SUBTOTAL(103,$C$7:C89)*1</f>
        <v>83</v>
      </c>
      <c r="B89" s="23" t="s">
        <v>190</v>
      </c>
      <c r="C89" s="23" t="s">
        <v>1050</v>
      </c>
      <c r="D89" s="23" t="s">
        <v>215</v>
      </c>
      <c r="E89" s="23" t="s">
        <v>1038</v>
      </c>
      <c r="F89" s="23" t="s">
        <v>1039</v>
      </c>
      <c r="G89" s="23" t="s">
        <v>1051</v>
      </c>
      <c r="H89" s="23" t="s">
        <v>196</v>
      </c>
      <c r="I89" s="23" t="s">
        <v>575</v>
      </c>
      <c r="J89" s="23" t="s">
        <v>1052</v>
      </c>
      <c r="K89" s="23" t="s">
        <v>1053</v>
      </c>
      <c r="L89" s="23" t="s">
        <v>1053</v>
      </c>
      <c r="M89" s="23" t="s">
        <v>1054</v>
      </c>
      <c r="N89" s="23" t="s">
        <v>1044</v>
      </c>
      <c r="O89" s="23" t="s">
        <v>1045</v>
      </c>
      <c r="P89" s="23" t="s">
        <v>1055</v>
      </c>
      <c r="Q89" s="23" t="s">
        <v>1056</v>
      </c>
      <c r="R89" s="23" t="s">
        <v>1057</v>
      </c>
      <c r="S89" s="33" t="s">
        <v>1049</v>
      </c>
      <c r="T89" s="33" t="s">
        <v>366</v>
      </c>
      <c r="U89" s="23" t="s">
        <v>274</v>
      </c>
      <c r="V89" s="23" t="s">
        <v>92</v>
      </c>
      <c r="W89" s="23">
        <v>2024</v>
      </c>
      <c r="X89" s="23" t="s">
        <v>209</v>
      </c>
      <c r="Y89" s="23">
        <v>2024.01</v>
      </c>
      <c r="Z89" s="23">
        <v>2024.12</v>
      </c>
      <c r="AA89" s="36">
        <v>300</v>
      </c>
      <c r="AB89" s="36">
        <v>300</v>
      </c>
      <c r="AC89" s="36">
        <v>200</v>
      </c>
      <c r="AD89" s="36">
        <v>100</v>
      </c>
      <c r="AE89" s="36">
        <v>0</v>
      </c>
      <c r="AF89" s="36"/>
      <c r="AG89" s="40">
        <v>400</v>
      </c>
      <c r="AH89" s="40">
        <v>60</v>
      </c>
      <c r="AI89" s="23" t="s">
        <v>210</v>
      </c>
      <c r="AJ89" s="23" t="s">
        <v>210</v>
      </c>
      <c r="AK89" s="23" t="s">
        <v>211</v>
      </c>
      <c r="AL89" s="23"/>
      <c r="AM89" s="23" t="s">
        <v>212</v>
      </c>
      <c r="AN89" s="23" t="s">
        <v>210</v>
      </c>
      <c r="AO89" s="23" t="s">
        <v>210</v>
      </c>
      <c r="AP89" s="23"/>
      <c r="AQ89" s="23" t="s">
        <v>210</v>
      </c>
      <c r="AR89" s="23"/>
      <c r="AS89" s="23" t="s">
        <v>954</v>
      </c>
      <c r="AT89" s="23" t="s">
        <v>955</v>
      </c>
    </row>
    <row r="90" s="9" customFormat="1" ht="70" customHeight="1" spans="1:46">
      <c r="A90" s="23">
        <f>SUBTOTAL(103,$C$7:C90)*1</f>
        <v>84</v>
      </c>
      <c r="B90" s="23" t="s">
        <v>190</v>
      </c>
      <c r="C90" s="23" t="s">
        <v>1058</v>
      </c>
      <c r="D90" s="23" t="s">
        <v>192</v>
      </c>
      <c r="E90" s="23" t="s">
        <v>1059</v>
      </c>
      <c r="F90" s="23" t="s">
        <v>1060</v>
      </c>
      <c r="G90" s="23" t="s">
        <v>1061</v>
      </c>
      <c r="H90" s="23" t="s">
        <v>466</v>
      </c>
      <c r="I90" s="23" t="s">
        <v>1062</v>
      </c>
      <c r="J90" s="23" t="s">
        <v>1063</v>
      </c>
      <c r="K90" s="23" t="s">
        <v>1064</v>
      </c>
      <c r="L90" s="23" t="s">
        <v>1063</v>
      </c>
      <c r="M90" s="23" t="s">
        <v>1065</v>
      </c>
      <c r="N90" s="23" t="s">
        <v>224</v>
      </c>
      <c r="O90" s="23" t="s">
        <v>225</v>
      </c>
      <c r="P90" s="23" t="s">
        <v>1066</v>
      </c>
      <c r="Q90" s="23" t="s">
        <v>1067</v>
      </c>
      <c r="R90" s="23" t="s">
        <v>1068</v>
      </c>
      <c r="S90" s="33" t="s">
        <v>558</v>
      </c>
      <c r="T90" s="33" t="s">
        <v>290</v>
      </c>
      <c r="U90" s="23" t="s">
        <v>559</v>
      </c>
      <c r="V90" s="23" t="s">
        <v>46</v>
      </c>
      <c r="W90" s="23">
        <v>2024</v>
      </c>
      <c r="X90" s="23" t="s">
        <v>209</v>
      </c>
      <c r="Y90" s="23">
        <v>2024.01</v>
      </c>
      <c r="Z90" s="23">
        <v>2024.12</v>
      </c>
      <c r="AA90" s="36">
        <v>200</v>
      </c>
      <c r="AB90" s="36">
        <v>200</v>
      </c>
      <c r="AC90" s="36">
        <v>100</v>
      </c>
      <c r="AD90" s="36">
        <v>100</v>
      </c>
      <c r="AE90" s="36">
        <v>0</v>
      </c>
      <c r="AF90" s="36"/>
      <c r="AG90" s="40">
        <v>3600</v>
      </c>
      <c r="AH90" s="40">
        <v>800</v>
      </c>
      <c r="AI90" s="23" t="s">
        <v>560</v>
      </c>
      <c r="AJ90" s="23" t="s">
        <v>210</v>
      </c>
      <c r="AK90" s="23" t="s">
        <v>211</v>
      </c>
      <c r="AL90" s="23"/>
      <c r="AM90" s="23" t="s">
        <v>212</v>
      </c>
      <c r="AN90" s="23" t="s">
        <v>210</v>
      </c>
      <c r="AO90" s="23" t="s">
        <v>210</v>
      </c>
      <c r="AP90" s="23"/>
      <c r="AQ90" s="23" t="s">
        <v>210</v>
      </c>
      <c r="AR90" s="23"/>
      <c r="AS90" s="23" t="s">
        <v>1069</v>
      </c>
      <c r="AT90" s="23" t="s">
        <v>1070</v>
      </c>
    </row>
    <row r="91" s="9" customFormat="1" ht="70" customHeight="1" spans="1:46">
      <c r="A91" s="23">
        <f>SUBTOTAL(103,$C$7:C91)*1</f>
        <v>85</v>
      </c>
      <c r="B91" s="23" t="s">
        <v>190</v>
      </c>
      <c r="C91" s="23" t="s">
        <v>1071</v>
      </c>
      <c r="D91" s="23" t="s">
        <v>645</v>
      </c>
      <c r="E91" s="23" t="s">
        <v>646</v>
      </c>
      <c r="F91" s="23" t="s">
        <v>646</v>
      </c>
      <c r="G91" s="23" t="s">
        <v>1072</v>
      </c>
      <c r="H91" s="23" t="s">
        <v>196</v>
      </c>
      <c r="I91" s="23" t="s">
        <v>575</v>
      </c>
      <c r="J91" s="23" t="s">
        <v>1073</v>
      </c>
      <c r="K91" s="23" t="s">
        <v>1074</v>
      </c>
      <c r="L91" s="23" t="s">
        <v>1075</v>
      </c>
      <c r="M91" s="23" t="s">
        <v>1076</v>
      </c>
      <c r="N91" s="23" t="s">
        <v>1077</v>
      </c>
      <c r="O91" s="23" t="s">
        <v>1078</v>
      </c>
      <c r="P91" s="23" t="s">
        <v>1079</v>
      </c>
      <c r="Q91" s="23" t="s">
        <v>1080</v>
      </c>
      <c r="R91" s="23" t="s">
        <v>1081</v>
      </c>
      <c r="S91" s="33" t="s">
        <v>1082</v>
      </c>
      <c r="T91" s="33" t="s">
        <v>366</v>
      </c>
      <c r="U91" s="23" t="s">
        <v>208</v>
      </c>
      <c r="V91" s="23" t="s">
        <v>96</v>
      </c>
      <c r="W91" s="23">
        <v>2024</v>
      </c>
      <c r="X91" s="23" t="s">
        <v>209</v>
      </c>
      <c r="Y91" s="23">
        <v>2024.01</v>
      </c>
      <c r="Z91" s="23">
        <v>2024.12</v>
      </c>
      <c r="AA91" s="36">
        <v>1200</v>
      </c>
      <c r="AB91" s="36">
        <v>1200</v>
      </c>
      <c r="AC91" s="36">
        <v>1200</v>
      </c>
      <c r="AD91" s="36">
        <v>0</v>
      </c>
      <c r="AE91" s="36">
        <v>0</v>
      </c>
      <c r="AF91" s="36"/>
      <c r="AG91" s="40">
        <v>2000</v>
      </c>
      <c r="AH91" s="40">
        <v>2000</v>
      </c>
      <c r="AI91" s="23" t="s">
        <v>210</v>
      </c>
      <c r="AJ91" s="23" t="s">
        <v>210</v>
      </c>
      <c r="AK91" s="23" t="s">
        <v>211</v>
      </c>
      <c r="AL91" s="23"/>
      <c r="AM91" s="23" t="s">
        <v>212</v>
      </c>
      <c r="AN91" s="23" t="s">
        <v>210</v>
      </c>
      <c r="AO91" s="23" t="s">
        <v>210</v>
      </c>
      <c r="AP91" s="23"/>
      <c r="AQ91" s="23" t="s">
        <v>210</v>
      </c>
      <c r="AR91" s="23"/>
      <c r="AS91" s="23" t="s">
        <v>1083</v>
      </c>
      <c r="AT91" s="23">
        <v>13594906507</v>
      </c>
    </row>
    <row r="92" s="9" customFormat="1" ht="70" customHeight="1" spans="1:46">
      <c r="A92" s="23">
        <f>SUBTOTAL(103,$C$7:C92)*1</f>
        <v>86</v>
      </c>
      <c r="B92" s="23" t="s">
        <v>190</v>
      </c>
      <c r="C92" s="23" t="s">
        <v>1084</v>
      </c>
      <c r="D92" s="23" t="s">
        <v>192</v>
      </c>
      <c r="E92" s="23" t="s">
        <v>193</v>
      </c>
      <c r="F92" s="23" t="s">
        <v>194</v>
      </c>
      <c r="G92" s="23" t="s">
        <v>1085</v>
      </c>
      <c r="H92" s="23" t="s">
        <v>196</v>
      </c>
      <c r="I92" s="23" t="s">
        <v>1062</v>
      </c>
      <c r="J92" s="23" t="s">
        <v>1086</v>
      </c>
      <c r="K92" s="23" t="s">
        <v>1087</v>
      </c>
      <c r="L92" s="23" t="s">
        <v>1085</v>
      </c>
      <c r="M92" s="23" t="s">
        <v>1088</v>
      </c>
      <c r="N92" s="23" t="s">
        <v>202</v>
      </c>
      <c r="O92" s="23" t="s">
        <v>269</v>
      </c>
      <c r="P92" s="23" t="s">
        <v>1089</v>
      </c>
      <c r="Q92" s="23"/>
      <c r="R92" s="23" t="s">
        <v>1090</v>
      </c>
      <c r="S92" s="33" t="s">
        <v>351</v>
      </c>
      <c r="T92" s="33" t="s">
        <v>207</v>
      </c>
      <c r="U92" s="23" t="s">
        <v>208</v>
      </c>
      <c r="V92" s="23" t="s">
        <v>46</v>
      </c>
      <c r="W92" s="23">
        <v>2024</v>
      </c>
      <c r="X92" s="23" t="s">
        <v>209</v>
      </c>
      <c r="Y92" s="23">
        <v>2024.01</v>
      </c>
      <c r="Z92" s="23">
        <v>2024.12</v>
      </c>
      <c r="AA92" s="36">
        <v>11</v>
      </c>
      <c r="AB92" s="36">
        <v>11</v>
      </c>
      <c r="AC92" s="36">
        <v>11</v>
      </c>
      <c r="AD92" s="36">
        <v>0</v>
      </c>
      <c r="AE92" s="36">
        <v>0</v>
      </c>
      <c r="AF92" s="36"/>
      <c r="AG92" s="40">
        <v>40</v>
      </c>
      <c r="AH92" s="40">
        <v>3</v>
      </c>
      <c r="AI92" s="23" t="s">
        <v>210</v>
      </c>
      <c r="AJ92" s="23" t="s">
        <v>210</v>
      </c>
      <c r="AK92" s="23" t="s">
        <v>211</v>
      </c>
      <c r="AL92" s="23"/>
      <c r="AM92" s="23" t="s">
        <v>212</v>
      </c>
      <c r="AN92" s="23" t="s">
        <v>209</v>
      </c>
      <c r="AO92" s="23" t="s">
        <v>210</v>
      </c>
      <c r="AP92" s="23"/>
      <c r="AQ92" s="23" t="s">
        <v>210</v>
      </c>
      <c r="AR92" s="23"/>
      <c r="AS92" s="23" t="s">
        <v>463</v>
      </c>
      <c r="AT92" s="23">
        <v>13983568313</v>
      </c>
    </row>
    <row r="93" s="10" customFormat="1" ht="70" customHeight="1" spans="1:46">
      <c r="A93" s="78">
        <f>SUBTOTAL(103,$C$7:C93)*1</f>
        <v>87</v>
      </c>
      <c r="B93" s="23" t="s">
        <v>190</v>
      </c>
      <c r="C93" s="78" t="s">
        <v>1091</v>
      </c>
      <c r="D93" s="78" t="s">
        <v>645</v>
      </c>
      <c r="E93" s="78" t="s">
        <v>646</v>
      </c>
      <c r="F93" s="78" t="s">
        <v>646</v>
      </c>
      <c r="G93" s="78" t="s">
        <v>1092</v>
      </c>
      <c r="H93" s="78" t="s">
        <v>196</v>
      </c>
      <c r="I93" s="78" t="s">
        <v>648</v>
      </c>
      <c r="J93" s="78" t="s">
        <v>1093</v>
      </c>
      <c r="K93" s="78" t="s">
        <v>1094</v>
      </c>
      <c r="L93" s="78" t="s">
        <v>1093</v>
      </c>
      <c r="M93" s="78" t="s">
        <v>1095</v>
      </c>
      <c r="N93" s="78" t="s">
        <v>224</v>
      </c>
      <c r="O93" s="78" t="s">
        <v>225</v>
      </c>
      <c r="P93" s="78" t="s">
        <v>1096</v>
      </c>
      <c r="Q93" s="78" t="s">
        <v>1097</v>
      </c>
      <c r="R93" s="78" t="s">
        <v>1098</v>
      </c>
      <c r="S93" s="79" t="s">
        <v>655</v>
      </c>
      <c r="T93" s="79" t="s">
        <v>1099</v>
      </c>
      <c r="U93" s="78" t="s">
        <v>1100</v>
      </c>
      <c r="V93" s="78" t="s">
        <v>97</v>
      </c>
      <c r="W93" s="78">
        <v>2024</v>
      </c>
      <c r="X93" s="78" t="s">
        <v>209</v>
      </c>
      <c r="Y93" s="78">
        <v>2024.01</v>
      </c>
      <c r="Z93" s="78">
        <v>2024.12</v>
      </c>
      <c r="AA93" s="80">
        <v>2100</v>
      </c>
      <c r="AB93" s="80">
        <v>2100</v>
      </c>
      <c r="AC93" s="80">
        <v>2100</v>
      </c>
      <c r="AD93" s="80">
        <v>0</v>
      </c>
      <c r="AE93" s="80">
        <v>0</v>
      </c>
      <c r="AF93" s="80"/>
      <c r="AG93" s="81">
        <v>3500</v>
      </c>
      <c r="AH93" s="81">
        <v>3500</v>
      </c>
      <c r="AI93" s="78" t="s">
        <v>210</v>
      </c>
      <c r="AJ93" s="78" t="s">
        <v>210</v>
      </c>
      <c r="AK93" s="78" t="s">
        <v>211</v>
      </c>
      <c r="AL93" s="78"/>
      <c r="AM93" s="78" t="s">
        <v>212</v>
      </c>
      <c r="AN93" s="78" t="s">
        <v>210</v>
      </c>
      <c r="AO93" s="78" t="s">
        <v>210</v>
      </c>
      <c r="AP93" s="78"/>
      <c r="AQ93" s="78" t="s">
        <v>210</v>
      </c>
      <c r="AR93" s="78"/>
      <c r="AS93" s="78" t="s">
        <v>1101</v>
      </c>
      <c r="AT93" s="78">
        <v>13594915318</v>
      </c>
    </row>
    <row r="94" s="9" customFormat="1" ht="70" customHeight="1" spans="1:46">
      <c r="A94" s="23">
        <f>SUBTOTAL(103,$C$7:C94)*1</f>
        <v>88</v>
      </c>
      <c r="B94" s="23" t="s">
        <v>190</v>
      </c>
      <c r="C94" s="23" t="s">
        <v>1102</v>
      </c>
      <c r="D94" s="23" t="s">
        <v>192</v>
      </c>
      <c r="E94" s="23" t="s">
        <v>244</v>
      </c>
      <c r="F94" s="23" t="s">
        <v>262</v>
      </c>
      <c r="G94" s="23" t="s">
        <v>1103</v>
      </c>
      <c r="H94" s="23" t="s">
        <v>196</v>
      </c>
      <c r="I94" s="23" t="s">
        <v>69</v>
      </c>
      <c r="J94" s="23" t="s">
        <v>1104</v>
      </c>
      <c r="K94" s="23" t="s">
        <v>1105</v>
      </c>
      <c r="L94" s="23" t="s">
        <v>1104</v>
      </c>
      <c r="M94" s="23" t="s">
        <v>541</v>
      </c>
      <c r="N94" s="23" t="s">
        <v>268</v>
      </c>
      <c r="O94" s="23" t="s">
        <v>225</v>
      </c>
      <c r="P94" s="23" t="s">
        <v>461</v>
      </c>
      <c r="Q94" s="23" t="s">
        <v>405</v>
      </c>
      <c r="R94" s="23" t="s">
        <v>1106</v>
      </c>
      <c r="S94" s="33" t="s">
        <v>1107</v>
      </c>
      <c r="T94" s="33" t="s">
        <v>257</v>
      </c>
      <c r="U94" s="23" t="s">
        <v>274</v>
      </c>
      <c r="V94" s="23" t="s">
        <v>68</v>
      </c>
      <c r="W94" s="23">
        <v>2024</v>
      </c>
      <c r="X94" s="23" t="s">
        <v>209</v>
      </c>
      <c r="Y94" s="23">
        <v>2024.01</v>
      </c>
      <c r="Z94" s="23">
        <v>2024.12</v>
      </c>
      <c r="AA94" s="36">
        <v>25</v>
      </c>
      <c r="AB94" s="36">
        <v>25</v>
      </c>
      <c r="AC94" s="36">
        <v>25</v>
      </c>
      <c r="AD94" s="36">
        <v>0</v>
      </c>
      <c r="AE94" s="36">
        <v>0</v>
      </c>
      <c r="AF94" s="36"/>
      <c r="AG94" s="40">
        <v>175</v>
      </c>
      <c r="AH94" s="40">
        <v>15</v>
      </c>
      <c r="AI94" s="23" t="s">
        <v>210</v>
      </c>
      <c r="AJ94" s="23" t="s">
        <v>210</v>
      </c>
      <c r="AK94" s="23" t="s">
        <v>211</v>
      </c>
      <c r="AL94" s="23"/>
      <c r="AM94" s="23" t="s">
        <v>212</v>
      </c>
      <c r="AN94" s="23" t="s">
        <v>209</v>
      </c>
      <c r="AO94" s="23" t="s">
        <v>210</v>
      </c>
      <c r="AP94" s="23"/>
      <c r="AQ94" s="23" t="s">
        <v>210</v>
      </c>
      <c r="AR94" s="23"/>
      <c r="AS94" s="23" t="s">
        <v>1108</v>
      </c>
      <c r="AT94" s="23" t="s">
        <v>1109</v>
      </c>
    </row>
    <row r="95" s="9" customFormat="1" ht="70" customHeight="1" spans="1:46">
      <c r="A95" s="23">
        <f>SUBTOTAL(103,$C$7:C95)*1</f>
        <v>89</v>
      </c>
      <c r="B95" s="23" t="s">
        <v>190</v>
      </c>
      <c r="C95" s="23" t="s">
        <v>1110</v>
      </c>
      <c r="D95" s="23" t="s">
        <v>192</v>
      </c>
      <c r="E95" s="23" t="s">
        <v>244</v>
      </c>
      <c r="F95" s="23" t="s">
        <v>245</v>
      </c>
      <c r="G95" s="23" t="s">
        <v>1111</v>
      </c>
      <c r="H95" s="23" t="s">
        <v>196</v>
      </c>
      <c r="I95" s="23" t="s">
        <v>1112</v>
      </c>
      <c r="J95" s="23" t="s">
        <v>1113</v>
      </c>
      <c r="K95" s="23" t="s">
        <v>1114</v>
      </c>
      <c r="L95" s="23" t="s">
        <v>1115</v>
      </c>
      <c r="M95" s="23" t="s">
        <v>1116</v>
      </c>
      <c r="N95" s="23" t="s">
        <v>504</v>
      </c>
      <c r="O95" s="23" t="s">
        <v>203</v>
      </c>
      <c r="P95" s="23" t="s">
        <v>1117</v>
      </c>
      <c r="Q95" s="23" t="s">
        <v>1118</v>
      </c>
      <c r="R95" s="23" t="s">
        <v>1119</v>
      </c>
      <c r="S95" s="33" t="s">
        <v>734</v>
      </c>
      <c r="T95" s="33" t="s">
        <v>546</v>
      </c>
      <c r="U95" s="23" t="s">
        <v>1120</v>
      </c>
      <c r="V95" s="23" t="s">
        <v>64</v>
      </c>
      <c r="W95" s="23">
        <v>2024</v>
      </c>
      <c r="X95" s="23" t="s">
        <v>209</v>
      </c>
      <c r="Y95" s="23">
        <v>2024.01</v>
      </c>
      <c r="Z95" s="23">
        <v>2024.12</v>
      </c>
      <c r="AA95" s="36">
        <v>220</v>
      </c>
      <c r="AB95" s="36">
        <v>220</v>
      </c>
      <c r="AC95" s="36">
        <v>220</v>
      </c>
      <c r="AD95" s="36">
        <v>0</v>
      </c>
      <c r="AE95" s="36">
        <v>0</v>
      </c>
      <c r="AF95" s="36"/>
      <c r="AG95" s="40">
        <v>382</v>
      </c>
      <c r="AH95" s="40">
        <v>112</v>
      </c>
      <c r="AI95" s="23" t="s">
        <v>210</v>
      </c>
      <c r="AJ95" s="23" t="s">
        <v>210</v>
      </c>
      <c r="AK95" s="23" t="s">
        <v>211</v>
      </c>
      <c r="AL95" s="23"/>
      <c r="AM95" s="23" t="s">
        <v>212</v>
      </c>
      <c r="AN95" s="23" t="s">
        <v>210</v>
      </c>
      <c r="AO95" s="23" t="s">
        <v>210</v>
      </c>
      <c r="AP95" s="23"/>
      <c r="AQ95" s="23" t="s">
        <v>210</v>
      </c>
      <c r="AR95" s="23"/>
      <c r="AS95" s="23" t="s">
        <v>561</v>
      </c>
      <c r="AT95" s="23" t="s">
        <v>1121</v>
      </c>
    </row>
    <row r="96" s="9" customFormat="1" ht="70" customHeight="1" spans="1:46">
      <c r="A96" s="23">
        <f>SUBTOTAL(103,$C$7:C96)*1</f>
        <v>90</v>
      </c>
      <c r="B96" s="23" t="s">
        <v>190</v>
      </c>
      <c r="C96" s="23" t="s">
        <v>1122</v>
      </c>
      <c r="D96" s="23" t="s">
        <v>192</v>
      </c>
      <c r="E96" s="23" t="s">
        <v>244</v>
      </c>
      <c r="F96" s="23" t="s">
        <v>262</v>
      </c>
      <c r="G96" s="23" t="s">
        <v>670</v>
      </c>
      <c r="H96" s="23" t="s">
        <v>196</v>
      </c>
      <c r="I96" s="23" t="s">
        <v>1123</v>
      </c>
      <c r="J96" s="23" t="s">
        <v>670</v>
      </c>
      <c r="K96" s="23" t="s">
        <v>1124</v>
      </c>
      <c r="L96" s="23" t="s">
        <v>670</v>
      </c>
      <c r="M96" s="23" t="s">
        <v>298</v>
      </c>
      <c r="N96" s="23" t="s">
        <v>1125</v>
      </c>
      <c r="O96" s="23" t="s">
        <v>1126</v>
      </c>
      <c r="P96" s="23" t="s">
        <v>300</v>
      </c>
      <c r="Q96" s="23" t="s">
        <v>1127</v>
      </c>
      <c r="R96" s="23" t="s">
        <v>1128</v>
      </c>
      <c r="S96" s="33" t="s">
        <v>1129</v>
      </c>
      <c r="T96" s="33" t="s">
        <v>1130</v>
      </c>
      <c r="U96" s="23" t="s">
        <v>274</v>
      </c>
      <c r="V96" s="23" t="s">
        <v>64</v>
      </c>
      <c r="W96" s="23">
        <v>2024</v>
      </c>
      <c r="X96" s="23" t="s">
        <v>209</v>
      </c>
      <c r="Y96" s="23">
        <v>2024.01</v>
      </c>
      <c r="Z96" s="23">
        <v>2024.12</v>
      </c>
      <c r="AA96" s="36">
        <v>30</v>
      </c>
      <c r="AB96" s="36">
        <v>30</v>
      </c>
      <c r="AC96" s="36">
        <v>30</v>
      </c>
      <c r="AD96" s="36">
        <v>0</v>
      </c>
      <c r="AE96" s="36">
        <v>0</v>
      </c>
      <c r="AF96" s="36"/>
      <c r="AG96" s="40">
        <v>235</v>
      </c>
      <c r="AH96" s="40">
        <v>67</v>
      </c>
      <c r="AI96" s="23" t="s">
        <v>210</v>
      </c>
      <c r="AJ96" s="23" t="s">
        <v>210</v>
      </c>
      <c r="AK96" s="23" t="s">
        <v>211</v>
      </c>
      <c r="AL96" s="23"/>
      <c r="AM96" s="23" t="s">
        <v>212</v>
      </c>
      <c r="AN96" s="23" t="s">
        <v>210</v>
      </c>
      <c r="AO96" s="23" t="s">
        <v>210</v>
      </c>
      <c r="AP96" s="23"/>
      <c r="AQ96" s="23" t="s">
        <v>210</v>
      </c>
      <c r="AR96" s="23"/>
      <c r="AS96" s="23" t="s">
        <v>561</v>
      </c>
      <c r="AT96" s="23">
        <v>13609497658</v>
      </c>
    </row>
    <row r="97" s="9" customFormat="1" ht="70" customHeight="1" spans="1:46">
      <c r="A97" s="23">
        <f>SUBTOTAL(103,$C$7:C97)*1</f>
        <v>91</v>
      </c>
      <c r="B97" s="23" t="s">
        <v>190</v>
      </c>
      <c r="C97" s="23" t="s">
        <v>1131</v>
      </c>
      <c r="D97" s="23" t="s">
        <v>192</v>
      </c>
      <c r="E97" s="23" t="s">
        <v>193</v>
      </c>
      <c r="F97" s="23" t="s">
        <v>548</v>
      </c>
      <c r="G97" s="23" t="s">
        <v>1132</v>
      </c>
      <c r="H97" s="23" t="s">
        <v>466</v>
      </c>
      <c r="I97" s="23" t="s">
        <v>1133</v>
      </c>
      <c r="J97" s="23" t="s">
        <v>1134</v>
      </c>
      <c r="K97" s="23" t="s">
        <v>1135</v>
      </c>
      <c r="L97" s="23" t="s">
        <v>1136</v>
      </c>
      <c r="M97" s="23" t="s">
        <v>1137</v>
      </c>
      <c r="N97" s="23" t="s">
        <v>224</v>
      </c>
      <c r="O97" s="23" t="s">
        <v>225</v>
      </c>
      <c r="P97" s="23" t="s">
        <v>1138</v>
      </c>
      <c r="Q97" s="23" t="s">
        <v>556</v>
      </c>
      <c r="R97" s="23" t="s">
        <v>1139</v>
      </c>
      <c r="S97" s="33" t="s">
        <v>558</v>
      </c>
      <c r="T97" s="33" t="s">
        <v>290</v>
      </c>
      <c r="U97" s="23" t="s">
        <v>559</v>
      </c>
      <c r="V97" s="23" t="s">
        <v>121</v>
      </c>
      <c r="W97" s="23">
        <v>2024</v>
      </c>
      <c r="X97" s="23" t="s">
        <v>209</v>
      </c>
      <c r="Y97" s="23">
        <v>2024.01</v>
      </c>
      <c r="Z97" s="23">
        <v>2024.12</v>
      </c>
      <c r="AA97" s="36">
        <v>1430</v>
      </c>
      <c r="AB97" s="36">
        <v>1430</v>
      </c>
      <c r="AC97" s="36">
        <v>486.788</v>
      </c>
      <c r="AD97" s="36">
        <v>443.212</v>
      </c>
      <c r="AE97" s="36">
        <v>500</v>
      </c>
      <c r="AF97" s="36"/>
      <c r="AG97" s="40">
        <v>365</v>
      </c>
      <c r="AH97" s="40">
        <v>52</v>
      </c>
      <c r="AI97" s="23" t="s">
        <v>560</v>
      </c>
      <c r="AJ97" s="23" t="s">
        <v>210</v>
      </c>
      <c r="AK97" s="23" t="s">
        <v>211</v>
      </c>
      <c r="AL97" s="23"/>
      <c r="AM97" s="23" t="s">
        <v>212</v>
      </c>
      <c r="AN97" s="23" t="s">
        <v>210</v>
      </c>
      <c r="AO97" s="23" t="s">
        <v>210</v>
      </c>
      <c r="AP97" s="23"/>
      <c r="AQ97" s="23" t="s">
        <v>210</v>
      </c>
      <c r="AR97" s="23"/>
      <c r="AS97" s="23" t="s">
        <v>1140</v>
      </c>
      <c r="AT97" s="23">
        <v>75648001</v>
      </c>
    </row>
    <row r="98" s="9" customFormat="1" ht="70" customHeight="1" spans="1:46">
      <c r="A98" s="23">
        <f>SUBTOTAL(103,$C$7:C98)*1</f>
        <v>92</v>
      </c>
      <c r="B98" s="23" t="s">
        <v>190</v>
      </c>
      <c r="C98" s="23" t="s">
        <v>1141</v>
      </c>
      <c r="D98" s="23" t="s">
        <v>645</v>
      </c>
      <c r="E98" s="23" t="s">
        <v>1142</v>
      </c>
      <c r="F98" s="23" t="s">
        <v>1143</v>
      </c>
      <c r="G98" s="23" t="s">
        <v>1144</v>
      </c>
      <c r="H98" s="23" t="s">
        <v>196</v>
      </c>
      <c r="I98" s="23" t="s">
        <v>1145</v>
      </c>
      <c r="J98" s="23" t="s">
        <v>1146</v>
      </c>
      <c r="K98" s="23" t="s">
        <v>1147</v>
      </c>
      <c r="L98" s="23" t="s">
        <v>1148</v>
      </c>
      <c r="M98" s="23" t="s">
        <v>1148</v>
      </c>
      <c r="N98" s="23" t="s">
        <v>1149</v>
      </c>
      <c r="O98" s="23" t="s">
        <v>1150</v>
      </c>
      <c r="P98" s="23" t="s">
        <v>1151</v>
      </c>
      <c r="Q98" s="23" t="s">
        <v>1152</v>
      </c>
      <c r="R98" s="23" t="s">
        <v>1153</v>
      </c>
      <c r="S98" s="33" t="s">
        <v>1154</v>
      </c>
      <c r="T98" s="33" t="s">
        <v>1155</v>
      </c>
      <c r="U98" s="23" t="s">
        <v>1156</v>
      </c>
      <c r="V98" s="23" t="s">
        <v>95</v>
      </c>
      <c r="W98" s="23">
        <v>2024</v>
      </c>
      <c r="X98" s="23" t="s">
        <v>209</v>
      </c>
      <c r="Y98" s="23">
        <v>2024.01</v>
      </c>
      <c r="Z98" s="23">
        <v>2024.12</v>
      </c>
      <c r="AA98" s="36">
        <v>850</v>
      </c>
      <c r="AB98" s="36">
        <v>850</v>
      </c>
      <c r="AC98" s="36">
        <v>850</v>
      </c>
      <c r="AD98" s="36">
        <v>0</v>
      </c>
      <c r="AE98" s="36">
        <v>0</v>
      </c>
      <c r="AF98" s="36"/>
      <c r="AG98" s="40">
        <v>38000</v>
      </c>
      <c r="AH98" s="40">
        <v>38000</v>
      </c>
      <c r="AI98" s="23" t="s">
        <v>210</v>
      </c>
      <c r="AJ98" s="23" t="s">
        <v>210</v>
      </c>
      <c r="AK98" s="23" t="s">
        <v>211</v>
      </c>
      <c r="AL98" s="23"/>
      <c r="AM98" s="23" t="s">
        <v>212</v>
      </c>
      <c r="AN98" s="23" t="s">
        <v>210</v>
      </c>
      <c r="AO98" s="23" t="s">
        <v>210</v>
      </c>
      <c r="AP98" s="23"/>
      <c r="AQ98" s="23" t="s">
        <v>210</v>
      </c>
      <c r="AR98" s="23"/>
      <c r="AS98" s="23" t="s">
        <v>1157</v>
      </c>
      <c r="AT98" s="23">
        <v>13896892311</v>
      </c>
    </row>
    <row r="99" s="9" customFormat="1" ht="70" customHeight="1" spans="1:46">
      <c r="A99" s="23">
        <f>SUBTOTAL(103,$C$7:C99)*1</f>
        <v>93</v>
      </c>
      <c r="B99" s="23" t="s">
        <v>190</v>
      </c>
      <c r="C99" s="23" t="s">
        <v>1158</v>
      </c>
      <c r="D99" s="23" t="s">
        <v>192</v>
      </c>
      <c r="E99" s="23" t="s">
        <v>193</v>
      </c>
      <c r="F99" s="23" t="s">
        <v>548</v>
      </c>
      <c r="G99" s="23" t="s">
        <v>1159</v>
      </c>
      <c r="H99" s="23" t="s">
        <v>466</v>
      </c>
      <c r="I99" s="23" t="s">
        <v>1160</v>
      </c>
      <c r="J99" s="23" t="s">
        <v>1161</v>
      </c>
      <c r="K99" s="23" t="s">
        <v>1162</v>
      </c>
      <c r="L99" s="23" t="s">
        <v>1161</v>
      </c>
      <c r="M99" s="23" t="s">
        <v>1163</v>
      </c>
      <c r="N99" s="23" t="s">
        <v>202</v>
      </c>
      <c r="O99" s="23" t="s">
        <v>225</v>
      </c>
      <c r="P99" s="23" t="s">
        <v>1164</v>
      </c>
      <c r="Q99" s="23" t="s">
        <v>556</v>
      </c>
      <c r="R99" s="23" t="s">
        <v>1165</v>
      </c>
      <c r="S99" s="33" t="s">
        <v>558</v>
      </c>
      <c r="T99" s="33" t="s">
        <v>290</v>
      </c>
      <c r="U99" s="23" t="s">
        <v>559</v>
      </c>
      <c r="V99" s="23" t="s">
        <v>86</v>
      </c>
      <c r="W99" s="23">
        <v>2024</v>
      </c>
      <c r="X99" s="23" t="s">
        <v>209</v>
      </c>
      <c r="Y99" s="23">
        <v>2024.01</v>
      </c>
      <c r="Z99" s="23">
        <v>2024.12</v>
      </c>
      <c r="AA99" s="36">
        <v>350</v>
      </c>
      <c r="AB99" s="36">
        <v>350</v>
      </c>
      <c r="AC99" s="36">
        <v>172</v>
      </c>
      <c r="AD99" s="36">
        <v>178</v>
      </c>
      <c r="AE99" s="36">
        <v>0</v>
      </c>
      <c r="AF99" s="36"/>
      <c r="AG99" s="40">
        <v>480</v>
      </c>
      <c r="AH99" s="40">
        <v>34</v>
      </c>
      <c r="AI99" s="23" t="s">
        <v>210</v>
      </c>
      <c r="AJ99" s="23" t="s">
        <v>210</v>
      </c>
      <c r="AK99" s="23" t="s">
        <v>211</v>
      </c>
      <c r="AL99" s="23"/>
      <c r="AM99" s="23" t="s">
        <v>212</v>
      </c>
      <c r="AN99" s="23" t="s">
        <v>210</v>
      </c>
      <c r="AO99" s="23" t="s">
        <v>210</v>
      </c>
      <c r="AP99" s="23"/>
      <c r="AQ99" s="23" t="s">
        <v>210</v>
      </c>
      <c r="AR99" s="23"/>
      <c r="AS99" s="23" t="s">
        <v>1166</v>
      </c>
      <c r="AT99" s="23" t="s">
        <v>1167</v>
      </c>
    </row>
    <row r="100" s="9" customFormat="1" ht="70" customHeight="1" spans="1:46">
      <c r="A100" s="23">
        <f>SUBTOTAL(103,$C$7:C100)*1</f>
        <v>94</v>
      </c>
      <c r="B100" s="23" t="s">
        <v>190</v>
      </c>
      <c r="C100" s="23" t="s">
        <v>1168</v>
      </c>
      <c r="D100" s="23" t="s">
        <v>192</v>
      </c>
      <c r="E100" s="23" t="s">
        <v>193</v>
      </c>
      <c r="F100" s="23" t="s">
        <v>1169</v>
      </c>
      <c r="G100" s="23" t="s">
        <v>1170</v>
      </c>
      <c r="H100" s="23" t="s">
        <v>466</v>
      </c>
      <c r="I100" s="23" t="s">
        <v>1171</v>
      </c>
      <c r="J100" s="23" t="s">
        <v>1172</v>
      </c>
      <c r="K100" s="23" t="s">
        <v>1173</v>
      </c>
      <c r="L100" s="23" t="s">
        <v>1172</v>
      </c>
      <c r="M100" s="23" t="s">
        <v>1174</v>
      </c>
      <c r="N100" s="23" t="s">
        <v>504</v>
      </c>
      <c r="O100" s="23" t="s">
        <v>225</v>
      </c>
      <c r="P100" s="23" t="s">
        <v>1175</v>
      </c>
      <c r="Q100" s="23" t="s">
        <v>556</v>
      </c>
      <c r="R100" s="23" t="s">
        <v>1176</v>
      </c>
      <c r="S100" s="33" t="s">
        <v>558</v>
      </c>
      <c r="T100" s="33" t="s">
        <v>290</v>
      </c>
      <c r="U100" s="23" t="s">
        <v>559</v>
      </c>
      <c r="V100" s="23" t="s">
        <v>36</v>
      </c>
      <c r="W100" s="23">
        <v>2024</v>
      </c>
      <c r="X100" s="23" t="s">
        <v>209</v>
      </c>
      <c r="Y100" s="23">
        <v>2024.01</v>
      </c>
      <c r="Z100" s="23">
        <v>2024.12</v>
      </c>
      <c r="AA100" s="36">
        <v>500</v>
      </c>
      <c r="AB100" s="36">
        <v>500</v>
      </c>
      <c r="AC100" s="36">
        <v>300</v>
      </c>
      <c r="AD100" s="36">
        <v>200</v>
      </c>
      <c r="AE100" s="36">
        <v>0</v>
      </c>
      <c r="AF100" s="36"/>
      <c r="AG100" s="40">
        <v>652</v>
      </c>
      <c r="AH100" s="40">
        <v>89</v>
      </c>
      <c r="AI100" s="23" t="s">
        <v>560</v>
      </c>
      <c r="AJ100" s="23" t="s">
        <v>210</v>
      </c>
      <c r="AK100" s="23" t="s">
        <v>211</v>
      </c>
      <c r="AL100" s="23"/>
      <c r="AM100" s="23" t="s">
        <v>212</v>
      </c>
      <c r="AN100" s="23" t="s">
        <v>210</v>
      </c>
      <c r="AO100" s="23" t="s">
        <v>210</v>
      </c>
      <c r="AP100" s="23"/>
      <c r="AQ100" s="23" t="s">
        <v>210</v>
      </c>
      <c r="AR100" s="23"/>
      <c r="AS100" s="23" t="s">
        <v>524</v>
      </c>
      <c r="AT100" s="23">
        <v>15320918333</v>
      </c>
    </row>
    <row r="101" s="9" customFormat="1" ht="70" customHeight="1" spans="1:46">
      <c r="A101" s="23">
        <f>SUBTOTAL(103,$C$7:C101)*1</f>
        <v>95</v>
      </c>
      <c r="B101" s="23" t="s">
        <v>190</v>
      </c>
      <c r="C101" s="23" t="s">
        <v>1177</v>
      </c>
      <c r="D101" s="23" t="s">
        <v>192</v>
      </c>
      <c r="E101" s="23" t="s">
        <v>193</v>
      </c>
      <c r="F101" s="23" t="s">
        <v>548</v>
      </c>
      <c r="G101" s="23" t="s">
        <v>1178</v>
      </c>
      <c r="H101" s="23" t="s">
        <v>466</v>
      </c>
      <c r="I101" s="23" t="s">
        <v>1179</v>
      </c>
      <c r="J101" s="23" t="s">
        <v>1180</v>
      </c>
      <c r="K101" s="23" t="s">
        <v>1181</v>
      </c>
      <c r="L101" s="23" t="s">
        <v>1180</v>
      </c>
      <c r="M101" s="23" t="s">
        <v>1182</v>
      </c>
      <c r="N101" s="23" t="s">
        <v>224</v>
      </c>
      <c r="O101" s="23" t="s">
        <v>225</v>
      </c>
      <c r="P101" s="23" t="s">
        <v>1183</v>
      </c>
      <c r="Q101" s="23" t="s">
        <v>556</v>
      </c>
      <c r="R101" s="23" t="s">
        <v>1184</v>
      </c>
      <c r="S101" s="33" t="s">
        <v>558</v>
      </c>
      <c r="T101" s="33" t="s">
        <v>290</v>
      </c>
      <c r="U101" s="23" t="s">
        <v>559</v>
      </c>
      <c r="V101" s="23" t="s">
        <v>46</v>
      </c>
      <c r="W101" s="23">
        <v>2024</v>
      </c>
      <c r="X101" s="23" t="s">
        <v>209</v>
      </c>
      <c r="Y101" s="23">
        <v>2024.01</v>
      </c>
      <c r="Z101" s="23">
        <v>2024.12</v>
      </c>
      <c r="AA101" s="36">
        <v>85</v>
      </c>
      <c r="AB101" s="36">
        <v>85</v>
      </c>
      <c r="AC101" s="36">
        <v>35</v>
      </c>
      <c r="AD101" s="36">
        <v>50</v>
      </c>
      <c r="AE101" s="36">
        <v>0</v>
      </c>
      <c r="AF101" s="36"/>
      <c r="AG101" s="40">
        <v>394</v>
      </c>
      <c r="AH101" s="40">
        <v>45</v>
      </c>
      <c r="AI101" s="23" t="s">
        <v>210</v>
      </c>
      <c r="AJ101" s="23" t="s">
        <v>210</v>
      </c>
      <c r="AK101" s="23" t="s">
        <v>211</v>
      </c>
      <c r="AL101" s="23"/>
      <c r="AM101" s="23" t="s">
        <v>212</v>
      </c>
      <c r="AN101" s="23" t="s">
        <v>210</v>
      </c>
      <c r="AO101" s="23" t="s">
        <v>210</v>
      </c>
      <c r="AP101" s="23"/>
      <c r="AQ101" s="23" t="s">
        <v>210</v>
      </c>
      <c r="AR101" s="23"/>
      <c r="AS101" s="23" t="s">
        <v>1069</v>
      </c>
      <c r="AT101" s="23" t="s">
        <v>1070</v>
      </c>
    </row>
    <row r="102" s="9" customFormat="1" ht="70" customHeight="1" spans="1:46">
      <c r="A102" s="23">
        <f>SUBTOTAL(103,$C$7:C102)*1</f>
        <v>96</v>
      </c>
      <c r="B102" s="23" t="s">
        <v>190</v>
      </c>
      <c r="C102" s="23" t="s">
        <v>1185</v>
      </c>
      <c r="D102" s="23" t="s">
        <v>192</v>
      </c>
      <c r="E102" s="23" t="s">
        <v>193</v>
      </c>
      <c r="F102" s="23" t="s">
        <v>548</v>
      </c>
      <c r="G102" s="23" t="s">
        <v>1186</v>
      </c>
      <c r="H102" s="23" t="s">
        <v>466</v>
      </c>
      <c r="I102" s="23" t="s">
        <v>1187</v>
      </c>
      <c r="J102" s="23" t="s">
        <v>1188</v>
      </c>
      <c r="K102" s="23" t="s">
        <v>1189</v>
      </c>
      <c r="L102" s="23" t="s">
        <v>1188</v>
      </c>
      <c r="M102" s="23" t="s">
        <v>1190</v>
      </c>
      <c r="N102" s="23" t="s">
        <v>224</v>
      </c>
      <c r="O102" s="23" t="s">
        <v>225</v>
      </c>
      <c r="P102" s="23" t="s">
        <v>1191</v>
      </c>
      <c r="Q102" s="23" t="s">
        <v>556</v>
      </c>
      <c r="R102" s="23" t="s">
        <v>1192</v>
      </c>
      <c r="S102" s="33" t="s">
        <v>558</v>
      </c>
      <c r="T102" s="33" t="s">
        <v>290</v>
      </c>
      <c r="U102" s="23" t="s">
        <v>559</v>
      </c>
      <c r="V102" s="23" t="s">
        <v>118</v>
      </c>
      <c r="W102" s="23">
        <v>2024</v>
      </c>
      <c r="X102" s="23" t="s">
        <v>209</v>
      </c>
      <c r="Y102" s="23">
        <v>2024.01</v>
      </c>
      <c r="Z102" s="23">
        <v>2024.12</v>
      </c>
      <c r="AA102" s="36">
        <v>49.8</v>
      </c>
      <c r="AB102" s="36">
        <v>49.8</v>
      </c>
      <c r="AC102" s="36">
        <v>49.8</v>
      </c>
      <c r="AD102" s="36">
        <v>0</v>
      </c>
      <c r="AE102" s="36">
        <v>0</v>
      </c>
      <c r="AF102" s="36"/>
      <c r="AG102" s="40">
        <v>268</v>
      </c>
      <c r="AH102" s="40">
        <v>18</v>
      </c>
      <c r="AI102" s="23" t="s">
        <v>210</v>
      </c>
      <c r="AJ102" s="23" t="s">
        <v>210</v>
      </c>
      <c r="AK102" s="23" t="s">
        <v>211</v>
      </c>
      <c r="AL102" s="23"/>
      <c r="AM102" s="23" t="s">
        <v>212</v>
      </c>
      <c r="AN102" s="23" t="s">
        <v>210</v>
      </c>
      <c r="AO102" s="23" t="s">
        <v>210</v>
      </c>
      <c r="AP102" s="23"/>
      <c r="AQ102" s="23" t="s">
        <v>210</v>
      </c>
      <c r="AR102" s="23"/>
      <c r="AS102" s="23" t="s">
        <v>607</v>
      </c>
      <c r="AT102" s="23">
        <v>15823649885</v>
      </c>
    </row>
    <row r="103" s="9" customFormat="1" ht="70" customHeight="1" spans="1:46">
      <c r="A103" s="23">
        <f>SUBTOTAL(103,$C$7:C103)*1</f>
        <v>97</v>
      </c>
      <c r="B103" s="23" t="s">
        <v>190</v>
      </c>
      <c r="C103" s="23" t="s">
        <v>1193</v>
      </c>
      <c r="D103" s="23" t="s">
        <v>192</v>
      </c>
      <c r="E103" s="23" t="s">
        <v>244</v>
      </c>
      <c r="F103" s="23" t="s">
        <v>245</v>
      </c>
      <c r="G103" s="23" t="s">
        <v>1194</v>
      </c>
      <c r="H103" s="23" t="s">
        <v>196</v>
      </c>
      <c r="I103" s="23" t="s">
        <v>1195</v>
      </c>
      <c r="J103" s="23" t="s">
        <v>1196</v>
      </c>
      <c r="K103" s="23" t="s">
        <v>1197</v>
      </c>
      <c r="L103" s="23" t="s">
        <v>1194</v>
      </c>
      <c r="M103" s="23" t="s">
        <v>1198</v>
      </c>
      <c r="N103" s="23" t="s">
        <v>1199</v>
      </c>
      <c r="O103" s="23" t="s">
        <v>225</v>
      </c>
      <c r="P103" s="23" t="s">
        <v>1200</v>
      </c>
      <c r="Q103" s="23" t="s">
        <v>1201</v>
      </c>
      <c r="R103" s="23" t="s">
        <v>1202</v>
      </c>
      <c r="S103" s="33" t="s">
        <v>1203</v>
      </c>
      <c r="T103" s="33" t="s">
        <v>207</v>
      </c>
      <c r="U103" s="23" t="s">
        <v>1204</v>
      </c>
      <c r="V103" s="23" t="s">
        <v>80</v>
      </c>
      <c r="W103" s="23">
        <v>2024</v>
      </c>
      <c r="X103" s="23" t="s">
        <v>209</v>
      </c>
      <c r="Y103" s="23">
        <v>2024.01</v>
      </c>
      <c r="Z103" s="23">
        <v>2024.12</v>
      </c>
      <c r="AA103" s="36">
        <v>400</v>
      </c>
      <c r="AB103" s="36">
        <v>400</v>
      </c>
      <c r="AC103" s="36">
        <v>400</v>
      </c>
      <c r="AD103" s="36">
        <v>0</v>
      </c>
      <c r="AE103" s="36">
        <v>0</v>
      </c>
      <c r="AF103" s="36"/>
      <c r="AG103" s="40">
        <v>202</v>
      </c>
      <c r="AH103" s="40">
        <v>15</v>
      </c>
      <c r="AI103" s="23" t="s">
        <v>209</v>
      </c>
      <c r="AJ103" s="23" t="s">
        <v>1205</v>
      </c>
      <c r="AK103" s="23" t="s">
        <v>211</v>
      </c>
      <c r="AL103" s="23"/>
      <c r="AM103" s="23" t="s">
        <v>212</v>
      </c>
      <c r="AN103" s="23" t="s">
        <v>1205</v>
      </c>
      <c r="AO103" s="23" t="s">
        <v>210</v>
      </c>
      <c r="AP103" s="23"/>
      <c r="AQ103" s="23" t="s">
        <v>210</v>
      </c>
      <c r="AR103" s="23"/>
      <c r="AS103" s="23" t="s">
        <v>616</v>
      </c>
      <c r="AT103" s="23" t="s">
        <v>617</v>
      </c>
    </row>
    <row r="104" s="9" customFormat="1" ht="70" customHeight="1" spans="1:46">
      <c r="A104" s="23">
        <f>SUBTOTAL(103,$C$7:C104)*1</f>
        <v>98</v>
      </c>
      <c r="B104" s="23" t="s">
        <v>190</v>
      </c>
      <c r="C104" s="23" t="s">
        <v>1206</v>
      </c>
      <c r="D104" s="23" t="s">
        <v>192</v>
      </c>
      <c r="E104" s="23" t="s">
        <v>193</v>
      </c>
      <c r="F104" s="23" t="s">
        <v>1207</v>
      </c>
      <c r="G104" s="23" t="s">
        <v>1208</v>
      </c>
      <c r="H104" s="23" t="s">
        <v>196</v>
      </c>
      <c r="I104" s="23" t="s">
        <v>1209</v>
      </c>
      <c r="J104" s="23" t="s">
        <v>1210</v>
      </c>
      <c r="K104" s="23" t="s">
        <v>1211</v>
      </c>
      <c r="L104" s="23" t="s">
        <v>1208</v>
      </c>
      <c r="M104" s="23" t="s">
        <v>1212</v>
      </c>
      <c r="N104" s="23" t="s">
        <v>1199</v>
      </c>
      <c r="O104" s="23" t="s">
        <v>225</v>
      </c>
      <c r="P104" s="23" t="s">
        <v>1213</v>
      </c>
      <c r="Q104" s="23" t="s">
        <v>1201</v>
      </c>
      <c r="R104" s="23" t="s">
        <v>1214</v>
      </c>
      <c r="S104" s="33" t="s">
        <v>1203</v>
      </c>
      <c r="T104" s="33" t="s">
        <v>207</v>
      </c>
      <c r="U104" s="23" t="s">
        <v>1204</v>
      </c>
      <c r="V104" s="23" t="s">
        <v>80</v>
      </c>
      <c r="W104" s="23">
        <v>2024</v>
      </c>
      <c r="X104" s="23" t="s">
        <v>209</v>
      </c>
      <c r="Y104" s="23">
        <v>2024.01</v>
      </c>
      <c r="Z104" s="23">
        <v>2024.12</v>
      </c>
      <c r="AA104" s="36">
        <v>200</v>
      </c>
      <c r="AB104" s="36">
        <v>200</v>
      </c>
      <c r="AC104" s="36">
        <v>200</v>
      </c>
      <c r="AD104" s="36">
        <v>0</v>
      </c>
      <c r="AE104" s="36">
        <v>0</v>
      </c>
      <c r="AF104" s="36"/>
      <c r="AG104" s="40">
        <v>35</v>
      </c>
      <c r="AH104" s="40">
        <v>5</v>
      </c>
      <c r="AI104" s="23" t="s">
        <v>209</v>
      </c>
      <c r="AJ104" s="23" t="s">
        <v>1205</v>
      </c>
      <c r="AK104" s="23" t="s">
        <v>211</v>
      </c>
      <c r="AL104" s="23"/>
      <c r="AM104" s="23" t="s">
        <v>212</v>
      </c>
      <c r="AN104" s="23" t="s">
        <v>1205</v>
      </c>
      <c r="AO104" s="23" t="s">
        <v>210</v>
      </c>
      <c r="AP104" s="23"/>
      <c r="AQ104" s="23" t="s">
        <v>210</v>
      </c>
      <c r="AR104" s="23"/>
      <c r="AS104" s="23" t="s">
        <v>616</v>
      </c>
      <c r="AT104" s="23" t="s">
        <v>617</v>
      </c>
    </row>
    <row r="105" s="9" customFormat="1" ht="70" customHeight="1" spans="1:46">
      <c r="A105" s="23">
        <f>SUBTOTAL(103,$C$7:C105)*1</f>
        <v>99</v>
      </c>
      <c r="B105" s="23" t="s">
        <v>190</v>
      </c>
      <c r="C105" s="23" t="s">
        <v>1215</v>
      </c>
      <c r="D105" s="23" t="s">
        <v>192</v>
      </c>
      <c r="E105" s="23" t="s">
        <v>193</v>
      </c>
      <c r="F105" s="23" t="s">
        <v>1207</v>
      </c>
      <c r="G105" s="23" t="s">
        <v>1216</v>
      </c>
      <c r="H105" s="23" t="s">
        <v>629</v>
      </c>
      <c r="I105" s="23" t="s">
        <v>1195</v>
      </c>
      <c r="J105" s="23" t="s">
        <v>1217</v>
      </c>
      <c r="K105" s="23" t="s">
        <v>1218</v>
      </c>
      <c r="L105" s="23" t="s">
        <v>1216</v>
      </c>
      <c r="M105" s="23" t="s">
        <v>1219</v>
      </c>
      <c r="N105" s="23" t="s">
        <v>1199</v>
      </c>
      <c r="O105" s="23" t="s">
        <v>203</v>
      </c>
      <c r="P105" s="23" t="s">
        <v>1220</v>
      </c>
      <c r="Q105" s="23" t="s">
        <v>1221</v>
      </c>
      <c r="R105" s="23" t="s">
        <v>1222</v>
      </c>
      <c r="S105" s="33" t="s">
        <v>1223</v>
      </c>
      <c r="T105" s="33" t="s">
        <v>207</v>
      </c>
      <c r="U105" s="23" t="s">
        <v>1204</v>
      </c>
      <c r="V105" s="23" t="s">
        <v>80</v>
      </c>
      <c r="W105" s="23">
        <v>2024</v>
      </c>
      <c r="X105" s="23" t="s">
        <v>209</v>
      </c>
      <c r="Y105" s="23">
        <v>2024.01</v>
      </c>
      <c r="Z105" s="23">
        <v>2024.12</v>
      </c>
      <c r="AA105" s="36">
        <v>400</v>
      </c>
      <c r="AB105" s="36">
        <v>400</v>
      </c>
      <c r="AC105" s="36">
        <v>400</v>
      </c>
      <c r="AD105" s="36">
        <v>0</v>
      </c>
      <c r="AE105" s="36">
        <v>0</v>
      </c>
      <c r="AF105" s="36"/>
      <c r="AG105" s="40">
        <v>52</v>
      </c>
      <c r="AH105" s="40">
        <v>15</v>
      </c>
      <c r="AI105" s="23" t="s">
        <v>209</v>
      </c>
      <c r="AJ105" s="23" t="s">
        <v>210</v>
      </c>
      <c r="AK105" s="23" t="s">
        <v>211</v>
      </c>
      <c r="AL105" s="23"/>
      <c r="AM105" s="23" t="s">
        <v>212</v>
      </c>
      <c r="AN105" s="23" t="s">
        <v>209</v>
      </c>
      <c r="AO105" s="23" t="s">
        <v>210</v>
      </c>
      <c r="AP105" s="23"/>
      <c r="AQ105" s="23" t="s">
        <v>210</v>
      </c>
      <c r="AR105" s="23"/>
      <c r="AS105" s="23" t="s">
        <v>616</v>
      </c>
      <c r="AT105" s="23" t="s">
        <v>617</v>
      </c>
    </row>
    <row r="106" s="10" customFormat="1" ht="70" customHeight="1" spans="1:46">
      <c r="A106" s="78">
        <f>SUBTOTAL(103,$C$7:C106)*1</f>
        <v>100</v>
      </c>
      <c r="B106" s="23" t="s">
        <v>190</v>
      </c>
      <c r="C106" s="78" t="s">
        <v>1224</v>
      </c>
      <c r="D106" s="78" t="s">
        <v>192</v>
      </c>
      <c r="E106" s="78" t="s">
        <v>244</v>
      </c>
      <c r="F106" s="78" t="s">
        <v>245</v>
      </c>
      <c r="G106" s="78" t="s">
        <v>1225</v>
      </c>
      <c r="H106" s="78" t="s">
        <v>196</v>
      </c>
      <c r="I106" s="78" t="s">
        <v>1226</v>
      </c>
      <c r="J106" s="78" t="s">
        <v>1227</v>
      </c>
      <c r="K106" s="78" t="s">
        <v>1228</v>
      </c>
      <c r="L106" s="78" t="s">
        <v>1227</v>
      </c>
      <c r="M106" s="78" t="s">
        <v>1229</v>
      </c>
      <c r="N106" s="78" t="s">
        <v>224</v>
      </c>
      <c r="O106" s="78" t="s">
        <v>225</v>
      </c>
      <c r="P106" s="78" t="s">
        <v>1230</v>
      </c>
      <c r="Q106" s="78"/>
      <c r="R106" s="78" t="s">
        <v>1231</v>
      </c>
      <c r="S106" s="79" t="s">
        <v>815</v>
      </c>
      <c r="T106" s="79" t="s">
        <v>207</v>
      </c>
      <c r="U106" s="78" t="s">
        <v>274</v>
      </c>
      <c r="V106" s="78" t="s">
        <v>24</v>
      </c>
      <c r="W106" s="78">
        <v>2024</v>
      </c>
      <c r="X106" s="78" t="s">
        <v>209</v>
      </c>
      <c r="Y106" s="78">
        <v>2024.01</v>
      </c>
      <c r="Z106" s="78">
        <v>2024.12</v>
      </c>
      <c r="AA106" s="80">
        <v>350</v>
      </c>
      <c r="AB106" s="80">
        <v>350</v>
      </c>
      <c r="AC106" s="80">
        <v>350</v>
      </c>
      <c r="AD106" s="80">
        <v>0</v>
      </c>
      <c r="AE106" s="80">
        <v>0</v>
      </c>
      <c r="AF106" s="80"/>
      <c r="AG106" s="81">
        <v>178</v>
      </c>
      <c r="AH106" s="81">
        <v>10</v>
      </c>
      <c r="AI106" s="78" t="s">
        <v>209</v>
      </c>
      <c r="AJ106" s="78" t="s">
        <v>210</v>
      </c>
      <c r="AK106" s="78" t="s">
        <v>211</v>
      </c>
      <c r="AL106" s="78"/>
      <c r="AM106" s="78" t="s">
        <v>212</v>
      </c>
      <c r="AN106" s="78" t="s">
        <v>210</v>
      </c>
      <c r="AO106" s="78" t="s">
        <v>210</v>
      </c>
      <c r="AP106" s="78"/>
      <c r="AQ106" s="78" t="s">
        <v>210</v>
      </c>
      <c r="AR106" s="78"/>
      <c r="AS106" s="78" t="s">
        <v>1232</v>
      </c>
      <c r="AT106" s="78">
        <v>13458812111</v>
      </c>
    </row>
    <row r="107" s="9" customFormat="1" ht="70" customHeight="1" spans="1:46">
      <c r="A107" s="23">
        <f>SUBTOTAL(103,$C$7:C107)*1</f>
        <v>101</v>
      </c>
      <c r="B107" s="23" t="s">
        <v>190</v>
      </c>
      <c r="C107" s="23" t="s">
        <v>1233</v>
      </c>
      <c r="D107" s="23" t="s">
        <v>192</v>
      </c>
      <c r="E107" s="23" t="s">
        <v>193</v>
      </c>
      <c r="F107" s="23" t="s">
        <v>548</v>
      </c>
      <c r="G107" s="23" t="s">
        <v>1234</v>
      </c>
      <c r="H107" s="23" t="s">
        <v>466</v>
      </c>
      <c r="I107" s="23" t="s">
        <v>1235</v>
      </c>
      <c r="J107" s="23" t="s">
        <v>1236</v>
      </c>
      <c r="K107" s="23" t="s">
        <v>1237</v>
      </c>
      <c r="L107" s="23" t="s">
        <v>1238</v>
      </c>
      <c r="M107" s="23" t="s">
        <v>1239</v>
      </c>
      <c r="N107" s="23" t="s">
        <v>224</v>
      </c>
      <c r="O107" s="23" t="s">
        <v>225</v>
      </c>
      <c r="P107" s="23" t="s">
        <v>1240</v>
      </c>
      <c r="Q107" s="23" t="s">
        <v>556</v>
      </c>
      <c r="R107" s="23" t="s">
        <v>1241</v>
      </c>
      <c r="S107" s="33" t="s">
        <v>558</v>
      </c>
      <c r="T107" s="33" t="s">
        <v>290</v>
      </c>
      <c r="U107" s="23" t="s">
        <v>559</v>
      </c>
      <c r="V107" s="23" t="s">
        <v>90</v>
      </c>
      <c r="W107" s="23">
        <v>2024</v>
      </c>
      <c r="X107" s="23" t="s">
        <v>209</v>
      </c>
      <c r="Y107" s="23">
        <v>2024.01</v>
      </c>
      <c r="Z107" s="23">
        <v>2024.12</v>
      </c>
      <c r="AA107" s="36">
        <v>855</v>
      </c>
      <c r="AB107" s="36">
        <v>855</v>
      </c>
      <c r="AC107" s="36">
        <v>649.884535</v>
      </c>
      <c r="AD107" s="36">
        <v>205.115465</v>
      </c>
      <c r="AE107" s="36">
        <v>0</v>
      </c>
      <c r="AF107" s="36"/>
      <c r="AG107" s="40">
        <v>944</v>
      </c>
      <c r="AH107" s="40">
        <v>133</v>
      </c>
      <c r="AI107" s="23" t="s">
        <v>209</v>
      </c>
      <c r="AJ107" s="23" t="s">
        <v>210</v>
      </c>
      <c r="AK107" s="23" t="s">
        <v>211</v>
      </c>
      <c r="AL107" s="23"/>
      <c r="AM107" s="23" t="s">
        <v>212</v>
      </c>
      <c r="AN107" s="23" t="s">
        <v>210</v>
      </c>
      <c r="AO107" s="23" t="s">
        <v>210</v>
      </c>
      <c r="AP107" s="23"/>
      <c r="AQ107" s="23" t="s">
        <v>210</v>
      </c>
      <c r="AR107" s="23"/>
      <c r="AS107" s="23" t="s">
        <v>1242</v>
      </c>
      <c r="AT107" s="23">
        <v>18996981558</v>
      </c>
    </row>
    <row r="108" s="9" customFormat="1" ht="70" customHeight="1" spans="1:46">
      <c r="A108" s="23">
        <f>SUBTOTAL(103,$C$7:C108)*1</f>
        <v>102</v>
      </c>
      <c r="B108" s="23" t="s">
        <v>190</v>
      </c>
      <c r="C108" s="23" t="s">
        <v>1243</v>
      </c>
      <c r="D108" s="23" t="s">
        <v>192</v>
      </c>
      <c r="E108" s="23" t="s">
        <v>244</v>
      </c>
      <c r="F108" s="23" t="s">
        <v>245</v>
      </c>
      <c r="G108" s="23" t="s">
        <v>1244</v>
      </c>
      <c r="H108" s="23" t="s">
        <v>196</v>
      </c>
      <c r="I108" s="23" t="s">
        <v>1245</v>
      </c>
      <c r="J108" s="23" t="s">
        <v>1246</v>
      </c>
      <c r="K108" s="23" t="s">
        <v>1247</v>
      </c>
      <c r="L108" s="23" t="s">
        <v>1246</v>
      </c>
      <c r="M108" s="23" t="s">
        <v>1248</v>
      </c>
      <c r="N108" s="23" t="s">
        <v>504</v>
      </c>
      <c r="O108" s="23" t="s">
        <v>225</v>
      </c>
      <c r="P108" s="23" t="s">
        <v>1249</v>
      </c>
      <c r="Q108" s="23" t="s">
        <v>1250</v>
      </c>
      <c r="R108" s="23" t="s">
        <v>1251</v>
      </c>
      <c r="S108" s="33" t="s">
        <v>396</v>
      </c>
      <c r="T108" s="33" t="s">
        <v>546</v>
      </c>
      <c r="U108" s="23" t="s">
        <v>1120</v>
      </c>
      <c r="V108" s="23" t="s">
        <v>26</v>
      </c>
      <c r="W108" s="23">
        <v>2024</v>
      </c>
      <c r="X108" s="23" t="s">
        <v>209</v>
      </c>
      <c r="Y108" s="23">
        <v>2024.01</v>
      </c>
      <c r="Z108" s="23">
        <v>2024.12</v>
      </c>
      <c r="AA108" s="36">
        <v>250</v>
      </c>
      <c r="AB108" s="36">
        <v>250</v>
      </c>
      <c r="AC108" s="36">
        <v>250</v>
      </c>
      <c r="AD108" s="36">
        <v>0</v>
      </c>
      <c r="AE108" s="36">
        <v>0</v>
      </c>
      <c r="AF108" s="36"/>
      <c r="AG108" s="40">
        <v>1123</v>
      </c>
      <c r="AH108" s="40">
        <v>125</v>
      </c>
      <c r="AI108" s="23" t="s">
        <v>210</v>
      </c>
      <c r="AJ108" s="23" t="s">
        <v>210</v>
      </c>
      <c r="AK108" s="23" t="s">
        <v>211</v>
      </c>
      <c r="AL108" s="23"/>
      <c r="AM108" s="23" t="s">
        <v>212</v>
      </c>
      <c r="AN108" s="23" t="s">
        <v>210</v>
      </c>
      <c r="AO108" s="23" t="s">
        <v>210</v>
      </c>
      <c r="AP108" s="23"/>
      <c r="AQ108" s="23" t="s">
        <v>210</v>
      </c>
      <c r="AR108" s="23"/>
      <c r="AS108" s="23" t="s">
        <v>1252</v>
      </c>
      <c r="AT108" s="23" t="s">
        <v>1253</v>
      </c>
    </row>
    <row r="109" s="9" customFormat="1" ht="70" customHeight="1" spans="1:46">
      <c r="A109" s="23">
        <f>SUBTOTAL(103,$C$7:C109)*1</f>
        <v>103</v>
      </c>
      <c r="B109" s="23" t="s">
        <v>190</v>
      </c>
      <c r="C109" s="23" t="s">
        <v>1254</v>
      </c>
      <c r="D109" s="23" t="s">
        <v>192</v>
      </c>
      <c r="E109" s="23" t="s">
        <v>244</v>
      </c>
      <c r="F109" s="23" t="s">
        <v>245</v>
      </c>
      <c r="G109" s="23" t="s">
        <v>1255</v>
      </c>
      <c r="H109" s="23" t="s">
        <v>196</v>
      </c>
      <c r="I109" s="23" t="s">
        <v>1256</v>
      </c>
      <c r="J109" s="23" t="s">
        <v>1257</v>
      </c>
      <c r="K109" s="23" t="s">
        <v>1258</v>
      </c>
      <c r="L109" s="23" t="s">
        <v>1259</v>
      </c>
      <c r="M109" s="23" t="s">
        <v>1260</v>
      </c>
      <c r="N109" s="23" t="s">
        <v>1261</v>
      </c>
      <c r="O109" s="23" t="s">
        <v>225</v>
      </c>
      <c r="P109" s="23" t="s">
        <v>1262</v>
      </c>
      <c r="Q109" s="23" t="s">
        <v>1263</v>
      </c>
      <c r="R109" s="23" t="s">
        <v>1264</v>
      </c>
      <c r="S109" s="33" t="s">
        <v>396</v>
      </c>
      <c r="T109" s="33" t="s">
        <v>1265</v>
      </c>
      <c r="U109" s="23" t="s">
        <v>1120</v>
      </c>
      <c r="V109" s="23" t="s">
        <v>42</v>
      </c>
      <c r="W109" s="23">
        <v>2024</v>
      </c>
      <c r="X109" s="23" t="s">
        <v>209</v>
      </c>
      <c r="Y109" s="23">
        <v>2024.01</v>
      </c>
      <c r="Z109" s="23">
        <v>2024.12</v>
      </c>
      <c r="AA109" s="36">
        <v>295</v>
      </c>
      <c r="AB109" s="36">
        <v>295</v>
      </c>
      <c r="AC109" s="36">
        <v>295</v>
      </c>
      <c r="AD109" s="36">
        <v>0</v>
      </c>
      <c r="AE109" s="36">
        <v>0</v>
      </c>
      <c r="AF109" s="36"/>
      <c r="AG109" s="40">
        <v>2000</v>
      </c>
      <c r="AH109" s="40">
        <v>59</v>
      </c>
      <c r="AI109" s="23" t="s">
        <v>210</v>
      </c>
      <c r="AJ109" s="23" t="s">
        <v>210</v>
      </c>
      <c r="AK109" s="23" t="s">
        <v>211</v>
      </c>
      <c r="AL109" s="23"/>
      <c r="AM109" s="23" t="s">
        <v>212</v>
      </c>
      <c r="AN109" s="23" t="s">
        <v>210</v>
      </c>
      <c r="AO109" s="23" t="s">
        <v>210</v>
      </c>
      <c r="AP109" s="23"/>
      <c r="AQ109" s="23" t="s">
        <v>210</v>
      </c>
      <c r="AR109" s="23"/>
      <c r="AS109" s="23" t="s">
        <v>342</v>
      </c>
      <c r="AT109" s="23">
        <v>75762007</v>
      </c>
    </row>
    <row r="110" s="9" customFormat="1" ht="70" customHeight="1" spans="1:46">
      <c r="A110" s="23">
        <f>SUBTOTAL(103,$C$7:C110)*1</f>
        <v>104</v>
      </c>
      <c r="B110" s="23" t="s">
        <v>190</v>
      </c>
      <c r="C110" s="23" t="s">
        <v>1266</v>
      </c>
      <c r="D110" s="23" t="s">
        <v>192</v>
      </c>
      <c r="E110" s="23" t="s">
        <v>244</v>
      </c>
      <c r="F110" s="23" t="s">
        <v>245</v>
      </c>
      <c r="G110" s="23" t="s">
        <v>1267</v>
      </c>
      <c r="H110" s="23" t="s">
        <v>196</v>
      </c>
      <c r="I110" s="23" t="s">
        <v>1268</v>
      </c>
      <c r="J110" s="23" t="s">
        <v>1269</v>
      </c>
      <c r="K110" s="23" t="s">
        <v>1270</v>
      </c>
      <c r="L110" s="23" t="s">
        <v>1271</v>
      </c>
      <c r="M110" s="23" t="s">
        <v>1272</v>
      </c>
      <c r="N110" s="23" t="s">
        <v>504</v>
      </c>
      <c r="O110" s="23" t="s">
        <v>692</v>
      </c>
      <c r="P110" s="23" t="s">
        <v>1273</v>
      </c>
      <c r="Q110" s="23" t="s">
        <v>1118</v>
      </c>
      <c r="R110" s="23" t="s">
        <v>1274</v>
      </c>
      <c r="S110" s="33" t="s">
        <v>1275</v>
      </c>
      <c r="T110" s="33" t="s">
        <v>546</v>
      </c>
      <c r="U110" s="23" t="s">
        <v>1120</v>
      </c>
      <c r="V110" s="23" t="s">
        <v>64</v>
      </c>
      <c r="W110" s="23">
        <v>2024</v>
      </c>
      <c r="X110" s="23" t="s">
        <v>209</v>
      </c>
      <c r="Y110" s="23">
        <v>2024.01</v>
      </c>
      <c r="Z110" s="23">
        <v>2024.12</v>
      </c>
      <c r="AA110" s="36">
        <v>350</v>
      </c>
      <c r="AB110" s="36">
        <v>350</v>
      </c>
      <c r="AC110" s="36">
        <v>350</v>
      </c>
      <c r="AD110" s="36">
        <v>0</v>
      </c>
      <c r="AE110" s="36">
        <v>0</v>
      </c>
      <c r="AF110" s="36"/>
      <c r="AG110" s="40">
        <v>500</v>
      </c>
      <c r="AH110" s="40">
        <v>87</v>
      </c>
      <c r="AI110" s="23" t="s">
        <v>210</v>
      </c>
      <c r="AJ110" s="23" t="s">
        <v>210</v>
      </c>
      <c r="AK110" s="23" t="s">
        <v>211</v>
      </c>
      <c r="AL110" s="23"/>
      <c r="AM110" s="23" t="s">
        <v>212</v>
      </c>
      <c r="AN110" s="23" t="s">
        <v>210</v>
      </c>
      <c r="AO110" s="23" t="s">
        <v>210</v>
      </c>
      <c r="AP110" s="23"/>
      <c r="AQ110" s="23" t="s">
        <v>210</v>
      </c>
      <c r="AR110" s="23"/>
      <c r="AS110" s="23" t="s">
        <v>561</v>
      </c>
      <c r="AT110" s="23">
        <v>13609497658</v>
      </c>
    </row>
    <row r="111" s="9" customFormat="1" ht="70" customHeight="1" spans="1:46">
      <c r="A111" s="23">
        <f>SUBTOTAL(103,$C$7:C111)*1</f>
        <v>105</v>
      </c>
      <c r="B111" s="23" t="s">
        <v>190</v>
      </c>
      <c r="C111" s="23" t="s">
        <v>1276</v>
      </c>
      <c r="D111" s="23" t="s">
        <v>192</v>
      </c>
      <c r="E111" s="23" t="s">
        <v>244</v>
      </c>
      <c r="F111" s="23" t="s">
        <v>262</v>
      </c>
      <c r="G111" s="23" t="s">
        <v>1277</v>
      </c>
      <c r="H111" s="23" t="s">
        <v>196</v>
      </c>
      <c r="I111" s="23" t="s">
        <v>1278</v>
      </c>
      <c r="J111" s="23" t="s">
        <v>1279</v>
      </c>
      <c r="K111" s="23" t="s">
        <v>1280</v>
      </c>
      <c r="L111" s="23" t="s">
        <v>1281</v>
      </c>
      <c r="M111" s="23" t="s">
        <v>662</v>
      </c>
      <c r="N111" s="23" t="s">
        <v>224</v>
      </c>
      <c r="O111" s="23" t="s">
        <v>225</v>
      </c>
      <c r="P111" s="23" t="s">
        <v>461</v>
      </c>
      <c r="Q111" s="23" t="s">
        <v>405</v>
      </c>
      <c r="R111" s="23" t="s">
        <v>1282</v>
      </c>
      <c r="S111" s="33" t="s">
        <v>1275</v>
      </c>
      <c r="T111" s="33" t="s">
        <v>230</v>
      </c>
      <c r="U111" s="23" t="s">
        <v>274</v>
      </c>
      <c r="V111" s="23" t="s">
        <v>26</v>
      </c>
      <c r="W111" s="23">
        <v>2024</v>
      </c>
      <c r="X111" s="23" t="s">
        <v>209</v>
      </c>
      <c r="Y111" s="23">
        <v>2024.01</v>
      </c>
      <c r="Z111" s="23">
        <v>2024.12</v>
      </c>
      <c r="AA111" s="36">
        <v>7.5</v>
      </c>
      <c r="AB111" s="36">
        <v>7.5</v>
      </c>
      <c r="AC111" s="36">
        <v>7.5</v>
      </c>
      <c r="AD111" s="36">
        <v>0</v>
      </c>
      <c r="AE111" s="36">
        <v>0</v>
      </c>
      <c r="AF111" s="36"/>
      <c r="AG111" s="40">
        <v>60</v>
      </c>
      <c r="AH111" s="40">
        <v>15</v>
      </c>
      <c r="AI111" s="23" t="s">
        <v>210</v>
      </c>
      <c r="AJ111" s="23" t="s">
        <v>209</v>
      </c>
      <c r="AK111" s="23" t="s">
        <v>211</v>
      </c>
      <c r="AL111" s="23"/>
      <c r="AM111" s="23" t="s">
        <v>212</v>
      </c>
      <c r="AN111" s="23" t="s">
        <v>209</v>
      </c>
      <c r="AO111" s="23" t="s">
        <v>210</v>
      </c>
      <c r="AP111" s="23"/>
      <c r="AQ111" s="23" t="s">
        <v>210</v>
      </c>
      <c r="AR111" s="23"/>
      <c r="AS111" s="23" t="s">
        <v>1252</v>
      </c>
      <c r="AT111" s="23" t="s">
        <v>1253</v>
      </c>
    </row>
    <row r="112" s="9" customFormat="1" ht="70" customHeight="1" spans="1:46">
      <c r="A112" s="23">
        <f>SUBTOTAL(103,$C$7:C112)*1</f>
        <v>106</v>
      </c>
      <c r="B112" s="23" t="s">
        <v>190</v>
      </c>
      <c r="C112" s="23" t="s">
        <v>1283</v>
      </c>
      <c r="D112" s="23" t="s">
        <v>192</v>
      </c>
      <c r="E112" s="23" t="s">
        <v>193</v>
      </c>
      <c r="F112" s="23" t="s">
        <v>1284</v>
      </c>
      <c r="G112" s="23" t="s">
        <v>1285</v>
      </c>
      <c r="H112" s="23" t="s">
        <v>196</v>
      </c>
      <c r="I112" s="23" t="s">
        <v>1286</v>
      </c>
      <c r="J112" s="23" t="s">
        <v>1287</v>
      </c>
      <c r="K112" s="23" t="s">
        <v>1288</v>
      </c>
      <c r="L112" s="23" t="s">
        <v>1287</v>
      </c>
      <c r="M112" s="23" t="s">
        <v>1289</v>
      </c>
      <c r="N112" s="23" t="s">
        <v>870</v>
      </c>
      <c r="O112" s="23" t="s">
        <v>225</v>
      </c>
      <c r="P112" s="23" t="s">
        <v>1290</v>
      </c>
      <c r="Q112" s="23" t="s">
        <v>1291</v>
      </c>
      <c r="R112" s="23" t="s">
        <v>1292</v>
      </c>
      <c r="S112" s="33" t="s">
        <v>381</v>
      </c>
      <c r="T112" s="33" t="s">
        <v>207</v>
      </c>
      <c r="U112" s="23" t="s">
        <v>367</v>
      </c>
      <c r="V112" s="23" t="s">
        <v>44</v>
      </c>
      <c r="W112" s="23">
        <v>2024</v>
      </c>
      <c r="X112" s="23" t="s">
        <v>209</v>
      </c>
      <c r="Y112" s="23">
        <v>2024.01</v>
      </c>
      <c r="Z112" s="23">
        <v>2024.12</v>
      </c>
      <c r="AA112" s="36">
        <v>29</v>
      </c>
      <c r="AB112" s="36">
        <v>29</v>
      </c>
      <c r="AC112" s="36">
        <v>29</v>
      </c>
      <c r="AD112" s="36">
        <v>0</v>
      </c>
      <c r="AE112" s="36">
        <v>0</v>
      </c>
      <c r="AF112" s="36"/>
      <c r="AG112" s="40">
        <v>5</v>
      </c>
      <c r="AH112" s="40">
        <v>1</v>
      </c>
      <c r="AI112" s="23" t="s">
        <v>210</v>
      </c>
      <c r="AJ112" s="23" t="s">
        <v>210</v>
      </c>
      <c r="AK112" s="23" t="s">
        <v>211</v>
      </c>
      <c r="AL112" s="23"/>
      <c r="AM112" s="23" t="s">
        <v>212</v>
      </c>
      <c r="AN112" s="23" t="s">
        <v>210</v>
      </c>
      <c r="AO112" s="23" t="s">
        <v>210</v>
      </c>
      <c r="AP112" s="23"/>
      <c r="AQ112" s="23" t="s">
        <v>210</v>
      </c>
      <c r="AR112" s="23"/>
      <c r="AS112" s="23" t="s">
        <v>1293</v>
      </c>
      <c r="AT112" s="23" t="s">
        <v>1294</v>
      </c>
    </row>
    <row r="113" s="9" customFormat="1" ht="70" customHeight="1" spans="1:46">
      <c r="A113" s="23">
        <f>SUBTOTAL(103,$C$7:C113)*1</f>
        <v>107</v>
      </c>
      <c r="B113" s="23" t="s">
        <v>190</v>
      </c>
      <c r="C113" s="23" t="s">
        <v>1295</v>
      </c>
      <c r="D113" s="23" t="s">
        <v>192</v>
      </c>
      <c r="E113" s="23" t="s">
        <v>193</v>
      </c>
      <c r="F113" s="23" t="s">
        <v>1284</v>
      </c>
      <c r="G113" s="23" t="s">
        <v>1296</v>
      </c>
      <c r="H113" s="23" t="s">
        <v>196</v>
      </c>
      <c r="I113" s="23" t="s">
        <v>1297</v>
      </c>
      <c r="J113" s="23" t="s">
        <v>1298</v>
      </c>
      <c r="K113" s="23" t="s">
        <v>1288</v>
      </c>
      <c r="L113" s="23" t="s">
        <v>1298</v>
      </c>
      <c r="M113" s="23" t="s">
        <v>1299</v>
      </c>
      <c r="N113" s="23" t="s">
        <v>870</v>
      </c>
      <c r="O113" s="23" t="s">
        <v>225</v>
      </c>
      <c r="P113" s="23" t="s">
        <v>1290</v>
      </c>
      <c r="Q113" s="23" t="s">
        <v>1291</v>
      </c>
      <c r="R113" s="23" t="s">
        <v>1292</v>
      </c>
      <c r="S113" s="33" t="s">
        <v>381</v>
      </c>
      <c r="T113" s="33" t="s">
        <v>207</v>
      </c>
      <c r="U113" s="23" t="s">
        <v>367</v>
      </c>
      <c r="V113" s="23" t="s">
        <v>54</v>
      </c>
      <c r="W113" s="23">
        <v>2024</v>
      </c>
      <c r="X113" s="23" t="s">
        <v>209</v>
      </c>
      <c r="Y113" s="23">
        <v>2024.01</v>
      </c>
      <c r="Z113" s="23">
        <v>2024.12</v>
      </c>
      <c r="AA113" s="36">
        <v>29</v>
      </c>
      <c r="AB113" s="36">
        <v>29</v>
      </c>
      <c r="AC113" s="36">
        <v>29</v>
      </c>
      <c r="AD113" s="36">
        <v>0</v>
      </c>
      <c r="AE113" s="36">
        <v>0</v>
      </c>
      <c r="AF113" s="36"/>
      <c r="AG113" s="40">
        <v>5</v>
      </c>
      <c r="AH113" s="40">
        <v>1</v>
      </c>
      <c r="AI113" s="23" t="s">
        <v>210</v>
      </c>
      <c r="AJ113" s="23" t="s">
        <v>210</v>
      </c>
      <c r="AK113" s="23" t="s">
        <v>211</v>
      </c>
      <c r="AL113" s="23"/>
      <c r="AM113" s="23" t="s">
        <v>212</v>
      </c>
      <c r="AN113" s="23" t="s">
        <v>210</v>
      </c>
      <c r="AO113" s="23" t="s">
        <v>210</v>
      </c>
      <c r="AP113" s="23"/>
      <c r="AQ113" s="23" t="s">
        <v>210</v>
      </c>
      <c r="AR113" s="23"/>
      <c r="AS113" s="23" t="s">
        <v>1300</v>
      </c>
      <c r="AT113" s="23" t="s">
        <v>1301</v>
      </c>
    </row>
    <row r="114" s="9" customFormat="1" ht="70" customHeight="1" spans="1:46">
      <c r="A114" s="23">
        <f>SUBTOTAL(103,$C$7:C114)*1</f>
        <v>108</v>
      </c>
      <c r="B114" s="23" t="s">
        <v>190</v>
      </c>
      <c r="C114" s="23" t="s">
        <v>1302</v>
      </c>
      <c r="D114" s="23" t="s">
        <v>215</v>
      </c>
      <c r="E114" s="23" t="s">
        <v>216</v>
      </c>
      <c r="F114" s="23" t="s">
        <v>217</v>
      </c>
      <c r="G114" s="23" t="s">
        <v>1303</v>
      </c>
      <c r="H114" s="23" t="s">
        <v>196</v>
      </c>
      <c r="I114" s="23" t="s">
        <v>371</v>
      </c>
      <c r="J114" s="23" t="s">
        <v>1304</v>
      </c>
      <c r="K114" s="23" t="s">
        <v>1305</v>
      </c>
      <c r="L114" s="23" t="s">
        <v>1304</v>
      </c>
      <c r="M114" s="23" t="s">
        <v>1306</v>
      </c>
      <c r="N114" s="23" t="s">
        <v>870</v>
      </c>
      <c r="O114" s="23" t="s">
        <v>225</v>
      </c>
      <c r="P114" s="23" t="s">
        <v>1307</v>
      </c>
      <c r="Q114" s="23" t="s">
        <v>379</v>
      </c>
      <c r="R114" s="23" t="s">
        <v>1308</v>
      </c>
      <c r="S114" s="33" t="s">
        <v>883</v>
      </c>
      <c r="T114" s="33" t="s">
        <v>207</v>
      </c>
      <c r="U114" s="23" t="s">
        <v>367</v>
      </c>
      <c r="V114" s="23" t="s">
        <v>114</v>
      </c>
      <c r="W114" s="23">
        <v>2024</v>
      </c>
      <c r="X114" s="23" t="s">
        <v>209</v>
      </c>
      <c r="Y114" s="23">
        <v>2024.01</v>
      </c>
      <c r="Z114" s="23">
        <v>2024.12</v>
      </c>
      <c r="AA114" s="36">
        <v>255</v>
      </c>
      <c r="AB114" s="36">
        <v>255</v>
      </c>
      <c r="AC114" s="36">
        <v>255</v>
      </c>
      <c r="AD114" s="36">
        <v>0</v>
      </c>
      <c r="AE114" s="36">
        <v>0</v>
      </c>
      <c r="AF114" s="36"/>
      <c r="AG114" s="40">
        <v>400</v>
      </c>
      <c r="AH114" s="40">
        <v>40</v>
      </c>
      <c r="AI114" s="23" t="s">
        <v>210</v>
      </c>
      <c r="AJ114" s="23" t="s">
        <v>210</v>
      </c>
      <c r="AK114" s="23" t="s">
        <v>211</v>
      </c>
      <c r="AL114" s="23"/>
      <c r="AM114" s="23" t="s">
        <v>212</v>
      </c>
      <c r="AN114" s="23" t="s">
        <v>209</v>
      </c>
      <c r="AO114" s="23" t="s">
        <v>210</v>
      </c>
      <c r="AP114" s="23"/>
      <c r="AQ114" s="23" t="s">
        <v>210</v>
      </c>
      <c r="AR114" s="23"/>
      <c r="AS114" s="23" t="s">
        <v>382</v>
      </c>
      <c r="AT114" s="23" t="s">
        <v>383</v>
      </c>
    </row>
    <row r="115" s="10" customFormat="1" ht="70" customHeight="1" spans="1:46">
      <c r="A115" s="78">
        <f>SUBTOTAL(103,$C$7:C115)*1</f>
        <v>109</v>
      </c>
      <c r="B115" s="23" t="s">
        <v>190</v>
      </c>
      <c r="C115" s="78" t="s">
        <v>1309</v>
      </c>
      <c r="D115" s="78" t="s">
        <v>645</v>
      </c>
      <c r="E115" s="78" t="s">
        <v>983</v>
      </c>
      <c r="F115" s="78" t="s">
        <v>1310</v>
      </c>
      <c r="G115" s="78" t="s">
        <v>1311</v>
      </c>
      <c r="H115" s="78" t="s">
        <v>196</v>
      </c>
      <c r="I115" s="78" t="s">
        <v>648</v>
      </c>
      <c r="J115" s="78" t="s">
        <v>1312</v>
      </c>
      <c r="K115" s="78" t="s">
        <v>1313</v>
      </c>
      <c r="L115" s="78" t="s">
        <v>1312</v>
      </c>
      <c r="M115" s="78" t="s">
        <v>1314</v>
      </c>
      <c r="N115" s="78" t="s">
        <v>224</v>
      </c>
      <c r="O115" s="78" t="s">
        <v>225</v>
      </c>
      <c r="P115" s="78" t="s">
        <v>1315</v>
      </c>
      <c r="Q115" s="78" t="s">
        <v>1316</v>
      </c>
      <c r="R115" s="78" t="s">
        <v>1317</v>
      </c>
      <c r="S115" s="79" t="s">
        <v>1318</v>
      </c>
      <c r="T115" s="79" t="s">
        <v>1319</v>
      </c>
      <c r="U115" s="78" t="s">
        <v>1320</v>
      </c>
      <c r="V115" s="78" t="s">
        <v>112</v>
      </c>
      <c r="W115" s="78">
        <v>2024</v>
      </c>
      <c r="X115" s="78" t="s">
        <v>209</v>
      </c>
      <c r="Y115" s="78">
        <v>2024.01</v>
      </c>
      <c r="Z115" s="78">
        <v>2024.12</v>
      </c>
      <c r="AA115" s="80">
        <v>48</v>
      </c>
      <c r="AB115" s="80">
        <v>48</v>
      </c>
      <c r="AC115" s="80">
        <v>48</v>
      </c>
      <c r="AD115" s="80">
        <v>0</v>
      </c>
      <c r="AE115" s="80">
        <v>0</v>
      </c>
      <c r="AF115" s="80"/>
      <c r="AG115" s="81">
        <v>240</v>
      </c>
      <c r="AH115" s="81">
        <v>10</v>
      </c>
      <c r="AI115" s="78" t="s">
        <v>210</v>
      </c>
      <c r="AJ115" s="78" t="s">
        <v>210</v>
      </c>
      <c r="AK115" s="78" t="s">
        <v>211</v>
      </c>
      <c r="AL115" s="78"/>
      <c r="AM115" s="78" t="s">
        <v>212</v>
      </c>
      <c r="AN115" s="78" t="s">
        <v>210</v>
      </c>
      <c r="AO115" s="78" t="s">
        <v>210</v>
      </c>
      <c r="AP115" s="78"/>
      <c r="AQ115" s="78" t="s">
        <v>210</v>
      </c>
      <c r="AR115" s="78"/>
      <c r="AS115" s="78" t="s">
        <v>1321</v>
      </c>
      <c r="AT115" s="78">
        <v>13308275210</v>
      </c>
    </row>
    <row r="116" s="10" customFormat="1" ht="122" customHeight="1" spans="1:46">
      <c r="A116" s="78">
        <f>SUBTOTAL(103,$C$7:C116)*1</f>
        <v>110</v>
      </c>
      <c r="B116" s="23" t="s">
        <v>190</v>
      </c>
      <c r="C116" s="78" t="s">
        <v>1322</v>
      </c>
      <c r="D116" s="78" t="s">
        <v>645</v>
      </c>
      <c r="E116" s="78" t="s">
        <v>1323</v>
      </c>
      <c r="F116" s="78" t="s">
        <v>1324</v>
      </c>
      <c r="G116" s="78" t="s">
        <v>1325</v>
      </c>
      <c r="H116" s="78" t="s">
        <v>196</v>
      </c>
      <c r="I116" s="78" t="s">
        <v>648</v>
      </c>
      <c r="J116" s="78" t="s">
        <v>1326</v>
      </c>
      <c r="K116" s="78" t="s">
        <v>1327</v>
      </c>
      <c r="L116" s="78" t="s">
        <v>1328</v>
      </c>
      <c r="M116" s="78" t="s">
        <v>1329</v>
      </c>
      <c r="N116" s="78" t="s">
        <v>224</v>
      </c>
      <c r="O116" s="78" t="s">
        <v>225</v>
      </c>
      <c r="P116" s="78" t="s">
        <v>1330</v>
      </c>
      <c r="Q116" s="78" t="s">
        <v>1331</v>
      </c>
      <c r="R116" s="78" t="s">
        <v>1332</v>
      </c>
      <c r="S116" s="79" t="s">
        <v>1318</v>
      </c>
      <c r="T116" s="79" t="s">
        <v>1333</v>
      </c>
      <c r="U116" s="78" t="s">
        <v>1334</v>
      </c>
      <c r="V116" s="78" t="s">
        <v>112</v>
      </c>
      <c r="W116" s="78">
        <v>2024</v>
      </c>
      <c r="X116" s="78" t="s">
        <v>209</v>
      </c>
      <c r="Y116" s="78">
        <v>2024.01</v>
      </c>
      <c r="Z116" s="78">
        <v>2024.12</v>
      </c>
      <c r="AA116" s="80">
        <v>32</v>
      </c>
      <c r="AB116" s="80">
        <v>32</v>
      </c>
      <c r="AC116" s="80">
        <v>32</v>
      </c>
      <c r="AD116" s="80">
        <v>0</v>
      </c>
      <c r="AE116" s="80">
        <v>0</v>
      </c>
      <c r="AF116" s="80"/>
      <c r="AG116" s="81">
        <v>160</v>
      </c>
      <c r="AH116" s="81">
        <v>5</v>
      </c>
      <c r="AI116" s="78" t="s">
        <v>210</v>
      </c>
      <c r="AJ116" s="78" t="s">
        <v>210</v>
      </c>
      <c r="AK116" s="78" t="s">
        <v>211</v>
      </c>
      <c r="AL116" s="78"/>
      <c r="AM116" s="78" t="s">
        <v>212</v>
      </c>
      <c r="AN116" s="78" t="s">
        <v>210</v>
      </c>
      <c r="AO116" s="78" t="s">
        <v>210</v>
      </c>
      <c r="AP116" s="78"/>
      <c r="AQ116" s="78" t="s">
        <v>210</v>
      </c>
      <c r="AR116" s="78"/>
      <c r="AS116" s="78" t="s">
        <v>1321</v>
      </c>
      <c r="AT116" s="78">
        <v>13308275210</v>
      </c>
    </row>
    <row r="117" s="9" customFormat="1" ht="70" customHeight="1" spans="1:46">
      <c r="A117" s="23">
        <f>SUBTOTAL(103,$C$7:C117)*1</f>
        <v>111</v>
      </c>
      <c r="B117" s="23" t="s">
        <v>190</v>
      </c>
      <c r="C117" s="23" t="s">
        <v>1335</v>
      </c>
      <c r="D117" s="23" t="s">
        <v>192</v>
      </c>
      <c r="E117" s="23" t="s">
        <v>193</v>
      </c>
      <c r="F117" s="23" t="s">
        <v>548</v>
      </c>
      <c r="G117" s="23" t="s">
        <v>1336</v>
      </c>
      <c r="H117" s="23" t="s">
        <v>466</v>
      </c>
      <c r="I117" s="23" t="s">
        <v>247</v>
      </c>
      <c r="J117" s="23" t="s">
        <v>1337</v>
      </c>
      <c r="K117" s="23" t="s">
        <v>1338</v>
      </c>
      <c r="L117" s="23" t="s">
        <v>1337</v>
      </c>
      <c r="M117" s="23" t="s">
        <v>1339</v>
      </c>
      <c r="N117" s="23" t="s">
        <v>224</v>
      </c>
      <c r="O117" s="23" t="s">
        <v>225</v>
      </c>
      <c r="P117" s="23" t="s">
        <v>1340</v>
      </c>
      <c r="Q117" s="23" t="s">
        <v>556</v>
      </c>
      <c r="R117" s="23" t="s">
        <v>1341</v>
      </c>
      <c r="S117" s="33" t="s">
        <v>558</v>
      </c>
      <c r="T117" s="33" t="s">
        <v>290</v>
      </c>
      <c r="U117" s="23" t="s">
        <v>559</v>
      </c>
      <c r="V117" s="23" t="s">
        <v>20</v>
      </c>
      <c r="W117" s="23">
        <v>2024</v>
      </c>
      <c r="X117" s="23" t="s">
        <v>209</v>
      </c>
      <c r="Y117" s="23">
        <v>2024.01</v>
      </c>
      <c r="Z117" s="23">
        <v>2024.12</v>
      </c>
      <c r="AA117" s="36">
        <v>100</v>
      </c>
      <c r="AB117" s="36">
        <v>100</v>
      </c>
      <c r="AC117" s="36">
        <v>100</v>
      </c>
      <c r="AD117" s="36">
        <v>0</v>
      </c>
      <c r="AE117" s="36">
        <v>0</v>
      </c>
      <c r="AF117" s="36"/>
      <c r="AG117" s="40">
        <v>353</v>
      </c>
      <c r="AH117" s="40">
        <v>47</v>
      </c>
      <c r="AI117" s="23" t="s">
        <v>210</v>
      </c>
      <c r="AJ117" s="23" t="s">
        <v>210</v>
      </c>
      <c r="AK117" s="23" t="s">
        <v>211</v>
      </c>
      <c r="AL117" s="23"/>
      <c r="AM117" s="23" t="s">
        <v>212</v>
      </c>
      <c r="AN117" s="23" t="s">
        <v>210</v>
      </c>
      <c r="AO117" s="23" t="s">
        <v>210</v>
      </c>
      <c r="AP117" s="23"/>
      <c r="AQ117" s="23" t="s">
        <v>210</v>
      </c>
      <c r="AR117" s="23"/>
      <c r="AS117" s="23" t="s">
        <v>1342</v>
      </c>
      <c r="AT117" s="23" t="s">
        <v>1343</v>
      </c>
    </row>
    <row r="118" s="9" customFormat="1" ht="70" customHeight="1" spans="1:46">
      <c r="A118" s="23">
        <f>SUBTOTAL(103,$C$7:C118)*1</f>
        <v>112</v>
      </c>
      <c r="B118" s="23" t="s">
        <v>190</v>
      </c>
      <c r="C118" s="23" t="s">
        <v>1344</v>
      </c>
      <c r="D118" s="23" t="s">
        <v>192</v>
      </c>
      <c r="E118" s="23" t="s">
        <v>193</v>
      </c>
      <c r="F118" s="23" t="s">
        <v>1060</v>
      </c>
      <c r="G118" s="23" t="s">
        <v>1345</v>
      </c>
      <c r="H118" s="23" t="s">
        <v>466</v>
      </c>
      <c r="I118" s="23" t="s">
        <v>1346</v>
      </c>
      <c r="J118" s="23" t="s">
        <v>1347</v>
      </c>
      <c r="K118" s="23" t="s">
        <v>1348</v>
      </c>
      <c r="L118" s="23" t="s">
        <v>1347</v>
      </c>
      <c r="M118" s="23" t="s">
        <v>1349</v>
      </c>
      <c r="N118" s="23" t="s">
        <v>224</v>
      </c>
      <c r="O118" s="23" t="s">
        <v>225</v>
      </c>
      <c r="P118" s="23" t="s">
        <v>1350</v>
      </c>
      <c r="Q118" s="23" t="s">
        <v>556</v>
      </c>
      <c r="R118" s="23" t="s">
        <v>1351</v>
      </c>
      <c r="S118" s="33" t="s">
        <v>558</v>
      </c>
      <c r="T118" s="33" t="s">
        <v>290</v>
      </c>
      <c r="U118" s="23" t="s">
        <v>559</v>
      </c>
      <c r="V118" s="23" t="s">
        <v>52</v>
      </c>
      <c r="W118" s="23">
        <v>2024</v>
      </c>
      <c r="X118" s="23" t="s">
        <v>209</v>
      </c>
      <c r="Y118" s="23">
        <v>2024.01</v>
      </c>
      <c r="Z118" s="23">
        <v>2024.12</v>
      </c>
      <c r="AA118" s="36">
        <v>120</v>
      </c>
      <c r="AB118" s="36">
        <v>120</v>
      </c>
      <c r="AC118" s="36">
        <v>120</v>
      </c>
      <c r="AD118" s="36">
        <v>0</v>
      </c>
      <c r="AE118" s="36">
        <v>0</v>
      </c>
      <c r="AF118" s="36"/>
      <c r="AG118" s="40">
        <v>894</v>
      </c>
      <c r="AH118" s="40">
        <v>68</v>
      </c>
      <c r="AI118" s="23" t="s">
        <v>210</v>
      </c>
      <c r="AJ118" s="23" t="s">
        <v>210</v>
      </c>
      <c r="AK118" s="23" t="s">
        <v>211</v>
      </c>
      <c r="AL118" s="23"/>
      <c r="AM118" s="23" t="s">
        <v>212</v>
      </c>
      <c r="AN118" s="23" t="s">
        <v>210</v>
      </c>
      <c r="AO118" s="23" t="s">
        <v>210</v>
      </c>
      <c r="AP118" s="23"/>
      <c r="AQ118" s="23" t="s">
        <v>210</v>
      </c>
      <c r="AR118" s="23"/>
      <c r="AS118" s="23" t="s">
        <v>884</v>
      </c>
      <c r="AT118" s="23">
        <v>15823989398</v>
      </c>
    </row>
    <row r="119" s="9" customFormat="1" ht="70" customHeight="1" spans="1:46">
      <c r="A119" s="23">
        <f>SUBTOTAL(103,$C$7:C119)*1</f>
        <v>113</v>
      </c>
      <c r="B119" s="23" t="s">
        <v>190</v>
      </c>
      <c r="C119" s="23" t="s">
        <v>1352</v>
      </c>
      <c r="D119" s="23" t="s">
        <v>192</v>
      </c>
      <c r="E119" s="23" t="s">
        <v>193</v>
      </c>
      <c r="F119" s="23" t="s">
        <v>548</v>
      </c>
      <c r="G119" s="23" t="s">
        <v>1353</v>
      </c>
      <c r="H119" s="23" t="s">
        <v>466</v>
      </c>
      <c r="I119" s="23" t="s">
        <v>1354</v>
      </c>
      <c r="J119" s="23" t="s">
        <v>1355</v>
      </c>
      <c r="K119" s="23" t="s">
        <v>1356</v>
      </c>
      <c r="L119" s="23" t="s">
        <v>1355</v>
      </c>
      <c r="M119" s="23" t="s">
        <v>1357</v>
      </c>
      <c r="N119" s="23" t="s">
        <v>224</v>
      </c>
      <c r="O119" s="23" t="s">
        <v>225</v>
      </c>
      <c r="P119" s="23" t="s">
        <v>1358</v>
      </c>
      <c r="Q119" s="23" t="s">
        <v>556</v>
      </c>
      <c r="R119" s="23" t="s">
        <v>1359</v>
      </c>
      <c r="S119" s="33" t="s">
        <v>558</v>
      </c>
      <c r="T119" s="33" t="s">
        <v>1360</v>
      </c>
      <c r="U119" s="23" t="s">
        <v>559</v>
      </c>
      <c r="V119" s="23" t="s">
        <v>74</v>
      </c>
      <c r="W119" s="23">
        <v>2024</v>
      </c>
      <c r="X119" s="23" t="s">
        <v>209</v>
      </c>
      <c r="Y119" s="23">
        <v>2024.01</v>
      </c>
      <c r="Z119" s="23">
        <v>2024.12</v>
      </c>
      <c r="AA119" s="36">
        <v>152</v>
      </c>
      <c r="AB119" s="36">
        <v>152</v>
      </c>
      <c r="AC119" s="36">
        <v>100</v>
      </c>
      <c r="AD119" s="36">
        <v>52</v>
      </c>
      <c r="AE119" s="36">
        <v>0</v>
      </c>
      <c r="AF119" s="36"/>
      <c r="AG119" s="40">
        <v>300</v>
      </c>
      <c r="AH119" s="40">
        <v>62</v>
      </c>
      <c r="AI119" s="23" t="s">
        <v>210</v>
      </c>
      <c r="AJ119" s="23" t="s">
        <v>210</v>
      </c>
      <c r="AK119" s="23" t="s">
        <v>211</v>
      </c>
      <c r="AL119" s="23"/>
      <c r="AM119" s="23" t="s">
        <v>212</v>
      </c>
      <c r="AN119" s="23" t="s">
        <v>210</v>
      </c>
      <c r="AO119" s="23" t="s">
        <v>210</v>
      </c>
      <c r="AP119" s="23"/>
      <c r="AQ119" s="23" t="s">
        <v>210</v>
      </c>
      <c r="AR119" s="23"/>
      <c r="AS119" s="23" t="s">
        <v>1361</v>
      </c>
      <c r="AT119" s="23">
        <v>13896873158</v>
      </c>
    </row>
    <row r="120" s="10" customFormat="1" ht="70" customHeight="1" spans="1:46">
      <c r="A120" s="78">
        <f>SUBTOTAL(103,$C$7:C120)*1</f>
        <v>114</v>
      </c>
      <c r="B120" s="23" t="s">
        <v>190</v>
      </c>
      <c r="C120" s="78" t="s">
        <v>1362</v>
      </c>
      <c r="D120" s="78" t="s">
        <v>192</v>
      </c>
      <c r="E120" s="78" t="s">
        <v>193</v>
      </c>
      <c r="F120" s="78" t="s">
        <v>548</v>
      </c>
      <c r="G120" s="78" t="s">
        <v>1363</v>
      </c>
      <c r="H120" s="78" t="s">
        <v>466</v>
      </c>
      <c r="I120" s="78" t="s">
        <v>1364</v>
      </c>
      <c r="J120" s="78" t="s">
        <v>1365</v>
      </c>
      <c r="K120" s="78" t="s">
        <v>1366</v>
      </c>
      <c r="L120" s="78" t="s">
        <v>1365</v>
      </c>
      <c r="M120" s="78" t="s">
        <v>1367</v>
      </c>
      <c r="N120" s="78" t="s">
        <v>224</v>
      </c>
      <c r="O120" s="78" t="s">
        <v>225</v>
      </c>
      <c r="P120" s="78" t="s">
        <v>1368</v>
      </c>
      <c r="Q120" s="78" t="s">
        <v>556</v>
      </c>
      <c r="R120" s="78" t="s">
        <v>1369</v>
      </c>
      <c r="S120" s="79" t="s">
        <v>815</v>
      </c>
      <c r="T120" s="79" t="s">
        <v>290</v>
      </c>
      <c r="U120" s="78" t="s">
        <v>559</v>
      </c>
      <c r="V120" s="78" t="s">
        <v>122</v>
      </c>
      <c r="W120" s="78">
        <v>2024</v>
      </c>
      <c r="X120" s="78" t="s">
        <v>209</v>
      </c>
      <c r="Y120" s="78">
        <v>2024.01</v>
      </c>
      <c r="Z120" s="78">
        <v>2024.12</v>
      </c>
      <c r="AA120" s="80">
        <v>460</v>
      </c>
      <c r="AB120" s="80">
        <v>460</v>
      </c>
      <c r="AC120" s="80">
        <v>460</v>
      </c>
      <c r="AD120" s="80">
        <v>0</v>
      </c>
      <c r="AE120" s="80">
        <v>0</v>
      </c>
      <c r="AF120" s="80"/>
      <c r="AG120" s="81">
        <v>300</v>
      </c>
      <c r="AH120" s="81">
        <v>25</v>
      </c>
      <c r="AI120" s="78" t="s">
        <v>209</v>
      </c>
      <c r="AJ120" s="78" t="s">
        <v>210</v>
      </c>
      <c r="AK120" s="78" t="s">
        <v>211</v>
      </c>
      <c r="AL120" s="78"/>
      <c r="AM120" s="78" t="s">
        <v>212</v>
      </c>
      <c r="AN120" s="78" t="s">
        <v>210</v>
      </c>
      <c r="AO120" s="78" t="s">
        <v>210</v>
      </c>
      <c r="AP120" s="78"/>
      <c r="AQ120" s="78" t="s">
        <v>210</v>
      </c>
      <c r="AR120" s="78"/>
      <c r="AS120" s="78" t="s">
        <v>1370</v>
      </c>
      <c r="AT120" s="78">
        <v>13628291688</v>
      </c>
    </row>
    <row r="121" s="10" customFormat="1" ht="70" customHeight="1" spans="1:46">
      <c r="A121" s="78">
        <f>SUBTOTAL(103,$C$7:C121)*1</f>
        <v>115</v>
      </c>
      <c r="B121" s="23" t="s">
        <v>190</v>
      </c>
      <c r="C121" s="78" t="s">
        <v>1371</v>
      </c>
      <c r="D121" s="78" t="s">
        <v>192</v>
      </c>
      <c r="E121" s="78" t="s">
        <v>193</v>
      </c>
      <c r="F121" s="78" t="s">
        <v>548</v>
      </c>
      <c r="G121" s="78" t="s">
        <v>1372</v>
      </c>
      <c r="H121" s="78" t="s">
        <v>466</v>
      </c>
      <c r="I121" s="78" t="s">
        <v>1373</v>
      </c>
      <c r="J121" s="78" t="s">
        <v>1374</v>
      </c>
      <c r="K121" s="78" t="s">
        <v>1375</v>
      </c>
      <c r="L121" s="78" t="s">
        <v>1374</v>
      </c>
      <c r="M121" s="78" t="s">
        <v>1376</v>
      </c>
      <c r="N121" s="78" t="s">
        <v>224</v>
      </c>
      <c r="O121" s="78" t="s">
        <v>225</v>
      </c>
      <c r="P121" s="78" t="s">
        <v>1377</v>
      </c>
      <c r="Q121" s="78" t="s">
        <v>556</v>
      </c>
      <c r="R121" s="78" t="s">
        <v>1378</v>
      </c>
      <c r="S121" s="79" t="s">
        <v>815</v>
      </c>
      <c r="T121" s="79" t="s">
        <v>290</v>
      </c>
      <c r="U121" s="78" t="s">
        <v>559</v>
      </c>
      <c r="V121" s="78" t="s">
        <v>122</v>
      </c>
      <c r="W121" s="78">
        <v>2024</v>
      </c>
      <c r="X121" s="78" t="s">
        <v>209</v>
      </c>
      <c r="Y121" s="78">
        <v>2024.01</v>
      </c>
      <c r="Z121" s="78">
        <v>2024.12</v>
      </c>
      <c r="AA121" s="80">
        <v>405</v>
      </c>
      <c r="AB121" s="80">
        <v>405</v>
      </c>
      <c r="AC121" s="80">
        <v>156.388</v>
      </c>
      <c r="AD121" s="80">
        <v>248.612</v>
      </c>
      <c r="AE121" s="80">
        <v>0</v>
      </c>
      <c r="AF121" s="80"/>
      <c r="AG121" s="81">
        <v>160</v>
      </c>
      <c r="AH121" s="81">
        <v>10</v>
      </c>
      <c r="AI121" s="78" t="s">
        <v>209</v>
      </c>
      <c r="AJ121" s="78" t="s">
        <v>210</v>
      </c>
      <c r="AK121" s="78" t="s">
        <v>211</v>
      </c>
      <c r="AL121" s="78"/>
      <c r="AM121" s="78" t="s">
        <v>212</v>
      </c>
      <c r="AN121" s="78" t="s">
        <v>210</v>
      </c>
      <c r="AO121" s="78" t="s">
        <v>210</v>
      </c>
      <c r="AP121" s="78"/>
      <c r="AQ121" s="78" t="s">
        <v>210</v>
      </c>
      <c r="AR121" s="78"/>
      <c r="AS121" s="78" t="s">
        <v>1370</v>
      </c>
      <c r="AT121" s="78">
        <v>13628291688</v>
      </c>
    </row>
    <row r="122" s="10" customFormat="1" ht="70" customHeight="1" spans="1:46">
      <c r="A122" s="78">
        <f>SUBTOTAL(103,$C$7:C122)*1</f>
        <v>116</v>
      </c>
      <c r="B122" s="23" t="s">
        <v>190</v>
      </c>
      <c r="C122" s="78" t="s">
        <v>1379</v>
      </c>
      <c r="D122" s="78" t="s">
        <v>192</v>
      </c>
      <c r="E122" s="78" t="s">
        <v>193</v>
      </c>
      <c r="F122" s="78" t="s">
        <v>548</v>
      </c>
      <c r="G122" s="78" t="s">
        <v>1380</v>
      </c>
      <c r="H122" s="78" t="s">
        <v>466</v>
      </c>
      <c r="I122" s="78" t="s">
        <v>1381</v>
      </c>
      <c r="J122" s="78" t="s">
        <v>1382</v>
      </c>
      <c r="K122" s="78" t="s">
        <v>1383</v>
      </c>
      <c r="L122" s="78" t="s">
        <v>1382</v>
      </c>
      <c r="M122" s="78" t="s">
        <v>1384</v>
      </c>
      <c r="N122" s="78" t="s">
        <v>224</v>
      </c>
      <c r="O122" s="78" t="s">
        <v>225</v>
      </c>
      <c r="P122" s="78" t="s">
        <v>1385</v>
      </c>
      <c r="Q122" s="78" t="s">
        <v>556</v>
      </c>
      <c r="R122" s="78" t="s">
        <v>1386</v>
      </c>
      <c r="S122" s="79" t="s">
        <v>815</v>
      </c>
      <c r="T122" s="79" t="s">
        <v>290</v>
      </c>
      <c r="U122" s="78" t="s">
        <v>559</v>
      </c>
      <c r="V122" s="78" t="s">
        <v>122</v>
      </c>
      <c r="W122" s="78">
        <v>2024</v>
      </c>
      <c r="X122" s="78" t="s">
        <v>209</v>
      </c>
      <c r="Y122" s="78">
        <v>2024.01</v>
      </c>
      <c r="Z122" s="78">
        <v>2024.12</v>
      </c>
      <c r="AA122" s="80">
        <v>520</v>
      </c>
      <c r="AB122" s="80">
        <v>520</v>
      </c>
      <c r="AC122" s="80">
        <v>213</v>
      </c>
      <c r="AD122" s="80">
        <v>307</v>
      </c>
      <c r="AE122" s="80">
        <v>0</v>
      </c>
      <c r="AF122" s="80"/>
      <c r="AG122" s="81">
        <v>300</v>
      </c>
      <c r="AH122" s="81">
        <v>20</v>
      </c>
      <c r="AI122" s="78" t="s">
        <v>560</v>
      </c>
      <c r="AJ122" s="78" t="s">
        <v>210</v>
      </c>
      <c r="AK122" s="78" t="s">
        <v>211</v>
      </c>
      <c r="AL122" s="78"/>
      <c r="AM122" s="78" t="s">
        <v>212</v>
      </c>
      <c r="AN122" s="78" t="s">
        <v>210</v>
      </c>
      <c r="AO122" s="78" t="s">
        <v>210</v>
      </c>
      <c r="AP122" s="78"/>
      <c r="AQ122" s="78" t="s">
        <v>210</v>
      </c>
      <c r="AR122" s="78"/>
      <c r="AS122" s="78" t="s">
        <v>1370</v>
      </c>
      <c r="AT122" s="78">
        <v>13628291688</v>
      </c>
    </row>
    <row r="123" s="10" customFormat="1" ht="70" customHeight="1" spans="1:46">
      <c r="A123" s="78">
        <f>SUBTOTAL(103,$C$7:C123)*1</f>
        <v>117</v>
      </c>
      <c r="B123" s="23" t="s">
        <v>190</v>
      </c>
      <c r="C123" s="78" t="s">
        <v>1387</v>
      </c>
      <c r="D123" s="78" t="s">
        <v>192</v>
      </c>
      <c r="E123" s="78" t="s">
        <v>193</v>
      </c>
      <c r="F123" s="78" t="s">
        <v>548</v>
      </c>
      <c r="G123" s="78" t="s">
        <v>1388</v>
      </c>
      <c r="H123" s="78" t="s">
        <v>466</v>
      </c>
      <c r="I123" s="78" t="s">
        <v>1389</v>
      </c>
      <c r="J123" s="78" t="s">
        <v>1390</v>
      </c>
      <c r="K123" s="78" t="s">
        <v>1391</v>
      </c>
      <c r="L123" s="78" t="s">
        <v>1390</v>
      </c>
      <c r="M123" s="78" t="s">
        <v>1392</v>
      </c>
      <c r="N123" s="78" t="s">
        <v>504</v>
      </c>
      <c r="O123" s="78" t="s">
        <v>225</v>
      </c>
      <c r="P123" s="78" t="s">
        <v>1358</v>
      </c>
      <c r="Q123" s="78" t="s">
        <v>556</v>
      </c>
      <c r="R123" s="78" t="s">
        <v>1393</v>
      </c>
      <c r="S123" s="79" t="s">
        <v>558</v>
      </c>
      <c r="T123" s="79" t="s">
        <v>290</v>
      </c>
      <c r="U123" s="78" t="s">
        <v>559</v>
      </c>
      <c r="V123" s="78" t="s">
        <v>86</v>
      </c>
      <c r="W123" s="78">
        <v>2024</v>
      </c>
      <c r="X123" s="78" t="s">
        <v>209</v>
      </c>
      <c r="Y123" s="78">
        <v>2024.01</v>
      </c>
      <c r="Z123" s="78">
        <v>2024.12</v>
      </c>
      <c r="AA123" s="80">
        <v>128</v>
      </c>
      <c r="AB123" s="80">
        <v>128</v>
      </c>
      <c r="AC123" s="80">
        <v>98</v>
      </c>
      <c r="AD123" s="80">
        <v>30</v>
      </c>
      <c r="AE123" s="80">
        <v>0</v>
      </c>
      <c r="AF123" s="80"/>
      <c r="AG123" s="81">
        <v>56</v>
      </c>
      <c r="AH123" s="81">
        <v>10</v>
      </c>
      <c r="AI123" s="78" t="s">
        <v>210</v>
      </c>
      <c r="AJ123" s="78" t="s">
        <v>210</v>
      </c>
      <c r="AK123" s="78" t="s">
        <v>211</v>
      </c>
      <c r="AL123" s="78"/>
      <c r="AM123" s="78" t="s">
        <v>212</v>
      </c>
      <c r="AN123" s="78" t="s">
        <v>210</v>
      </c>
      <c r="AO123" s="78" t="s">
        <v>210</v>
      </c>
      <c r="AP123" s="78"/>
      <c r="AQ123" s="78" t="s">
        <v>210</v>
      </c>
      <c r="AR123" s="78"/>
      <c r="AS123" s="78" t="s">
        <v>1166</v>
      </c>
      <c r="AT123" s="78" t="s">
        <v>1167</v>
      </c>
    </row>
    <row r="124" s="10" customFormat="1" ht="70" customHeight="1" spans="1:46">
      <c r="A124" s="78">
        <f>SUBTOTAL(103,$C$7:C124)*1</f>
        <v>118</v>
      </c>
      <c r="B124" s="23" t="s">
        <v>190</v>
      </c>
      <c r="C124" s="78" t="s">
        <v>1394</v>
      </c>
      <c r="D124" s="78" t="s">
        <v>192</v>
      </c>
      <c r="E124" s="78" t="s">
        <v>193</v>
      </c>
      <c r="F124" s="78" t="s">
        <v>548</v>
      </c>
      <c r="G124" s="78" t="s">
        <v>1395</v>
      </c>
      <c r="H124" s="78" t="s">
        <v>466</v>
      </c>
      <c r="I124" s="78" t="s">
        <v>1396</v>
      </c>
      <c r="J124" s="78" t="s">
        <v>1397</v>
      </c>
      <c r="K124" s="78" t="s">
        <v>1398</v>
      </c>
      <c r="L124" s="78" t="s">
        <v>1397</v>
      </c>
      <c r="M124" s="78" t="s">
        <v>1399</v>
      </c>
      <c r="N124" s="78" t="s">
        <v>224</v>
      </c>
      <c r="O124" s="78" t="s">
        <v>225</v>
      </c>
      <c r="P124" s="78" t="s">
        <v>1400</v>
      </c>
      <c r="Q124" s="78" t="s">
        <v>556</v>
      </c>
      <c r="R124" s="78" t="s">
        <v>1106</v>
      </c>
      <c r="S124" s="79" t="s">
        <v>1401</v>
      </c>
      <c r="T124" s="79" t="s">
        <v>507</v>
      </c>
      <c r="U124" s="78" t="s">
        <v>559</v>
      </c>
      <c r="V124" s="78" t="s">
        <v>122</v>
      </c>
      <c r="W124" s="78">
        <v>2024</v>
      </c>
      <c r="X124" s="78" t="s">
        <v>209</v>
      </c>
      <c r="Y124" s="78">
        <v>2024.01</v>
      </c>
      <c r="Z124" s="78">
        <v>2024.12</v>
      </c>
      <c r="AA124" s="80">
        <v>465</v>
      </c>
      <c r="AB124" s="80">
        <v>465</v>
      </c>
      <c r="AC124" s="80">
        <v>200</v>
      </c>
      <c r="AD124" s="80">
        <v>265</v>
      </c>
      <c r="AE124" s="80">
        <v>0</v>
      </c>
      <c r="AF124" s="80"/>
      <c r="AG124" s="81">
        <v>320</v>
      </c>
      <c r="AH124" s="81">
        <v>15</v>
      </c>
      <c r="AI124" s="78" t="s">
        <v>560</v>
      </c>
      <c r="AJ124" s="78" t="s">
        <v>210</v>
      </c>
      <c r="AK124" s="78" t="s">
        <v>211</v>
      </c>
      <c r="AL124" s="78"/>
      <c r="AM124" s="78" t="s">
        <v>212</v>
      </c>
      <c r="AN124" s="78" t="s">
        <v>210</v>
      </c>
      <c r="AO124" s="78" t="s">
        <v>210</v>
      </c>
      <c r="AP124" s="78"/>
      <c r="AQ124" s="78" t="s">
        <v>210</v>
      </c>
      <c r="AR124" s="78"/>
      <c r="AS124" s="78" t="s">
        <v>1370</v>
      </c>
      <c r="AT124" s="78">
        <v>13628291688</v>
      </c>
    </row>
    <row r="125" s="9" customFormat="1" ht="70" customHeight="1" spans="1:46">
      <c r="A125" s="23">
        <f>SUBTOTAL(103,$C$7:C125)*1</f>
        <v>119</v>
      </c>
      <c r="B125" s="23" t="s">
        <v>190</v>
      </c>
      <c r="C125" s="23" t="s">
        <v>1402</v>
      </c>
      <c r="D125" s="23" t="s">
        <v>192</v>
      </c>
      <c r="E125" s="23" t="s">
        <v>193</v>
      </c>
      <c r="F125" s="23" t="s">
        <v>476</v>
      </c>
      <c r="G125" s="23" t="s">
        <v>1403</v>
      </c>
      <c r="H125" s="23" t="s">
        <v>196</v>
      </c>
      <c r="I125" s="23" t="s">
        <v>90</v>
      </c>
      <c r="J125" s="23" t="s">
        <v>1404</v>
      </c>
      <c r="K125" s="23" t="s">
        <v>1405</v>
      </c>
      <c r="L125" s="23" t="s">
        <v>1404</v>
      </c>
      <c r="M125" s="23" t="s">
        <v>1406</v>
      </c>
      <c r="N125" s="23" t="s">
        <v>224</v>
      </c>
      <c r="O125" s="23" t="s">
        <v>225</v>
      </c>
      <c r="P125" s="23" t="s">
        <v>1407</v>
      </c>
      <c r="Q125" s="23" t="s">
        <v>1408</v>
      </c>
      <c r="R125" s="23" t="s">
        <v>1409</v>
      </c>
      <c r="S125" s="33" t="s">
        <v>558</v>
      </c>
      <c r="T125" s="33" t="s">
        <v>1360</v>
      </c>
      <c r="U125" s="23" t="s">
        <v>487</v>
      </c>
      <c r="V125" s="23" t="s">
        <v>90</v>
      </c>
      <c r="W125" s="23">
        <v>2024</v>
      </c>
      <c r="X125" s="23" t="s">
        <v>209</v>
      </c>
      <c r="Y125" s="23">
        <v>2024.01</v>
      </c>
      <c r="Z125" s="23">
        <v>2024.12</v>
      </c>
      <c r="AA125" s="36">
        <v>150</v>
      </c>
      <c r="AB125" s="36">
        <v>150</v>
      </c>
      <c r="AC125" s="36">
        <v>0</v>
      </c>
      <c r="AD125" s="36">
        <v>150</v>
      </c>
      <c r="AE125" s="36">
        <v>0</v>
      </c>
      <c r="AF125" s="36"/>
      <c r="AG125" s="40">
        <v>3124</v>
      </c>
      <c r="AH125" s="40">
        <v>654</v>
      </c>
      <c r="AI125" s="23" t="s">
        <v>210</v>
      </c>
      <c r="AJ125" s="23" t="s">
        <v>210</v>
      </c>
      <c r="AK125" s="23" t="s">
        <v>211</v>
      </c>
      <c r="AL125" s="23"/>
      <c r="AM125" s="23" t="s">
        <v>212</v>
      </c>
      <c r="AN125" s="23" t="s">
        <v>210</v>
      </c>
      <c r="AO125" s="23" t="s">
        <v>210</v>
      </c>
      <c r="AP125" s="23"/>
      <c r="AQ125" s="23" t="s">
        <v>210</v>
      </c>
      <c r="AR125" s="23"/>
      <c r="AS125" s="23" t="s">
        <v>1293</v>
      </c>
      <c r="AT125" s="23">
        <v>15023562456</v>
      </c>
    </row>
    <row r="126" s="9" customFormat="1" ht="70" customHeight="1" spans="1:46">
      <c r="A126" s="23">
        <f>SUBTOTAL(103,$C$7:C126)*1</f>
        <v>120</v>
      </c>
      <c r="B126" s="23" t="s">
        <v>190</v>
      </c>
      <c r="C126" s="23" t="s">
        <v>1410</v>
      </c>
      <c r="D126" s="23" t="s">
        <v>192</v>
      </c>
      <c r="E126" s="23" t="s">
        <v>193</v>
      </c>
      <c r="F126" s="23" t="s">
        <v>476</v>
      </c>
      <c r="G126" s="23" t="s">
        <v>1411</v>
      </c>
      <c r="H126" s="23" t="s">
        <v>196</v>
      </c>
      <c r="I126" s="23" t="s">
        <v>1412</v>
      </c>
      <c r="J126" s="23" t="s">
        <v>1413</v>
      </c>
      <c r="K126" s="23" t="s">
        <v>1414</v>
      </c>
      <c r="L126" s="23" t="s">
        <v>1413</v>
      </c>
      <c r="M126" s="23" t="s">
        <v>1415</v>
      </c>
      <c r="N126" s="23" t="s">
        <v>482</v>
      </c>
      <c r="O126" s="23" t="s">
        <v>1416</v>
      </c>
      <c r="P126" s="23" t="s">
        <v>1417</v>
      </c>
      <c r="Q126" s="23"/>
      <c r="R126" s="23" t="s">
        <v>1418</v>
      </c>
      <c r="S126" s="33" t="s">
        <v>1419</v>
      </c>
      <c r="T126" s="33" t="s">
        <v>290</v>
      </c>
      <c r="U126" s="23" t="s">
        <v>487</v>
      </c>
      <c r="V126" s="23" t="s">
        <v>86</v>
      </c>
      <c r="W126" s="23">
        <v>2024</v>
      </c>
      <c r="X126" s="23" t="s">
        <v>209</v>
      </c>
      <c r="Y126" s="23">
        <v>2024.01</v>
      </c>
      <c r="Z126" s="23">
        <v>2024.12</v>
      </c>
      <c r="AA126" s="36">
        <v>180</v>
      </c>
      <c r="AB126" s="36">
        <v>180</v>
      </c>
      <c r="AC126" s="36">
        <v>0</v>
      </c>
      <c r="AD126" s="36">
        <v>180</v>
      </c>
      <c r="AE126" s="36">
        <v>0</v>
      </c>
      <c r="AF126" s="36"/>
      <c r="AG126" s="40">
        <v>2836</v>
      </c>
      <c r="AH126" s="40">
        <v>549</v>
      </c>
      <c r="AI126" s="23" t="s">
        <v>210</v>
      </c>
      <c r="AJ126" s="23" t="s">
        <v>210</v>
      </c>
      <c r="AK126" s="23" t="s">
        <v>211</v>
      </c>
      <c r="AL126" s="23"/>
      <c r="AM126" s="23" t="s">
        <v>212</v>
      </c>
      <c r="AN126" s="23" t="s">
        <v>209</v>
      </c>
      <c r="AO126" s="23" t="s">
        <v>210</v>
      </c>
      <c r="AP126" s="23"/>
      <c r="AQ126" s="23" t="s">
        <v>210</v>
      </c>
      <c r="AR126" s="23"/>
      <c r="AS126" s="23" t="s">
        <v>1166</v>
      </c>
      <c r="AT126" s="23" t="s">
        <v>1167</v>
      </c>
    </row>
    <row r="127" s="9" customFormat="1" ht="70" customHeight="1" spans="1:46">
      <c r="A127" s="23">
        <f>SUBTOTAL(103,$C$7:C127)*1</f>
        <v>121</v>
      </c>
      <c r="B127" s="23" t="s">
        <v>190</v>
      </c>
      <c r="C127" s="23" t="s">
        <v>1420</v>
      </c>
      <c r="D127" s="23" t="s">
        <v>192</v>
      </c>
      <c r="E127" s="23" t="s">
        <v>193</v>
      </c>
      <c r="F127" s="23" t="s">
        <v>476</v>
      </c>
      <c r="G127" s="23" t="s">
        <v>1421</v>
      </c>
      <c r="H127" s="23" t="s">
        <v>1422</v>
      </c>
      <c r="I127" s="23" t="s">
        <v>1423</v>
      </c>
      <c r="J127" s="23" t="s">
        <v>1424</v>
      </c>
      <c r="K127" s="23" t="s">
        <v>1425</v>
      </c>
      <c r="L127" s="23" t="s">
        <v>1421</v>
      </c>
      <c r="M127" s="23" t="s">
        <v>1421</v>
      </c>
      <c r="N127" s="23" t="s">
        <v>482</v>
      </c>
      <c r="O127" s="23" t="s">
        <v>269</v>
      </c>
      <c r="P127" s="23" t="s">
        <v>1426</v>
      </c>
      <c r="Q127" s="23" t="s">
        <v>1427</v>
      </c>
      <c r="R127" s="23" t="s">
        <v>1428</v>
      </c>
      <c r="S127" s="33" t="s">
        <v>1429</v>
      </c>
      <c r="T127" s="33" t="s">
        <v>290</v>
      </c>
      <c r="U127" s="23" t="s">
        <v>487</v>
      </c>
      <c r="V127" s="23" t="s">
        <v>34</v>
      </c>
      <c r="W127" s="23">
        <v>2024</v>
      </c>
      <c r="X127" s="23" t="s">
        <v>209</v>
      </c>
      <c r="Y127" s="23">
        <v>2024.01</v>
      </c>
      <c r="Z127" s="23">
        <v>2024.12</v>
      </c>
      <c r="AA127" s="36">
        <v>115</v>
      </c>
      <c r="AB127" s="36">
        <v>115</v>
      </c>
      <c r="AC127" s="36">
        <v>0</v>
      </c>
      <c r="AD127" s="36">
        <v>115</v>
      </c>
      <c r="AE127" s="36">
        <v>0</v>
      </c>
      <c r="AF127" s="36"/>
      <c r="AG127" s="40">
        <v>1663</v>
      </c>
      <c r="AH127" s="40">
        <v>477</v>
      </c>
      <c r="AI127" s="23" t="s">
        <v>210</v>
      </c>
      <c r="AJ127" s="23" t="s">
        <v>210</v>
      </c>
      <c r="AK127" s="23" t="s">
        <v>211</v>
      </c>
      <c r="AL127" s="23"/>
      <c r="AM127" s="23"/>
      <c r="AN127" s="23" t="s">
        <v>209</v>
      </c>
      <c r="AO127" s="23" t="s">
        <v>210</v>
      </c>
      <c r="AP127" s="23"/>
      <c r="AQ127" s="23" t="s">
        <v>210</v>
      </c>
      <c r="AR127" s="23"/>
      <c r="AS127" s="23" t="s">
        <v>1430</v>
      </c>
      <c r="AT127" s="23">
        <v>15923737347</v>
      </c>
    </row>
    <row r="128" s="9" customFormat="1" ht="70" customHeight="1" spans="1:46">
      <c r="A128" s="23">
        <f>SUBTOTAL(103,$C$7:C128)*1</f>
        <v>122</v>
      </c>
      <c r="B128" s="23" t="s">
        <v>190</v>
      </c>
      <c r="C128" s="23" t="s">
        <v>1431</v>
      </c>
      <c r="D128" s="23" t="s">
        <v>192</v>
      </c>
      <c r="E128" s="23" t="s">
        <v>193</v>
      </c>
      <c r="F128" s="23" t="s">
        <v>476</v>
      </c>
      <c r="G128" s="23" t="s">
        <v>1432</v>
      </c>
      <c r="H128" s="23" t="s">
        <v>196</v>
      </c>
      <c r="I128" s="23" t="s">
        <v>1433</v>
      </c>
      <c r="J128" s="23" t="s">
        <v>1434</v>
      </c>
      <c r="K128" s="23" t="s">
        <v>1435</v>
      </c>
      <c r="L128" s="23" t="s">
        <v>1434</v>
      </c>
      <c r="M128" s="23" t="s">
        <v>1436</v>
      </c>
      <c r="N128" s="23" t="s">
        <v>482</v>
      </c>
      <c r="O128" s="23" t="s">
        <v>269</v>
      </c>
      <c r="P128" s="23" t="s">
        <v>1437</v>
      </c>
      <c r="Q128" s="23"/>
      <c r="R128" s="23" t="s">
        <v>1438</v>
      </c>
      <c r="S128" s="33" t="s">
        <v>1429</v>
      </c>
      <c r="T128" s="33" t="s">
        <v>290</v>
      </c>
      <c r="U128" s="23" t="s">
        <v>487</v>
      </c>
      <c r="V128" s="23" t="s">
        <v>24</v>
      </c>
      <c r="W128" s="23">
        <v>2024</v>
      </c>
      <c r="X128" s="23" t="s">
        <v>209</v>
      </c>
      <c r="Y128" s="23">
        <v>2024.01</v>
      </c>
      <c r="Z128" s="23">
        <v>2024.12</v>
      </c>
      <c r="AA128" s="36">
        <v>85</v>
      </c>
      <c r="AB128" s="36">
        <v>85</v>
      </c>
      <c r="AC128" s="36">
        <v>0</v>
      </c>
      <c r="AD128" s="36">
        <v>85</v>
      </c>
      <c r="AE128" s="36">
        <v>0</v>
      </c>
      <c r="AF128" s="36"/>
      <c r="AG128" s="40">
        <v>500</v>
      </c>
      <c r="AH128" s="40">
        <v>35</v>
      </c>
      <c r="AI128" s="23" t="s">
        <v>210</v>
      </c>
      <c r="AJ128" s="23" t="s">
        <v>210</v>
      </c>
      <c r="AK128" s="23" t="s">
        <v>211</v>
      </c>
      <c r="AL128" s="23"/>
      <c r="AM128" s="23" t="s">
        <v>212</v>
      </c>
      <c r="AN128" s="23" t="s">
        <v>210</v>
      </c>
      <c r="AO128" s="23" t="s">
        <v>210</v>
      </c>
      <c r="AP128" s="23"/>
      <c r="AQ128" s="23" t="s">
        <v>210</v>
      </c>
      <c r="AR128" s="23"/>
      <c r="AS128" s="23" t="s">
        <v>1439</v>
      </c>
      <c r="AT128" s="23">
        <v>18716954700</v>
      </c>
    </row>
    <row r="129" s="9" customFormat="1" ht="70" customHeight="1" spans="1:46">
      <c r="A129" s="23">
        <f>SUBTOTAL(103,$C$7:C129)*1</f>
        <v>123</v>
      </c>
      <c r="B129" s="23" t="s">
        <v>190</v>
      </c>
      <c r="C129" s="23" t="s">
        <v>1440</v>
      </c>
      <c r="D129" s="23" t="s">
        <v>192</v>
      </c>
      <c r="E129" s="23" t="s">
        <v>193</v>
      </c>
      <c r="F129" s="23" t="s">
        <v>1284</v>
      </c>
      <c r="G129" s="23" t="s">
        <v>1441</v>
      </c>
      <c r="H129" s="23" t="s">
        <v>196</v>
      </c>
      <c r="I129" s="23" t="s">
        <v>1160</v>
      </c>
      <c r="J129" s="23" t="s">
        <v>1442</v>
      </c>
      <c r="K129" s="23" t="s">
        <v>1443</v>
      </c>
      <c r="L129" s="23" t="s">
        <v>1444</v>
      </c>
      <c r="M129" s="23" t="s">
        <v>1441</v>
      </c>
      <c r="N129" s="23" t="s">
        <v>252</v>
      </c>
      <c r="O129" s="23" t="s">
        <v>253</v>
      </c>
      <c r="P129" s="23" t="s">
        <v>1445</v>
      </c>
      <c r="Q129" s="23" t="s">
        <v>1446</v>
      </c>
      <c r="R129" s="23" t="s">
        <v>1447</v>
      </c>
      <c r="S129" s="33" t="s">
        <v>1448</v>
      </c>
      <c r="T129" s="33" t="s">
        <v>826</v>
      </c>
      <c r="U129" s="23" t="s">
        <v>274</v>
      </c>
      <c r="V129" s="23" t="s">
        <v>86</v>
      </c>
      <c r="W129" s="23">
        <v>2024</v>
      </c>
      <c r="X129" s="23" t="s">
        <v>209</v>
      </c>
      <c r="Y129" s="23">
        <v>2024.01</v>
      </c>
      <c r="Z129" s="23">
        <v>2024.12</v>
      </c>
      <c r="AA129" s="36">
        <v>200</v>
      </c>
      <c r="AB129" s="36">
        <v>200</v>
      </c>
      <c r="AC129" s="36">
        <v>200</v>
      </c>
      <c r="AD129" s="36">
        <v>0</v>
      </c>
      <c r="AE129" s="36">
        <v>0</v>
      </c>
      <c r="AF129" s="36"/>
      <c r="AG129" s="40">
        <v>9</v>
      </c>
      <c r="AH129" s="40">
        <v>9</v>
      </c>
      <c r="AI129" s="23" t="s">
        <v>210</v>
      </c>
      <c r="AJ129" s="23" t="s">
        <v>210</v>
      </c>
      <c r="AK129" s="23" t="s">
        <v>211</v>
      </c>
      <c r="AL129" s="23"/>
      <c r="AM129" s="23"/>
      <c r="AN129" s="23" t="s">
        <v>210</v>
      </c>
      <c r="AO129" s="23" t="s">
        <v>210</v>
      </c>
      <c r="AP129" s="23"/>
      <c r="AQ129" s="23" t="s">
        <v>210</v>
      </c>
      <c r="AR129" s="23"/>
      <c r="AS129" s="23" t="s">
        <v>1166</v>
      </c>
      <c r="AT129" s="23" t="s">
        <v>1167</v>
      </c>
    </row>
    <row r="130" s="10" customFormat="1" ht="70" customHeight="1" spans="1:46">
      <c r="A130" s="78">
        <f>SUBTOTAL(103,$C$7:C130)*1</f>
        <v>124</v>
      </c>
      <c r="B130" s="23" t="s">
        <v>190</v>
      </c>
      <c r="C130" s="78" t="s">
        <v>1449</v>
      </c>
      <c r="D130" s="78" t="s">
        <v>215</v>
      </c>
      <c r="E130" s="78" t="s">
        <v>216</v>
      </c>
      <c r="F130" s="78" t="s">
        <v>217</v>
      </c>
      <c r="G130" s="78" t="s">
        <v>1450</v>
      </c>
      <c r="H130" s="78" t="s">
        <v>196</v>
      </c>
      <c r="I130" s="78" t="s">
        <v>35</v>
      </c>
      <c r="J130" s="78" t="s">
        <v>1451</v>
      </c>
      <c r="K130" s="78" t="s">
        <v>1452</v>
      </c>
      <c r="L130" s="78" t="s">
        <v>1451</v>
      </c>
      <c r="M130" s="78" t="s">
        <v>1453</v>
      </c>
      <c r="N130" s="78" t="s">
        <v>224</v>
      </c>
      <c r="O130" s="78" t="s">
        <v>225</v>
      </c>
      <c r="P130" s="78" t="s">
        <v>1454</v>
      </c>
      <c r="Q130" s="78" t="s">
        <v>1455</v>
      </c>
      <c r="R130" s="78" t="s">
        <v>1456</v>
      </c>
      <c r="S130" s="79" t="s">
        <v>365</v>
      </c>
      <c r="T130" s="79" t="s">
        <v>230</v>
      </c>
      <c r="U130" s="78" t="s">
        <v>1457</v>
      </c>
      <c r="V130" s="78" t="s">
        <v>34</v>
      </c>
      <c r="W130" s="78">
        <v>2024</v>
      </c>
      <c r="X130" s="78" t="s">
        <v>209</v>
      </c>
      <c r="Y130" s="78">
        <v>2024.01</v>
      </c>
      <c r="Z130" s="78">
        <v>2024.12</v>
      </c>
      <c r="AA130" s="80">
        <v>171.443</v>
      </c>
      <c r="AB130" s="80">
        <v>171.443</v>
      </c>
      <c r="AC130" s="80">
        <v>171.443</v>
      </c>
      <c r="AD130" s="80">
        <v>0</v>
      </c>
      <c r="AE130" s="80">
        <v>0</v>
      </c>
      <c r="AF130" s="80"/>
      <c r="AG130" s="81">
        <v>700</v>
      </c>
      <c r="AH130" s="81">
        <v>700</v>
      </c>
      <c r="AI130" s="78" t="s">
        <v>210</v>
      </c>
      <c r="AJ130" s="78" t="s">
        <v>209</v>
      </c>
      <c r="AK130" s="78" t="s">
        <v>211</v>
      </c>
      <c r="AL130" s="78"/>
      <c r="AM130" s="78" t="s">
        <v>212</v>
      </c>
      <c r="AN130" s="78" t="s">
        <v>210</v>
      </c>
      <c r="AO130" s="78" t="s">
        <v>210</v>
      </c>
      <c r="AP130" s="78"/>
      <c r="AQ130" s="78" t="s">
        <v>210</v>
      </c>
      <c r="AR130" s="78"/>
      <c r="AS130" s="78" t="s">
        <v>1430</v>
      </c>
      <c r="AT130" s="78">
        <v>15923737347</v>
      </c>
    </row>
    <row r="131" s="10" customFormat="1" ht="70" customHeight="1" spans="1:46">
      <c r="A131" s="78">
        <f>SUBTOTAL(103,$C$7:C131)*1</f>
        <v>125</v>
      </c>
      <c r="B131" s="23" t="s">
        <v>190</v>
      </c>
      <c r="C131" s="78" t="s">
        <v>1458</v>
      </c>
      <c r="D131" s="78" t="s">
        <v>215</v>
      </c>
      <c r="E131" s="78" t="s">
        <v>216</v>
      </c>
      <c r="F131" s="78" t="s">
        <v>217</v>
      </c>
      <c r="G131" s="78" t="s">
        <v>1459</v>
      </c>
      <c r="H131" s="78" t="s">
        <v>196</v>
      </c>
      <c r="I131" s="78" t="s">
        <v>1460</v>
      </c>
      <c r="J131" s="78" t="s">
        <v>1461</v>
      </c>
      <c r="K131" s="78" t="s">
        <v>1462</v>
      </c>
      <c r="L131" s="78" t="s">
        <v>1461</v>
      </c>
      <c r="M131" s="78" t="s">
        <v>1463</v>
      </c>
      <c r="N131" s="78" t="s">
        <v>224</v>
      </c>
      <c r="O131" s="78" t="s">
        <v>225</v>
      </c>
      <c r="P131" s="78" t="s">
        <v>1454</v>
      </c>
      <c r="Q131" s="78" t="s">
        <v>1455</v>
      </c>
      <c r="R131" s="78" t="s">
        <v>1464</v>
      </c>
      <c r="S131" s="79" t="s">
        <v>1465</v>
      </c>
      <c r="T131" s="79" t="s">
        <v>230</v>
      </c>
      <c r="U131" s="78" t="s">
        <v>1457</v>
      </c>
      <c r="V131" s="78" t="s">
        <v>74</v>
      </c>
      <c r="W131" s="78">
        <v>2024</v>
      </c>
      <c r="X131" s="78" t="s">
        <v>209</v>
      </c>
      <c r="Y131" s="78">
        <v>2024.01</v>
      </c>
      <c r="Z131" s="78">
        <v>2024.12</v>
      </c>
      <c r="AA131" s="80">
        <v>145.618</v>
      </c>
      <c r="AB131" s="80">
        <v>145.618</v>
      </c>
      <c r="AC131" s="80">
        <v>145.618</v>
      </c>
      <c r="AD131" s="80">
        <v>0</v>
      </c>
      <c r="AE131" s="80">
        <v>0</v>
      </c>
      <c r="AF131" s="80"/>
      <c r="AG131" s="81">
        <v>750</v>
      </c>
      <c r="AH131" s="81">
        <v>750</v>
      </c>
      <c r="AI131" s="78" t="s">
        <v>210</v>
      </c>
      <c r="AJ131" s="78" t="s">
        <v>209</v>
      </c>
      <c r="AK131" s="78" t="s">
        <v>211</v>
      </c>
      <c r="AL131" s="78"/>
      <c r="AM131" s="78" t="s">
        <v>212</v>
      </c>
      <c r="AN131" s="78" t="s">
        <v>210</v>
      </c>
      <c r="AO131" s="78" t="s">
        <v>210</v>
      </c>
      <c r="AP131" s="78"/>
      <c r="AQ131" s="78" t="s">
        <v>210</v>
      </c>
      <c r="AR131" s="78"/>
      <c r="AS131" s="78" t="s">
        <v>1466</v>
      </c>
      <c r="AT131" s="78">
        <v>13648238188</v>
      </c>
    </row>
    <row r="132" s="9" customFormat="1" ht="70" customHeight="1" spans="1:46">
      <c r="A132" s="23">
        <f>SUBTOTAL(103,$C$7:C132)*1</f>
        <v>126</v>
      </c>
      <c r="B132" s="23" t="s">
        <v>190</v>
      </c>
      <c r="C132" s="23" t="s">
        <v>1467</v>
      </c>
      <c r="D132" s="23" t="s">
        <v>215</v>
      </c>
      <c r="E132" s="23" t="s">
        <v>216</v>
      </c>
      <c r="F132" s="23" t="s">
        <v>217</v>
      </c>
      <c r="G132" s="23" t="s">
        <v>1468</v>
      </c>
      <c r="H132" s="23" t="s">
        <v>196</v>
      </c>
      <c r="I132" s="23" t="s">
        <v>49</v>
      </c>
      <c r="J132" s="23" t="s">
        <v>1469</v>
      </c>
      <c r="K132" s="23" t="s">
        <v>1470</v>
      </c>
      <c r="L132" s="23" t="s">
        <v>1471</v>
      </c>
      <c r="M132" s="23" t="s">
        <v>1472</v>
      </c>
      <c r="N132" s="23" t="s">
        <v>224</v>
      </c>
      <c r="O132" s="23" t="s">
        <v>225</v>
      </c>
      <c r="P132" s="23" t="s">
        <v>1454</v>
      </c>
      <c r="Q132" s="23" t="s">
        <v>1473</v>
      </c>
      <c r="R132" s="23" t="s">
        <v>1474</v>
      </c>
      <c r="S132" s="33" t="s">
        <v>365</v>
      </c>
      <c r="T132" s="33" t="s">
        <v>230</v>
      </c>
      <c r="U132" s="23" t="s">
        <v>1457</v>
      </c>
      <c r="V132" s="23" t="s">
        <v>48</v>
      </c>
      <c r="W132" s="23">
        <v>2024</v>
      </c>
      <c r="X132" s="23" t="s">
        <v>209</v>
      </c>
      <c r="Y132" s="23">
        <v>2024.01</v>
      </c>
      <c r="Z132" s="23">
        <v>2024.12</v>
      </c>
      <c r="AA132" s="36">
        <v>117</v>
      </c>
      <c r="AB132" s="36">
        <v>117</v>
      </c>
      <c r="AC132" s="36">
        <v>117</v>
      </c>
      <c r="AD132" s="36">
        <v>0</v>
      </c>
      <c r="AE132" s="36">
        <v>0</v>
      </c>
      <c r="AF132" s="36"/>
      <c r="AG132" s="40">
        <v>455</v>
      </c>
      <c r="AH132" s="40">
        <v>455</v>
      </c>
      <c r="AI132" s="23" t="s">
        <v>210</v>
      </c>
      <c r="AJ132" s="23" t="s">
        <v>209</v>
      </c>
      <c r="AK132" s="23" t="s">
        <v>211</v>
      </c>
      <c r="AL132" s="23"/>
      <c r="AM132" s="23" t="s">
        <v>212</v>
      </c>
      <c r="AN132" s="23" t="s">
        <v>210</v>
      </c>
      <c r="AO132" s="23" t="s">
        <v>210</v>
      </c>
      <c r="AP132" s="23"/>
      <c r="AQ132" s="23" t="s">
        <v>210</v>
      </c>
      <c r="AR132" s="23"/>
      <c r="AS132" s="23" t="s">
        <v>1475</v>
      </c>
      <c r="AT132" s="23">
        <v>13527576715</v>
      </c>
    </row>
    <row r="133" s="9" customFormat="1" ht="70" customHeight="1" spans="1:46">
      <c r="A133" s="23">
        <f>SUBTOTAL(103,$C$7:C133)*1</f>
        <v>127</v>
      </c>
      <c r="B133" s="23" t="s">
        <v>190</v>
      </c>
      <c r="C133" s="23" t="s">
        <v>1476</v>
      </c>
      <c r="D133" s="23" t="s">
        <v>215</v>
      </c>
      <c r="E133" s="23" t="s">
        <v>216</v>
      </c>
      <c r="F133" s="23" t="s">
        <v>217</v>
      </c>
      <c r="G133" s="23" t="s">
        <v>1477</v>
      </c>
      <c r="H133" s="23" t="s">
        <v>196</v>
      </c>
      <c r="I133" s="23" t="s">
        <v>61</v>
      </c>
      <c r="J133" s="23" t="s">
        <v>1477</v>
      </c>
      <c r="K133" s="23" t="s">
        <v>1478</v>
      </c>
      <c r="L133" s="23" t="s">
        <v>1477</v>
      </c>
      <c r="M133" s="23" t="s">
        <v>1479</v>
      </c>
      <c r="N133" s="23" t="s">
        <v>224</v>
      </c>
      <c r="O133" s="23" t="s">
        <v>225</v>
      </c>
      <c r="P133" s="23" t="s">
        <v>1454</v>
      </c>
      <c r="Q133" s="23" t="s">
        <v>1480</v>
      </c>
      <c r="R133" s="23" t="s">
        <v>1481</v>
      </c>
      <c r="S133" s="33" t="s">
        <v>1465</v>
      </c>
      <c r="T133" s="33" t="s">
        <v>207</v>
      </c>
      <c r="U133" s="23" t="s">
        <v>1457</v>
      </c>
      <c r="V133" s="23" t="s">
        <v>60</v>
      </c>
      <c r="W133" s="23">
        <v>2024</v>
      </c>
      <c r="X133" s="23" t="s">
        <v>209</v>
      </c>
      <c r="Y133" s="23">
        <v>2024.01</v>
      </c>
      <c r="Z133" s="23">
        <v>2024.12</v>
      </c>
      <c r="AA133" s="36">
        <v>83.277</v>
      </c>
      <c r="AB133" s="36">
        <v>83.277</v>
      </c>
      <c r="AC133" s="36">
        <v>83.277</v>
      </c>
      <c r="AD133" s="36">
        <v>0</v>
      </c>
      <c r="AE133" s="36">
        <v>0</v>
      </c>
      <c r="AF133" s="36"/>
      <c r="AG133" s="40">
        <v>411</v>
      </c>
      <c r="AH133" s="40">
        <v>411</v>
      </c>
      <c r="AI133" s="23" t="s">
        <v>210</v>
      </c>
      <c r="AJ133" s="23" t="s">
        <v>209</v>
      </c>
      <c r="AK133" s="23" t="s">
        <v>211</v>
      </c>
      <c r="AL133" s="23"/>
      <c r="AM133" s="23" t="s">
        <v>212</v>
      </c>
      <c r="AN133" s="23" t="s">
        <v>210</v>
      </c>
      <c r="AO133" s="23" t="s">
        <v>210</v>
      </c>
      <c r="AP133" s="23"/>
      <c r="AQ133" s="23" t="s">
        <v>210</v>
      </c>
      <c r="AR133" s="23"/>
      <c r="AS133" s="23" t="s">
        <v>1482</v>
      </c>
      <c r="AT133" s="23" t="s">
        <v>1483</v>
      </c>
    </row>
    <row r="134" s="9" customFormat="1" ht="70" customHeight="1" spans="1:46">
      <c r="A134" s="23">
        <f>SUBTOTAL(103,$C$7:C134)*1</f>
        <v>128</v>
      </c>
      <c r="B134" s="23" t="s">
        <v>190</v>
      </c>
      <c r="C134" s="23" t="s">
        <v>1484</v>
      </c>
      <c r="D134" s="23" t="s">
        <v>215</v>
      </c>
      <c r="E134" s="23" t="s">
        <v>216</v>
      </c>
      <c r="F134" s="23" t="s">
        <v>217</v>
      </c>
      <c r="G134" s="23" t="s">
        <v>1485</v>
      </c>
      <c r="H134" s="23" t="s">
        <v>196</v>
      </c>
      <c r="I134" s="23" t="s">
        <v>25</v>
      </c>
      <c r="J134" s="23" t="s">
        <v>1486</v>
      </c>
      <c r="K134" s="23" t="s">
        <v>1487</v>
      </c>
      <c r="L134" s="23" t="s">
        <v>1488</v>
      </c>
      <c r="M134" s="23" t="s">
        <v>1489</v>
      </c>
      <c r="N134" s="23" t="s">
        <v>224</v>
      </c>
      <c r="O134" s="23" t="s">
        <v>225</v>
      </c>
      <c r="P134" s="23" t="s">
        <v>1454</v>
      </c>
      <c r="Q134" s="23" t="s">
        <v>1490</v>
      </c>
      <c r="R134" s="23" t="s">
        <v>1491</v>
      </c>
      <c r="S134" s="33" t="s">
        <v>1465</v>
      </c>
      <c r="T134" s="33" t="s">
        <v>230</v>
      </c>
      <c r="U134" s="23" t="s">
        <v>1457</v>
      </c>
      <c r="V134" s="23" t="s">
        <v>24</v>
      </c>
      <c r="W134" s="23">
        <v>2024</v>
      </c>
      <c r="X134" s="23" t="s">
        <v>209</v>
      </c>
      <c r="Y134" s="23">
        <v>2024.01</v>
      </c>
      <c r="Z134" s="23">
        <v>2024.12</v>
      </c>
      <c r="AA134" s="36">
        <v>151.53</v>
      </c>
      <c r="AB134" s="36">
        <v>151.53</v>
      </c>
      <c r="AC134" s="36">
        <v>151.53</v>
      </c>
      <c r="AD134" s="36">
        <v>0</v>
      </c>
      <c r="AE134" s="36">
        <v>0</v>
      </c>
      <c r="AF134" s="36"/>
      <c r="AG134" s="40">
        <v>620</v>
      </c>
      <c r="AH134" s="40">
        <v>620</v>
      </c>
      <c r="AI134" s="23" t="s">
        <v>210</v>
      </c>
      <c r="AJ134" s="23" t="s">
        <v>209</v>
      </c>
      <c r="AK134" s="23" t="s">
        <v>211</v>
      </c>
      <c r="AL134" s="23"/>
      <c r="AM134" s="23" t="s">
        <v>212</v>
      </c>
      <c r="AN134" s="23" t="s">
        <v>210</v>
      </c>
      <c r="AO134" s="23" t="s">
        <v>210</v>
      </c>
      <c r="AP134" s="23"/>
      <c r="AQ134" s="23" t="s">
        <v>210</v>
      </c>
      <c r="AR134" s="23"/>
      <c r="AS134" s="23" t="s">
        <v>589</v>
      </c>
      <c r="AT134" s="23" t="s">
        <v>1492</v>
      </c>
    </row>
    <row r="135" s="9" customFormat="1" ht="70" customHeight="1" spans="1:46">
      <c r="A135" s="23">
        <f>SUBTOTAL(103,$C$7:C135)*1</f>
        <v>129</v>
      </c>
      <c r="B135" s="23" t="s">
        <v>190</v>
      </c>
      <c r="C135" s="23" t="s">
        <v>1493</v>
      </c>
      <c r="D135" s="23" t="s">
        <v>215</v>
      </c>
      <c r="E135" s="23" t="s">
        <v>216</v>
      </c>
      <c r="F135" s="23" t="s">
        <v>217</v>
      </c>
      <c r="G135" s="23" t="s">
        <v>1494</v>
      </c>
      <c r="H135" s="23" t="s">
        <v>196</v>
      </c>
      <c r="I135" s="23" t="s">
        <v>57</v>
      </c>
      <c r="J135" s="23" t="s">
        <v>1495</v>
      </c>
      <c r="K135" s="23" t="s">
        <v>1496</v>
      </c>
      <c r="L135" s="23" t="s">
        <v>1495</v>
      </c>
      <c r="M135" s="23" t="s">
        <v>1497</v>
      </c>
      <c r="N135" s="23" t="s">
        <v>224</v>
      </c>
      <c r="O135" s="23" t="s">
        <v>225</v>
      </c>
      <c r="P135" s="23" t="s">
        <v>1454</v>
      </c>
      <c r="Q135" s="23" t="s">
        <v>1498</v>
      </c>
      <c r="R135" s="23" t="s">
        <v>1499</v>
      </c>
      <c r="S135" s="33" t="s">
        <v>365</v>
      </c>
      <c r="T135" s="33" t="s">
        <v>230</v>
      </c>
      <c r="U135" s="23" t="s">
        <v>1457</v>
      </c>
      <c r="V135" s="23" t="s">
        <v>56</v>
      </c>
      <c r="W135" s="23">
        <v>2024</v>
      </c>
      <c r="X135" s="23" t="s">
        <v>209</v>
      </c>
      <c r="Y135" s="23">
        <v>2024.01</v>
      </c>
      <c r="Z135" s="23">
        <v>2024.12</v>
      </c>
      <c r="AA135" s="36">
        <v>79.403</v>
      </c>
      <c r="AB135" s="36">
        <v>79.403</v>
      </c>
      <c r="AC135" s="36">
        <v>79.403</v>
      </c>
      <c r="AD135" s="36">
        <v>0</v>
      </c>
      <c r="AE135" s="36">
        <v>0</v>
      </c>
      <c r="AF135" s="36"/>
      <c r="AG135" s="40">
        <v>590</v>
      </c>
      <c r="AH135" s="40">
        <v>590</v>
      </c>
      <c r="AI135" s="23" t="s">
        <v>210</v>
      </c>
      <c r="AJ135" s="23" t="s">
        <v>209</v>
      </c>
      <c r="AK135" s="23" t="s">
        <v>211</v>
      </c>
      <c r="AL135" s="23"/>
      <c r="AM135" s="23" t="s">
        <v>212</v>
      </c>
      <c r="AN135" s="23" t="s">
        <v>210</v>
      </c>
      <c r="AO135" s="23" t="s">
        <v>210</v>
      </c>
      <c r="AP135" s="23"/>
      <c r="AQ135" s="23" t="s">
        <v>210</v>
      </c>
      <c r="AR135" s="23"/>
      <c r="AS135" s="23" t="s">
        <v>443</v>
      </c>
      <c r="AT135" s="23">
        <v>18996918887</v>
      </c>
    </row>
    <row r="136" s="9" customFormat="1" ht="70" customHeight="1" spans="1:46">
      <c r="A136" s="23">
        <f>SUBTOTAL(103,$C$7:C136)*1</f>
        <v>130</v>
      </c>
      <c r="B136" s="23" t="s">
        <v>190</v>
      </c>
      <c r="C136" s="23" t="s">
        <v>1500</v>
      </c>
      <c r="D136" s="23" t="s">
        <v>215</v>
      </c>
      <c r="E136" s="23" t="s">
        <v>216</v>
      </c>
      <c r="F136" s="23" t="s">
        <v>217</v>
      </c>
      <c r="G136" s="23" t="s">
        <v>1501</v>
      </c>
      <c r="H136" s="23" t="s">
        <v>196</v>
      </c>
      <c r="I136" s="23" t="s">
        <v>53</v>
      </c>
      <c r="J136" s="23" t="s">
        <v>1502</v>
      </c>
      <c r="K136" s="23" t="s">
        <v>1503</v>
      </c>
      <c r="L136" s="23" t="s">
        <v>1504</v>
      </c>
      <c r="M136" s="23" t="s">
        <v>1505</v>
      </c>
      <c r="N136" s="23" t="s">
        <v>504</v>
      </c>
      <c r="O136" s="23" t="s">
        <v>225</v>
      </c>
      <c r="P136" s="23" t="s">
        <v>1454</v>
      </c>
      <c r="Q136" s="23" t="s">
        <v>1506</v>
      </c>
      <c r="R136" s="23" t="s">
        <v>1507</v>
      </c>
      <c r="S136" s="33" t="s">
        <v>1465</v>
      </c>
      <c r="T136" s="33" t="s">
        <v>230</v>
      </c>
      <c r="U136" s="23" t="s">
        <v>1457</v>
      </c>
      <c r="V136" s="23" t="s">
        <v>52</v>
      </c>
      <c r="W136" s="23">
        <v>2024</v>
      </c>
      <c r="X136" s="23" t="s">
        <v>209</v>
      </c>
      <c r="Y136" s="23">
        <v>2024.01</v>
      </c>
      <c r="Z136" s="23">
        <v>2024.12</v>
      </c>
      <c r="AA136" s="36">
        <v>225.388</v>
      </c>
      <c r="AB136" s="36">
        <v>225.388</v>
      </c>
      <c r="AC136" s="36">
        <v>225.388</v>
      </c>
      <c r="AD136" s="36">
        <v>0</v>
      </c>
      <c r="AE136" s="36">
        <v>0</v>
      </c>
      <c r="AF136" s="36"/>
      <c r="AG136" s="40">
        <v>983</v>
      </c>
      <c r="AH136" s="40">
        <v>983</v>
      </c>
      <c r="AI136" s="23" t="s">
        <v>210</v>
      </c>
      <c r="AJ136" s="23" t="s">
        <v>209</v>
      </c>
      <c r="AK136" s="23" t="s">
        <v>211</v>
      </c>
      <c r="AL136" s="23"/>
      <c r="AM136" s="23" t="s">
        <v>212</v>
      </c>
      <c r="AN136" s="23" t="s">
        <v>210</v>
      </c>
      <c r="AO136" s="23" t="s">
        <v>210</v>
      </c>
      <c r="AP136" s="23"/>
      <c r="AQ136" s="23" t="s">
        <v>210</v>
      </c>
      <c r="AR136" s="23"/>
      <c r="AS136" s="23" t="s">
        <v>1508</v>
      </c>
      <c r="AT136" s="23">
        <v>13452098512</v>
      </c>
    </row>
    <row r="137" s="9" customFormat="1" ht="70" customHeight="1" spans="1:46">
      <c r="A137" s="23">
        <f>SUBTOTAL(103,$C$7:C137)*1</f>
        <v>131</v>
      </c>
      <c r="B137" s="23" t="s">
        <v>190</v>
      </c>
      <c r="C137" s="23" t="s">
        <v>1509</v>
      </c>
      <c r="D137" s="23" t="s">
        <v>215</v>
      </c>
      <c r="E137" s="23" t="s">
        <v>216</v>
      </c>
      <c r="F137" s="23" t="s">
        <v>217</v>
      </c>
      <c r="G137" s="23" t="s">
        <v>1510</v>
      </c>
      <c r="H137" s="23" t="s">
        <v>196</v>
      </c>
      <c r="I137" s="23" t="s">
        <v>73</v>
      </c>
      <c r="J137" s="23" t="s">
        <v>1510</v>
      </c>
      <c r="K137" s="23" t="s">
        <v>1511</v>
      </c>
      <c r="L137" s="23" t="s">
        <v>1510</v>
      </c>
      <c r="M137" s="23" t="s">
        <v>1512</v>
      </c>
      <c r="N137" s="23" t="s">
        <v>224</v>
      </c>
      <c r="O137" s="23" t="s">
        <v>225</v>
      </c>
      <c r="P137" s="23" t="s">
        <v>1454</v>
      </c>
      <c r="Q137" s="23" t="s">
        <v>1513</v>
      </c>
      <c r="R137" s="23" t="s">
        <v>1514</v>
      </c>
      <c r="S137" s="33" t="s">
        <v>1465</v>
      </c>
      <c r="T137" s="33" t="s">
        <v>230</v>
      </c>
      <c r="U137" s="23" t="s">
        <v>1457</v>
      </c>
      <c r="V137" s="23" t="s">
        <v>72</v>
      </c>
      <c r="W137" s="23">
        <v>2024</v>
      </c>
      <c r="X137" s="23" t="s">
        <v>209</v>
      </c>
      <c r="Y137" s="23">
        <v>2024.01</v>
      </c>
      <c r="Z137" s="23">
        <v>2024.12</v>
      </c>
      <c r="AA137" s="36">
        <v>178.2155</v>
      </c>
      <c r="AB137" s="36">
        <v>178.2155</v>
      </c>
      <c r="AC137" s="36">
        <v>178.2155</v>
      </c>
      <c r="AD137" s="36">
        <v>0</v>
      </c>
      <c r="AE137" s="36">
        <v>0</v>
      </c>
      <c r="AF137" s="36"/>
      <c r="AG137" s="40">
        <v>885</v>
      </c>
      <c r="AH137" s="40">
        <v>885</v>
      </c>
      <c r="AI137" s="23" t="s">
        <v>210</v>
      </c>
      <c r="AJ137" s="23" t="s">
        <v>209</v>
      </c>
      <c r="AK137" s="23" t="s">
        <v>211</v>
      </c>
      <c r="AL137" s="23"/>
      <c r="AM137" s="23" t="s">
        <v>212</v>
      </c>
      <c r="AN137" s="23" t="s">
        <v>210</v>
      </c>
      <c r="AO137" s="23" t="s">
        <v>210</v>
      </c>
      <c r="AP137" s="23"/>
      <c r="AQ137" s="23" t="s">
        <v>210</v>
      </c>
      <c r="AR137" s="23"/>
      <c r="AS137" s="23" t="s">
        <v>1515</v>
      </c>
      <c r="AT137" s="23" t="s">
        <v>1516</v>
      </c>
    </row>
    <row r="138" s="9" customFormat="1" ht="70" customHeight="1" spans="1:46">
      <c r="A138" s="23">
        <f>SUBTOTAL(103,$C$7:C138)*1</f>
        <v>132</v>
      </c>
      <c r="B138" s="23" t="s">
        <v>190</v>
      </c>
      <c r="C138" s="23" t="s">
        <v>1517</v>
      </c>
      <c r="D138" s="23" t="s">
        <v>215</v>
      </c>
      <c r="E138" s="23" t="s">
        <v>216</v>
      </c>
      <c r="F138" s="23" t="s">
        <v>217</v>
      </c>
      <c r="G138" s="23" t="s">
        <v>1518</v>
      </c>
      <c r="H138" s="23" t="s">
        <v>196</v>
      </c>
      <c r="I138" s="23" t="s">
        <v>31</v>
      </c>
      <c r="J138" s="23" t="s">
        <v>1518</v>
      </c>
      <c r="K138" s="23" t="s">
        <v>1519</v>
      </c>
      <c r="L138" s="23" t="s">
        <v>1518</v>
      </c>
      <c r="M138" s="23" t="s">
        <v>1520</v>
      </c>
      <c r="N138" s="23" t="s">
        <v>753</v>
      </c>
      <c r="O138" s="23" t="s">
        <v>377</v>
      </c>
      <c r="P138" s="23" t="s">
        <v>1454</v>
      </c>
      <c r="Q138" s="23" t="s">
        <v>1521</v>
      </c>
      <c r="R138" s="23" t="s">
        <v>1522</v>
      </c>
      <c r="S138" s="33" t="s">
        <v>1465</v>
      </c>
      <c r="T138" s="33" t="s">
        <v>207</v>
      </c>
      <c r="U138" s="23" t="s">
        <v>1457</v>
      </c>
      <c r="V138" s="23" t="s">
        <v>30</v>
      </c>
      <c r="W138" s="23">
        <v>2024</v>
      </c>
      <c r="X138" s="23" t="s">
        <v>209</v>
      </c>
      <c r="Y138" s="23">
        <v>2024.01</v>
      </c>
      <c r="Z138" s="23">
        <v>2024.12</v>
      </c>
      <c r="AA138" s="36">
        <v>104</v>
      </c>
      <c r="AB138" s="36">
        <v>104</v>
      </c>
      <c r="AC138" s="36">
        <v>104</v>
      </c>
      <c r="AD138" s="36">
        <v>0</v>
      </c>
      <c r="AE138" s="36">
        <v>0</v>
      </c>
      <c r="AF138" s="36"/>
      <c r="AG138" s="40">
        <v>518</v>
      </c>
      <c r="AH138" s="40">
        <v>518</v>
      </c>
      <c r="AI138" s="23" t="s">
        <v>210</v>
      </c>
      <c r="AJ138" s="23" t="s">
        <v>209</v>
      </c>
      <c r="AK138" s="23" t="s">
        <v>211</v>
      </c>
      <c r="AL138" s="23"/>
      <c r="AM138" s="23" t="s">
        <v>212</v>
      </c>
      <c r="AN138" s="23" t="s">
        <v>210</v>
      </c>
      <c r="AO138" s="23" t="s">
        <v>210</v>
      </c>
      <c r="AP138" s="23"/>
      <c r="AQ138" s="23" t="s">
        <v>210</v>
      </c>
      <c r="AR138" s="23"/>
      <c r="AS138" s="23" t="s">
        <v>473</v>
      </c>
      <c r="AT138" s="23" t="s">
        <v>474</v>
      </c>
    </row>
    <row r="139" s="9" customFormat="1" ht="70" customHeight="1" spans="1:46">
      <c r="A139" s="23">
        <f>SUBTOTAL(103,$C$7:C139)*1</f>
        <v>133</v>
      </c>
      <c r="B139" s="23" t="s">
        <v>190</v>
      </c>
      <c r="C139" s="23" t="s">
        <v>1523</v>
      </c>
      <c r="D139" s="23" t="s">
        <v>215</v>
      </c>
      <c r="E139" s="23" t="s">
        <v>216</v>
      </c>
      <c r="F139" s="23" t="s">
        <v>217</v>
      </c>
      <c r="G139" s="23" t="s">
        <v>1524</v>
      </c>
      <c r="H139" s="23" t="s">
        <v>196</v>
      </c>
      <c r="I139" s="23" t="s">
        <v>45</v>
      </c>
      <c r="J139" s="23" t="s">
        <v>1525</v>
      </c>
      <c r="K139" s="23" t="s">
        <v>1526</v>
      </c>
      <c r="L139" s="23" t="s">
        <v>1525</v>
      </c>
      <c r="M139" s="23" t="s">
        <v>1527</v>
      </c>
      <c r="N139" s="23" t="s">
        <v>224</v>
      </c>
      <c r="O139" s="23" t="s">
        <v>225</v>
      </c>
      <c r="P139" s="23" t="s">
        <v>1454</v>
      </c>
      <c r="Q139" s="23" t="s">
        <v>1528</v>
      </c>
      <c r="R139" s="23" t="s">
        <v>1529</v>
      </c>
      <c r="S139" s="33" t="s">
        <v>365</v>
      </c>
      <c r="T139" s="33" t="s">
        <v>230</v>
      </c>
      <c r="U139" s="23" t="s">
        <v>1457</v>
      </c>
      <c r="V139" s="23" t="s">
        <v>44</v>
      </c>
      <c r="W139" s="23">
        <v>2024</v>
      </c>
      <c r="X139" s="23" t="s">
        <v>209</v>
      </c>
      <c r="Y139" s="23">
        <v>2024.01</v>
      </c>
      <c r="Z139" s="23">
        <v>2024.12</v>
      </c>
      <c r="AA139" s="36">
        <v>134.1995</v>
      </c>
      <c r="AB139" s="36">
        <v>134.1995</v>
      </c>
      <c r="AC139" s="36">
        <v>134.1995</v>
      </c>
      <c r="AD139" s="36">
        <v>0</v>
      </c>
      <c r="AE139" s="36">
        <v>0</v>
      </c>
      <c r="AF139" s="36"/>
      <c r="AG139" s="40">
        <v>600</v>
      </c>
      <c r="AH139" s="40">
        <v>600</v>
      </c>
      <c r="AI139" s="23" t="s">
        <v>210</v>
      </c>
      <c r="AJ139" s="23" t="s">
        <v>209</v>
      </c>
      <c r="AK139" s="23" t="s">
        <v>211</v>
      </c>
      <c r="AL139" s="23"/>
      <c r="AM139" s="23" t="s">
        <v>212</v>
      </c>
      <c r="AN139" s="23" t="s">
        <v>210</v>
      </c>
      <c r="AO139" s="23" t="s">
        <v>210</v>
      </c>
      <c r="AP139" s="23"/>
      <c r="AQ139" s="23" t="s">
        <v>210</v>
      </c>
      <c r="AR139" s="23"/>
      <c r="AS139" s="23" t="s">
        <v>1530</v>
      </c>
      <c r="AT139" s="23">
        <v>18102367666</v>
      </c>
    </row>
    <row r="140" s="9" customFormat="1" ht="70" customHeight="1" spans="1:46">
      <c r="A140" s="23">
        <f>SUBTOTAL(103,$C$7:C140)*1</f>
        <v>134</v>
      </c>
      <c r="B140" s="23" t="s">
        <v>190</v>
      </c>
      <c r="C140" s="23" t="s">
        <v>1531</v>
      </c>
      <c r="D140" s="23" t="s">
        <v>215</v>
      </c>
      <c r="E140" s="23" t="s">
        <v>216</v>
      </c>
      <c r="F140" s="23" t="s">
        <v>217</v>
      </c>
      <c r="G140" s="23" t="s">
        <v>1532</v>
      </c>
      <c r="H140" s="23" t="s">
        <v>196</v>
      </c>
      <c r="I140" s="23" t="s">
        <v>87</v>
      </c>
      <c r="J140" s="23" t="s">
        <v>1533</v>
      </c>
      <c r="K140" s="23" t="s">
        <v>1534</v>
      </c>
      <c r="L140" s="23" t="s">
        <v>1532</v>
      </c>
      <c r="M140" s="23" t="s">
        <v>1535</v>
      </c>
      <c r="N140" s="23" t="s">
        <v>1536</v>
      </c>
      <c r="O140" s="23" t="s">
        <v>1537</v>
      </c>
      <c r="P140" s="23" t="s">
        <v>1454</v>
      </c>
      <c r="Q140" s="23" t="s">
        <v>1513</v>
      </c>
      <c r="R140" s="23" t="s">
        <v>1538</v>
      </c>
      <c r="S140" s="33" t="s">
        <v>1539</v>
      </c>
      <c r="T140" s="33" t="s">
        <v>230</v>
      </c>
      <c r="U140" s="23" t="s">
        <v>1457</v>
      </c>
      <c r="V140" s="23" t="s">
        <v>86</v>
      </c>
      <c r="W140" s="23">
        <v>2024</v>
      </c>
      <c r="X140" s="23" t="s">
        <v>209</v>
      </c>
      <c r="Y140" s="23">
        <v>2024.01</v>
      </c>
      <c r="Z140" s="23">
        <v>2024.12</v>
      </c>
      <c r="AA140" s="36">
        <v>169.1795</v>
      </c>
      <c r="AB140" s="36">
        <v>169.1795</v>
      </c>
      <c r="AC140" s="36">
        <v>169.1795</v>
      </c>
      <c r="AD140" s="36">
        <v>0</v>
      </c>
      <c r="AE140" s="36">
        <v>0</v>
      </c>
      <c r="AF140" s="36"/>
      <c r="AG140" s="40">
        <v>1243</v>
      </c>
      <c r="AH140" s="40">
        <v>56</v>
      </c>
      <c r="AI140" s="23" t="s">
        <v>210</v>
      </c>
      <c r="AJ140" s="23" t="s">
        <v>209</v>
      </c>
      <c r="AK140" s="23" t="s">
        <v>211</v>
      </c>
      <c r="AL140" s="23"/>
      <c r="AM140" s="23" t="s">
        <v>212</v>
      </c>
      <c r="AN140" s="23" t="s">
        <v>210</v>
      </c>
      <c r="AO140" s="23" t="s">
        <v>210</v>
      </c>
      <c r="AP140" s="23"/>
      <c r="AQ140" s="23" t="s">
        <v>210</v>
      </c>
      <c r="AR140" s="23"/>
      <c r="AS140" s="23" t="s">
        <v>1166</v>
      </c>
      <c r="AT140" s="23">
        <v>75560746</v>
      </c>
    </row>
    <row r="141" s="9" customFormat="1" ht="70" customHeight="1" spans="1:46">
      <c r="A141" s="23">
        <f>SUBTOTAL(103,$C$7:C141)*1</f>
        <v>135</v>
      </c>
      <c r="B141" s="23" t="s">
        <v>190</v>
      </c>
      <c r="C141" s="23" t="s">
        <v>1540</v>
      </c>
      <c r="D141" s="23" t="s">
        <v>215</v>
      </c>
      <c r="E141" s="23" t="s">
        <v>216</v>
      </c>
      <c r="F141" s="23" t="s">
        <v>217</v>
      </c>
      <c r="G141" s="23" t="s">
        <v>1541</v>
      </c>
      <c r="H141" s="23" t="s">
        <v>196</v>
      </c>
      <c r="I141" s="23" t="s">
        <v>59</v>
      </c>
      <c r="J141" s="23" t="s">
        <v>1542</v>
      </c>
      <c r="K141" s="23" t="s">
        <v>1543</v>
      </c>
      <c r="L141" s="23" t="s">
        <v>1544</v>
      </c>
      <c r="M141" s="23" t="s">
        <v>1545</v>
      </c>
      <c r="N141" s="23" t="s">
        <v>1546</v>
      </c>
      <c r="O141" s="23" t="s">
        <v>1547</v>
      </c>
      <c r="P141" s="23" t="s">
        <v>1454</v>
      </c>
      <c r="Q141" s="23" t="s">
        <v>1548</v>
      </c>
      <c r="R141" s="23" t="s">
        <v>1549</v>
      </c>
      <c r="S141" s="33" t="s">
        <v>365</v>
      </c>
      <c r="T141" s="33" t="s">
        <v>207</v>
      </c>
      <c r="U141" s="23" t="s">
        <v>1457</v>
      </c>
      <c r="V141" s="23" t="s">
        <v>58</v>
      </c>
      <c r="W141" s="23">
        <v>2024</v>
      </c>
      <c r="X141" s="23" t="s">
        <v>209</v>
      </c>
      <c r="Y141" s="23">
        <v>2024.01</v>
      </c>
      <c r="Z141" s="23">
        <v>2024.12</v>
      </c>
      <c r="AA141" s="36">
        <v>114.566</v>
      </c>
      <c r="AB141" s="36">
        <v>114.566</v>
      </c>
      <c r="AC141" s="36">
        <v>114.566</v>
      </c>
      <c r="AD141" s="36">
        <v>0</v>
      </c>
      <c r="AE141" s="36">
        <v>0</v>
      </c>
      <c r="AF141" s="36"/>
      <c r="AG141" s="40">
        <v>578</v>
      </c>
      <c r="AH141" s="40">
        <v>578</v>
      </c>
      <c r="AI141" s="23" t="s">
        <v>210</v>
      </c>
      <c r="AJ141" s="23" t="s">
        <v>209</v>
      </c>
      <c r="AK141" s="23" t="s">
        <v>211</v>
      </c>
      <c r="AL141" s="23"/>
      <c r="AM141" s="23" t="s">
        <v>212</v>
      </c>
      <c r="AN141" s="23" t="s">
        <v>210</v>
      </c>
      <c r="AO141" s="23" t="s">
        <v>210</v>
      </c>
      <c r="AP141" s="23"/>
      <c r="AQ141" s="23" t="s">
        <v>210</v>
      </c>
      <c r="AR141" s="23"/>
      <c r="AS141" s="23" t="s">
        <v>1550</v>
      </c>
      <c r="AT141" s="23" t="s">
        <v>1551</v>
      </c>
    </row>
    <row r="142" s="9" customFormat="1" ht="70" customHeight="1" spans="1:46">
      <c r="A142" s="23">
        <f>SUBTOTAL(103,$C$7:C142)*1</f>
        <v>136</v>
      </c>
      <c r="B142" s="23" t="s">
        <v>190</v>
      </c>
      <c r="C142" s="23" t="s">
        <v>1552</v>
      </c>
      <c r="D142" s="23" t="s">
        <v>215</v>
      </c>
      <c r="E142" s="23" t="s">
        <v>216</v>
      </c>
      <c r="F142" s="23" t="s">
        <v>217</v>
      </c>
      <c r="G142" s="23" t="s">
        <v>1553</v>
      </c>
      <c r="H142" s="23" t="s">
        <v>196</v>
      </c>
      <c r="I142" s="23" t="s">
        <v>55</v>
      </c>
      <c r="J142" s="23" t="s">
        <v>1553</v>
      </c>
      <c r="K142" s="23" t="s">
        <v>1554</v>
      </c>
      <c r="L142" s="23" t="s">
        <v>1555</v>
      </c>
      <c r="M142" s="23" t="s">
        <v>1556</v>
      </c>
      <c r="N142" s="23" t="s">
        <v>224</v>
      </c>
      <c r="O142" s="23" t="s">
        <v>225</v>
      </c>
      <c r="P142" s="23" t="s">
        <v>1454</v>
      </c>
      <c r="Q142" s="23" t="s">
        <v>1490</v>
      </c>
      <c r="R142" s="23" t="s">
        <v>1557</v>
      </c>
      <c r="S142" s="33" t="s">
        <v>365</v>
      </c>
      <c r="T142" s="33" t="s">
        <v>230</v>
      </c>
      <c r="U142" s="23" t="s">
        <v>1457</v>
      </c>
      <c r="V142" s="23" t="s">
        <v>54</v>
      </c>
      <c r="W142" s="23">
        <v>2024</v>
      </c>
      <c r="X142" s="23" t="s">
        <v>209</v>
      </c>
      <c r="Y142" s="23">
        <v>2024.01</v>
      </c>
      <c r="Z142" s="23">
        <v>2024.12</v>
      </c>
      <c r="AA142" s="36">
        <v>128.055</v>
      </c>
      <c r="AB142" s="36">
        <v>128.055</v>
      </c>
      <c r="AC142" s="36">
        <v>128.055</v>
      </c>
      <c r="AD142" s="36">
        <v>0</v>
      </c>
      <c r="AE142" s="36">
        <v>0</v>
      </c>
      <c r="AF142" s="36"/>
      <c r="AG142" s="40">
        <v>550</v>
      </c>
      <c r="AH142" s="40">
        <v>550</v>
      </c>
      <c r="AI142" s="23" t="s">
        <v>210</v>
      </c>
      <c r="AJ142" s="23" t="s">
        <v>209</v>
      </c>
      <c r="AK142" s="23" t="s">
        <v>211</v>
      </c>
      <c r="AL142" s="23"/>
      <c r="AM142" s="23" t="s">
        <v>212</v>
      </c>
      <c r="AN142" s="23" t="s">
        <v>210</v>
      </c>
      <c r="AO142" s="23" t="s">
        <v>210</v>
      </c>
      <c r="AP142" s="23"/>
      <c r="AQ142" s="23" t="s">
        <v>210</v>
      </c>
      <c r="AR142" s="23"/>
      <c r="AS142" s="23" t="s">
        <v>332</v>
      </c>
      <c r="AT142" s="23">
        <v>13996990943</v>
      </c>
    </row>
    <row r="143" s="9" customFormat="1" ht="70" customHeight="1" spans="1:46">
      <c r="A143" s="23">
        <f>SUBTOTAL(103,$C$7:C143)*1</f>
        <v>137</v>
      </c>
      <c r="B143" s="23" t="s">
        <v>190</v>
      </c>
      <c r="C143" s="23" t="s">
        <v>1558</v>
      </c>
      <c r="D143" s="23" t="s">
        <v>215</v>
      </c>
      <c r="E143" s="23" t="s">
        <v>216</v>
      </c>
      <c r="F143" s="23" t="s">
        <v>217</v>
      </c>
      <c r="G143" s="23" t="s">
        <v>1559</v>
      </c>
      <c r="H143" s="23" t="s">
        <v>196</v>
      </c>
      <c r="I143" s="23" t="s">
        <v>29</v>
      </c>
      <c r="J143" s="23" t="s">
        <v>1560</v>
      </c>
      <c r="K143" s="23" t="s">
        <v>1561</v>
      </c>
      <c r="L143" s="23" t="s">
        <v>1560</v>
      </c>
      <c r="M143" s="23" t="s">
        <v>1562</v>
      </c>
      <c r="N143" s="23" t="s">
        <v>1563</v>
      </c>
      <c r="O143" s="23" t="s">
        <v>1564</v>
      </c>
      <c r="P143" s="23" t="s">
        <v>1454</v>
      </c>
      <c r="Q143" s="23" t="s">
        <v>1565</v>
      </c>
      <c r="R143" s="23" t="s">
        <v>1566</v>
      </c>
      <c r="S143" s="33" t="s">
        <v>1465</v>
      </c>
      <c r="T143" s="33" t="s">
        <v>230</v>
      </c>
      <c r="U143" s="23" t="s">
        <v>1457</v>
      </c>
      <c r="V143" s="23" t="s">
        <v>28</v>
      </c>
      <c r="W143" s="23">
        <v>2024</v>
      </c>
      <c r="X143" s="23" t="s">
        <v>209</v>
      </c>
      <c r="Y143" s="23">
        <v>2024.01</v>
      </c>
      <c r="Z143" s="23">
        <v>2024.12</v>
      </c>
      <c r="AA143" s="36">
        <v>187.925</v>
      </c>
      <c r="AB143" s="36">
        <v>187.925</v>
      </c>
      <c r="AC143" s="36">
        <v>187.925</v>
      </c>
      <c r="AD143" s="36">
        <v>0</v>
      </c>
      <c r="AE143" s="36">
        <v>0</v>
      </c>
      <c r="AF143" s="36"/>
      <c r="AG143" s="40">
        <v>685</v>
      </c>
      <c r="AH143" s="40">
        <v>685</v>
      </c>
      <c r="AI143" s="23" t="s">
        <v>210</v>
      </c>
      <c r="AJ143" s="23" t="s">
        <v>209</v>
      </c>
      <c r="AK143" s="23" t="s">
        <v>211</v>
      </c>
      <c r="AL143" s="23"/>
      <c r="AM143" s="23" t="s">
        <v>212</v>
      </c>
      <c r="AN143" s="23" t="s">
        <v>210</v>
      </c>
      <c r="AO143" s="23" t="s">
        <v>210</v>
      </c>
      <c r="AP143" s="23"/>
      <c r="AQ143" s="23" t="s">
        <v>210</v>
      </c>
      <c r="AR143" s="23"/>
      <c r="AS143" s="23" t="s">
        <v>697</v>
      </c>
      <c r="AT143" s="23">
        <v>18996907165</v>
      </c>
    </row>
    <row r="144" s="9" customFormat="1" ht="70" customHeight="1" spans="1:46">
      <c r="A144" s="23">
        <f>SUBTOTAL(103,$C$7:C144)*1</f>
        <v>138</v>
      </c>
      <c r="B144" s="23" t="s">
        <v>190</v>
      </c>
      <c r="C144" s="23" t="s">
        <v>1567</v>
      </c>
      <c r="D144" s="23" t="s">
        <v>215</v>
      </c>
      <c r="E144" s="23" t="s">
        <v>216</v>
      </c>
      <c r="F144" s="23" t="s">
        <v>217</v>
      </c>
      <c r="G144" s="23" t="s">
        <v>1568</v>
      </c>
      <c r="H144" s="23" t="s">
        <v>196</v>
      </c>
      <c r="I144" s="23" t="s">
        <v>43</v>
      </c>
      <c r="J144" s="23" t="s">
        <v>1569</v>
      </c>
      <c r="K144" s="23" t="s">
        <v>1570</v>
      </c>
      <c r="L144" s="23" t="s">
        <v>1571</v>
      </c>
      <c r="M144" s="23" t="s">
        <v>1572</v>
      </c>
      <c r="N144" s="23" t="s">
        <v>224</v>
      </c>
      <c r="O144" s="23" t="s">
        <v>225</v>
      </c>
      <c r="P144" s="23" t="s">
        <v>1454</v>
      </c>
      <c r="Q144" s="23" t="s">
        <v>1573</v>
      </c>
      <c r="R144" s="23" t="s">
        <v>1574</v>
      </c>
      <c r="S144" s="33" t="s">
        <v>365</v>
      </c>
      <c r="T144" s="33" t="s">
        <v>230</v>
      </c>
      <c r="U144" s="23" t="s">
        <v>1457</v>
      </c>
      <c r="V144" s="23" t="s">
        <v>42</v>
      </c>
      <c r="W144" s="23">
        <v>2024</v>
      </c>
      <c r="X144" s="23" t="s">
        <v>209</v>
      </c>
      <c r="Y144" s="23">
        <v>2024.01</v>
      </c>
      <c r="Z144" s="23">
        <v>2024.12</v>
      </c>
      <c r="AA144" s="36">
        <v>112.1645</v>
      </c>
      <c r="AB144" s="36">
        <v>112.1645</v>
      </c>
      <c r="AC144" s="36">
        <v>112.1645</v>
      </c>
      <c r="AD144" s="36">
        <v>0</v>
      </c>
      <c r="AE144" s="36">
        <v>0</v>
      </c>
      <c r="AF144" s="36"/>
      <c r="AG144" s="40">
        <v>450</v>
      </c>
      <c r="AH144" s="40">
        <v>450</v>
      </c>
      <c r="AI144" s="23" t="s">
        <v>210</v>
      </c>
      <c r="AJ144" s="23" t="s">
        <v>209</v>
      </c>
      <c r="AK144" s="23" t="s">
        <v>211</v>
      </c>
      <c r="AL144" s="23"/>
      <c r="AM144" s="23" t="s">
        <v>212</v>
      </c>
      <c r="AN144" s="23" t="s">
        <v>210</v>
      </c>
      <c r="AO144" s="23" t="s">
        <v>210</v>
      </c>
      <c r="AP144" s="23"/>
      <c r="AQ144" s="23" t="s">
        <v>210</v>
      </c>
      <c r="AR144" s="23"/>
      <c r="AS144" s="23" t="s">
        <v>342</v>
      </c>
      <c r="AT144" s="23">
        <v>75762007</v>
      </c>
    </row>
    <row r="145" s="9" customFormat="1" ht="70" customHeight="1" spans="1:46">
      <c r="A145" s="23">
        <f>SUBTOTAL(103,$C$7:C145)*1</f>
        <v>139</v>
      </c>
      <c r="B145" s="23" t="s">
        <v>190</v>
      </c>
      <c r="C145" s="23" t="s">
        <v>1575</v>
      </c>
      <c r="D145" s="23" t="s">
        <v>215</v>
      </c>
      <c r="E145" s="23" t="s">
        <v>216</v>
      </c>
      <c r="F145" s="23" t="s">
        <v>217</v>
      </c>
      <c r="G145" s="23" t="s">
        <v>1576</v>
      </c>
      <c r="H145" s="23" t="s">
        <v>196</v>
      </c>
      <c r="I145" s="23" t="s">
        <v>69</v>
      </c>
      <c r="J145" s="23" t="s">
        <v>1577</v>
      </c>
      <c r="K145" s="23" t="s">
        <v>1578</v>
      </c>
      <c r="L145" s="23" t="s">
        <v>1579</v>
      </c>
      <c r="M145" s="23" t="s">
        <v>1580</v>
      </c>
      <c r="N145" s="23" t="s">
        <v>224</v>
      </c>
      <c r="O145" s="23" t="s">
        <v>225</v>
      </c>
      <c r="P145" s="23" t="s">
        <v>1454</v>
      </c>
      <c r="Q145" s="23" t="s">
        <v>1581</v>
      </c>
      <c r="R145" s="23" t="s">
        <v>1582</v>
      </c>
      <c r="S145" s="33" t="s">
        <v>1465</v>
      </c>
      <c r="T145" s="33" t="s">
        <v>230</v>
      </c>
      <c r="U145" s="23" t="s">
        <v>1457</v>
      </c>
      <c r="V145" s="23" t="s">
        <v>68</v>
      </c>
      <c r="W145" s="23">
        <v>2024</v>
      </c>
      <c r="X145" s="23" t="s">
        <v>209</v>
      </c>
      <c r="Y145" s="23">
        <v>2024.01</v>
      </c>
      <c r="Z145" s="23">
        <v>2024.12</v>
      </c>
      <c r="AA145" s="36">
        <v>126.5115</v>
      </c>
      <c r="AB145" s="36">
        <v>126.5115</v>
      </c>
      <c r="AC145" s="36">
        <v>126.5115</v>
      </c>
      <c r="AD145" s="36">
        <v>0</v>
      </c>
      <c r="AE145" s="36">
        <v>0</v>
      </c>
      <c r="AF145" s="36"/>
      <c r="AG145" s="40">
        <v>610</v>
      </c>
      <c r="AH145" s="40">
        <v>610</v>
      </c>
      <c r="AI145" s="23" t="s">
        <v>210</v>
      </c>
      <c r="AJ145" s="23" t="s">
        <v>209</v>
      </c>
      <c r="AK145" s="23" t="s">
        <v>211</v>
      </c>
      <c r="AL145" s="23"/>
      <c r="AM145" s="23" t="s">
        <v>212</v>
      </c>
      <c r="AN145" s="23" t="s">
        <v>210</v>
      </c>
      <c r="AO145" s="23" t="s">
        <v>210</v>
      </c>
      <c r="AP145" s="23"/>
      <c r="AQ145" s="23" t="s">
        <v>210</v>
      </c>
      <c r="AR145" s="23"/>
      <c r="AS145" s="23" t="s">
        <v>1583</v>
      </c>
      <c r="AT145" s="23">
        <v>18523726671</v>
      </c>
    </row>
    <row r="146" s="9" customFormat="1" ht="70" customHeight="1" spans="1:46">
      <c r="A146" s="23">
        <f>SUBTOTAL(103,$C$7:C146)*1</f>
        <v>140</v>
      </c>
      <c r="B146" s="23" t="s">
        <v>190</v>
      </c>
      <c r="C146" s="23" t="s">
        <v>1584</v>
      </c>
      <c r="D146" s="23" t="s">
        <v>215</v>
      </c>
      <c r="E146" s="23" t="s">
        <v>216</v>
      </c>
      <c r="F146" s="23" t="s">
        <v>217</v>
      </c>
      <c r="G146" s="23" t="s">
        <v>1585</v>
      </c>
      <c r="H146" s="23" t="s">
        <v>196</v>
      </c>
      <c r="I146" s="23" t="s">
        <v>39</v>
      </c>
      <c r="J146" s="23" t="s">
        <v>1586</v>
      </c>
      <c r="K146" s="23" t="s">
        <v>1587</v>
      </c>
      <c r="L146" s="23" t="s">
        <v>1586</v>
      </c>
      <c r="M146" s="23" t="s">
        <v>1588</v>
      </c>
      <c r="N146" s="23" t="s">
        <v>224</v>
      </c>
      <c r="O146" s="23" t="s">
        <v>225</v>
      </c>
      <c r="P146" s="23" t="s">
        <v>1454</v>
      </c>
      <c r="Q146" s="23" t="s">
        <v>1589</v>
      </c>
      <c r="R146" s="23" t="s">
        <v>1590</v>
      </c>
      <c r="S146" s="33" t="s">
        <v>365</v>
      </c>
      <c r="T146" s="33" t="s">
        <v>230</v>
      </c>
      <c r="U146" s="23" t="s">
        <v>1457</v>
      </c>
      <c r="V146" s="23" t="s">
        <v>38</v>
      </c>
      <c r="W146" s="23">
        <v>2024</v>
      </c>
      <c r="X146" s="23" t="s">
        <v>209</v>
      </c>
      <c r="Y146" s="23">
        <v>2024.01</v>
      </c>
      <c r="Z146" s="23">
        <v>2024.12</v>
      </c>
      <c r="AA146" s="36">
        <v>186.4725</v>
      </c>
      <c r="AB146" s="36">
        <v>186.4725</v>
      </c>
      <c r="AC146" s="36">
        <v>186.4725</v>
      </c>
      <c r="AD146" s="36">
        <v>0</v>
      </c>
      <c r="AE146" s="36">
        <v>0</v>
      </c>
      <c r="AF146" s="36"/>
      <c r="AG146" s="40">
        <v>725</v>
      </c>
      <c r="AH146" s="40">
        <v>725</v>
      </c>
      <c r="AI146" s="23" t="s">
        <v>210</v>
      </c>
      <c r="AJ146" s="23" t="s">
        <v>209</v>
      </c>
      <c r="AK146" s="23" t="s">
        <v>211</v>
      </c>
      <c r="AL146" s="23"/>
      <c r="AM146" s="23" t="s">
        <v>212</v>
      </c>
      <c r="AN146" s="23" t="s">
        <v>210</v>
      </c>
      <c r="AO146" s="23" t="s">
        <v>210</v>
      </c>
      <c r="AP146" s="23"/>
      <c r="AQ146" s="23" t="s">
        <v>210</v>
      </c>
      <c r="AR146" s="23"/>
      <c r="AS146" s="23" t="s">
        <v>1591</v>
      </c>
      <c r="AT146" s="23">
        <v>17783609111</v>
      </c>
    </row>
    <row r="147" s="9" customFormat="1" ht="70" customHeight="1" spans="1:46">
      <c r="A147" s="23">
        <f>SUBTOTAL(103,$C$7:C147)*1</f>
        <v>141</v>
      </c>
      <c r="B147" s="23" t="s">
        <v>190</v>
      </c>
      <c r="C147" s="23" t="s">
        <v>1592</v>
      </c>
      <c r="D147" s="23" t="s">
        <v>215</v>
      </c>
      <c r="E147" s="23" t="s">
        <v>216</v>
      </c>
      <c r="F147" s="23" t="s">
        <v>217</v>
      </c>
      <c r="G147" s="23" t="s">
        <v>1593</v>
      </c>
      <c r="H147" s="23" t="s">
        <v>196</v>
      </c>
      <c r="I147" s="23" t="s">
        <v>21</v>
      </c>
      <c r="J147" s="23" t="s">
        <v>1594</v>
      </c>
      <c r="K147" s="23" t="s">
        <v>1595</v>
      </c>
      <c r="L147" s="23" t="s">
        <v>1594</v>
      </c>
      <c r="M147" s="23" t="s">
        <v>1556</v>
      </c>
      <c r="N147" s="23" t="s">
        <v>224</v>
      </c>
      <c r="O147" s="23" t="s">
        <v>225</v>
      </c>
      <c r="P147" s="23" t="s">
        <v>1454</v>
      </c>
      <c r="Q147" s="23" t="s">
        <v>1490</v>
      </c>
      <c r="R147" s="23" t="s">
        <v>1557</v>
      </c>
      <c r="S147" s="33" t="s">
        <v>365</v>
      </c>
      <c r="T147" s="33" t="s">
        <v>230</v>
      </c>
      <c r="U147" s="23" t="s">
        <v>1457</v>
      </c>
      <c r="V147" s="23" t="s">
        <v>20</v>
      </c>
      <c r="W147" s="23">
        <v>2024</v>
      </c>
      <c r="X147" s="23" t="s">
        <v>209</v>
      </c>
      <c r="Y147" s="23">
        <v>2024.01</v>
      </c>
      <c r="Z147" s="23">
        <v>2024.12</v>
      </c>
      <c r="AA147" s="36">
        <v>110</v>
      </c>
      <c r="AB147" s="36">
        <v>110</v>
      </c>
      <c r="AC147" s="36">
        <v>110</v>
      </c>
      <c r="AD147" s="36">
        <v>0</v>
      </c>
      <c r="AE147" s="36">
        <v>0</v>
      </c>
      <c r="AF147" s="36"/>
      <c r="AG147" s="40">
        <v>550</v>
      </c>
      <c r="AH147" s="40">
        <v>550</v>
      </c>
      <c r="AI147" s="23" t="s">
        <v>210</v>
      </c>
      <c r="AJ147" s="23" t="s">
        <v>209</v>
      </c>
      <c r="AK147" s="23" t="s">
        <v>211</v>
      </c>
      <c r="AL147" s="23"/>
      <c r="AM147" s="23" t="s">
        <v>212</v>
      </c>
      <c r="AN147" s="23" t="s">
        <v>209</v>
      </c>
      <c r="AO147" s="23" t="s">
        <v>210</v>
      </c>
      <c r="AP147" s="23"/>
      <c r="AQ147" s="23" t="s">
        <v>210</v>
      </c>
      <c r="AR147" s="23"/>
      <c r="AS147" s="23" t="s">
        <v>626</v>
      </c>
      <c r="AT147" s="23">
        <v>13638206080</v>
      </c>
    </row>
    <row r="148" s="9" customFormat="1" ht="70" customHeight="1" spans="1:46">
      <c r="A148" s="23">
        <f>SUBTOTAL(103,$C$7:C148)*1</f>
        <v>142</v>
      </c>
      <c r="B148" s="23" t="s">
        <v>190</v>
      </c>
      <c r="C148" s="23" t="s">
        <v>1596</v>
      </c>
      <c r="D148" s="23" t="s">
        <v>215</v>
      </c>
      <c r="E148" s="23" t="s">
        <v>216</v>
      </c>
      <c r="F148" s="23" t="s">
        <v>217</v>
      </c>
      <c r="G148" s="23" t="s">
        <v>1597</v>
      </c>
      <c r="H148" s="23" t="s">
        <v>196</v>
      </c>
      <c r="I148" s="23" t="s">
        <v>27</v>
      </c>
      <c r="J148" s="23" t="s">
        <v>1598</v>
      </c>
      <c r="K148" s="23" t="s">
        <v>1599</v>
      </c>
      <c r="L148" s="23" t="s">
        <v>1598</v>
      </c>
      <c r="M148" s="23" t="s">
        <v>1600</v>
      </c>
      <c r="N148" s="23" t="s">
        <v>224</v>
      </c>
      <c r="O148" s="23" t="s">
        <v>225</v>
      </c>
      <c r="P148" s="23" t="s">
        <v>1454</v>
      </c>
      <c r="Q148" s="23" t="s">
        <v>1601</v>
      </c>
      <c r="R148" s="23" t="s">
        <v>1602</v>
      </c>
      <c r="S148" s="33" t="s">
        <v>365</v>
      </c>
      <c r="T148" s="33" t="s">
        <v>230</v>
      </c>
      <c r="U148" s="23" t="s">
        <v>1457</v>
      </c>
      <c r="V148" s="23" t="s">
        <v>26</v>
      </c>
      <c r="W148" s="23">
        <v>2024</v>
      </c>
      <c r="X148" s="23" t="s">
        <v>209</v>
      </c>
      <c r="Y148" s="23">
        <v>2024.01</v>
      </c>
      <c r="Z148" s="23">
        <v>2024.12</v>
      </c>
      <c r="AA148" s="36">
        <v>110.1545</v>
      </c>
      <c r="AB148" s="36">
        <v>110.1545</v>
      </c>
      <c r="AC148" s="36">
        <v>110.1545</v>
      </c>
      <c r="AD148" s="36">
        <v>0</v>
      </c>
      <c r="AE148" s="36">
        <v>0</v>
      </c>
      <c r="AF148" s="36"/>
      <c r="AG148" s="40">
        <v>548</v>
      </c>
      <c r="AH148" s="40">
        <v>548</v>
      </c>
      <c r="AI148" s="23" t="s">
        <v>210</v>
      </c>
      <c r="AJ148" s="23" t="s">
        <v>209</v>
      </c>
      <c r="AK148" s="23" t="s">
        <v>211</v>
      </c>
      <c r="AL148" s="23"/>
      <c r="AM148" s="23" t="s">
        <v>212</v>
      </c>
      <c r="AN148" s="23" t="s">
        <v>209</v>
      </c>
      <c r="AO148" s="23" t="s">
        <v>210</v>
      </c>
      <c r="AP148" s="23"/>
      <c r="AQ148" s="23" t="s">
        <v>210</v>
      </c>
      <c r="AR148" s="23"/>
      <c r="AS148" s="23" t="s">
        <v>1252</v>
      </c>
      <c r="AT148" s="23" t="s">
        <v>1253</v>
      </c>
    </row>
    <row r="149" s="9" customFormat="1" ht="70" customHeight="1" spans="1:46">
      <c r="A149" s="23">
        <f>SUBTOTAL(103,$C$7:C149)*1</f>
        <v>143</v>
      </c>
      <c r="B149" s="23" t="s">
        <v>190</v>
      </c>
      <c r="C149" s="23" t="s">
        <v>1603</v>
      </c>
      <c r="D149" s="23" t="s">
        <v>215</v>
      </c>
      <c r="E149" s="23" t="s">
        <v>216</v>
      </c>
      <c r="F149" s="23" t="s">
        <v>217</v>
      </c>
      <c r="G149" s="23" t="s">
        <v>1604</v>
      </c>
      <c r="H149" s="23" t="s">
        <v>196</v>
      </c>
      <c r="I149" s="23" t="s">
        <v>1605</v>
      </c>
      <c r="J149" s="23" t="s">
        <v>1606</v>
      </c>
      <c r="K149" s="23" t="s">
        <v>1607</v>
      </c>
      <c r="L149" s="23" t="s">
        <v>1606</v>
      </c>
      <c r="M149" s="23" t="s">
        <v>1608</v>
      </c>
      <c r="N149" s="23" t="s">
        <v>224</v>
      </c>
      <c r="O149" s="23" t="s">
        <v>225</v>
      </c>
      <c r="P149" s="23" t="s">
        <v>1454</v>
      </c>
      <c r="Q149" s="23" t="s">
        <v>1609</v>
      </c>
      <c r="R149" s="23" t="s">
        <v>1610</v>
      </c>
      <c r="S149" s="33" t="s">
        <v>1318</v>
      </c>
      <c r="T149" s="33" t="s">
        <v>290</v>
      </c>
      <c r="U149" s="23" t="s">
        <v>1457</v>
      </c>
      <c r="V149" s="23" t="s">
        <v>88</v>
      </c>
      <c r="W149" s="23">
        <v>2024</v>
      </c>
      <c r="X149" s="23" t="s">
        <v>209</v>
      </c>
      <c r="Y149" s="23">
        <v>2024.01</v>
      </c>
      <c r="Z149" s="23">
        <v>2024.12</v>
      </c>
      <c r="AA149" s="36">
        <v>104.86</v>
      </c>
      <c r="AB149" s="36">
        <v>104.86</v>
      </c>
      <c r="AC149" s="36">
        <v>104.86</v>
      </c>
      <c r="AD149" s="36">
        <v>0</v>
      </c>
      <c r="AE149" s="36">
        <v>0</v>
      </c>
      <c r="AF149" s="36"/>
      <c r="AG149" s="40">
        <v>470</v>
      </c>
      <c r="AH149" s="40">
        <v>470</v>
      </c>
      <c r="AI149" s="23" t="s">
        <v>210</v>
      </c>
      <c r="AJ149" s="23" t="s">
        <v>209</v>
      </c>
      <c r="AK149" s="23" t="s">
        <v>211</v>
      </c>
      <c r="AL149" s="23"/>
      <c r="AM149" s="23" t="s">
        <v>212</v>
      </c>
      <c r="AN149" s="23" t="s">
        <v>210</v>
      </c>
      <c r="AO149" s="23" t="s">
        <v>210</v>
      </c>
      <c r="AP149" s="23"/>
      <c r="AQ149" s="23" t="s">
        <v>210</v>
      </c>
      <c r="AR149" s="23"/>
      <c r="AS149" s="23" t="s">
        <v>852</v>
      </c>
      <c r="AT149" s="23">
        <v>75648001</v>
      </c>
    </row>
    <row r="150" s="9" customFormat="1" ht="70" customHeight="1" spans="1:46">
      <c r="A150" s="23">
        <f>SUBTOTAL(103,$C$7:C150)*1</f>
        <v>144</v>
      </c>
      <c r="B150" s="23" t="s">
        <v>190</v>
      </c>
      <c r="C150" s="23" t="s">
        <v>1611</v>
      </c>
      <c r="D150" s="23" t="s">
        <v>215</v>
      </c>
      <c r="E150" s="23" t="s">
        <v>216</v>
      </c>
      <c r="F150" s="23" t="s">
        <v>217</v>
      </c>
      <c r="G150" s="23" t="s">
        <v>1612</v>
      </c>
      <c r="H150" s="23" t="s">
        <v>196</v>
      </c>
      <c r="I150" s="23" t="s">
        <v>15</v>
      </c>
      <c r="J150" s="52" t="s">
        <v>1613</v>
      </c>
      <c r="K150" s="23" t="s">
        <v>1614</v>
      </c>
      <c r="L150" s="23" t="s">
        <v>1613</v>
      </c>
      <c r="M150" s="23" t="s">
        <v>1615</v>
      </c>
      <c r="N150" s="23" t="s">
        <v>1616</v>
      </c>
      <c r="O150" s="23" t="s">
        <v>225</v>
      </c>
      <c r="P150" s="23" t="s">
        <v>1454</v>
      </c>
      <c r="Q150" s="23" t="s">
        <v>1617</v>
      </c>
      <c r="R150" s="23" t="s">
        <v>1618</v>
      </c>
      <c r="S150" s="33" t="s">
        <v>1465</v>
      </c>
      <c r="T150" s="33" t="s">
        <v>230</v>
      </c>
      <c r="U150" s="23" t="s">
        <v>1457</v>
      </c>
      <c r="V150" s="23" t="s">
        <v>14</v>
      </c>
      <c r="W150" s="23">
        <v>2024</v>
      </c>
      <c r="X150" s="23" t="s">
        <v>209</v>
      </c>
      <c r="Y150" s="23">
        <v>2024.01</v>
      </c>
      <c r="Z150" s="23">
        <v>2024.12</v>
      </c>
      <c r="AA150" s="36">
        <v>74.779</v>
      </c>
      <c r="AB150" s="36">
        <v>74.779</v>
      </c>
      <c r="AC150" s="36">
        <v>74.779</v>
      </c>
      <c r="AD150" s="36">
        <v>0</v>
      </c>
      <c r="AE150" s="36">
        <v>0</v>
      </c>
      <c r="AF150" s="36"/>
      <c r="AG150" s="40">
        <v>389</v>
      </c>
      <c r="AH150" s="40">
        <v>389</v>
      </c>
      <c r="AI150" s="23" t="s">
        <v>210</v>
      </c>
      <c r="AJ150" s="23" t="s">
        <v>209</v>
      </c>
      <c r="AK150" s="23" t="s">
        <v>211</v>
      </c>
      <c r="AL150" s="23"/>
      <c r="AM150" s="23" t="s">
        <v>212</v>
      </c>
      <c r="AN150" s="23" t="s">
        <v>209</v>
      </c>
      <c r="AO150" s="23" t="s">
        <v>210</v>
      </c>
      <c r="AP150" s="23"/>
      <c r="AQ150" s="23" t="s">
        <v>210</v>
      </c>
      <c r="AR150" s="23"/>
      <c r="AS150" s="23" t="s">
        <v>666</v>
      </c>
      <c r="AT150" s="23">
        <v>17725077006</v>
      </c>
    </row>
    <row r="151" s="9" customFormat="1" ht="70" customHeight="1" spans="1:46">
      <c r="A151" s="23">
        <f>SUBTOTAL(103,$C$7:C151)*1</f>
        <v>145</v>
      </c>
      <c r="B151" s="23" t="s">
        <v>190</v>
      </c>
      <c r="C151" s="23" t="s">
        <v>1619</v>
      </c>
      <c r="D151" s="23" t="s">
        <v>215</v>
      </c>
      <c r="E151" s="23" t="s">
        <v>216</v>
      </c>
      <c r="F151" s="23" t="s">
        <v>217</v>
      </c>
      <c r="G151" s="23" t="s">
        <v>1620</v>
      </c>
      <c r="H151" s="23" t="s">
        <v>196</v>
      </c>
      <c r="I151" s="23" t="s">
        <v>37</v>
      </c>
      <c r="J151" s="23" t="s">
        <v>1621</v>
      </c>
      <c r="K151" s="23" t="s">
        <v>1622</v>
      </c>
      <c r="L151" s="23" t="s">
        <v>1623</v>
      </c>
      <c r="M151" s="23" t="s">
        <v>1624</v>
      </c>
      <c r="N151" s="23" t="s">
        <v>224</v>
      </c>
      <c r="O151" s="23" t="s">
        <v>225</v>
      </c>
      <c r="P151" s="23" t="s">
        <v>1454</v>
      </c>
      <c r="Q151" s="23" t="s">
        <v>1625</v>
      </c>
      <c r="R151" s="23" t="s">
        <v>1626</v>
      </c>
      <c r="S151" s="33" t="s">
        <v>1465</v>
      </c>
      <c r="T151" s="33" t="s">
        <v>230</v>
      </c>
      <c r="U151" s="23" t="s">
        <v>1457</v>
      </c>
      <c r="V151" s="23" t="s">
        <v>36</v>
      </c>
      <c r="W151" s="23">
        <v>2024</v>
      </c>
      <c r="X151" s="23" t="s">
        <v>209</v>
      </c>
      <c r="Y151" s="23">
        <v>2024.01</v>
      </c>
      <c r="Z151" s="23">
        <v>2024.12</v>
      </c>
      <c r="AA151" s="36">
        <v>133</v>
      </c>
      <c r="AB151" s="36">
        <v>133</v>
      </c>
      <c r="AC151" s="36">
        <v>133</v>
      </c>
      <c r="AD151" s="36">
        <v>0</v>
      </c>
      <c r="AE151" s="36">
        <v>0</v>
      </c>
      <c r="AF151" s="36"/>
      <c r="AG151" s="40">
        <v>690</v>
      </c>
      <c r="AH151" s="40">
        <v>690</v>
      </c>
      <c r="AI151" s="23" t="s">
        <v>210</v>
      </c>
      <c r="AJ151" s="23" t="s">
        <v>209</v>
      </c>
      <c r="AK151" s="23" t="s">
        <v>211</v>
      </c>
      <c r="AL151" s="23"/>
      <c r="AM151" s="23" t="s">
        <v>212</v>
      </c>
      <c r="AN151" s="23" t="s">
        <v>210</v>
      </c>
      <c r="AO151" s="23" t="s">
        <v>210</v>
      </c>
      <c r="AP151" s="23"/>
      <c r="AQ151" s="23" t="s">
        <v>210</v>
      </c>
      <c r="AR151" s="23"/>
      <c r="AS151" s="23" t="s">
        <v>524</v>
      </c>
      <c r="AT151" s="23">
        <v>75647104</v>
      </c>
    </row>
    <row r="152" s="9" customFormat="1" ht="70" customHeight="1" spans="1:46">
      <c r="A152" s="23">
        <f>SUBTOTAL(103,$C$7:C152)*1</f>
        <v>146</v>
      </c>
      <c r="B152" s="23" t="s">
        <v>190</v>
      </c>
      <c r="C152" s="23" t="s">
        <v>1627</v>
      </c>
      <c r="D152" s="23" t="s">
        <v>215</v>
      </c>
      <c r="E152" s="23" t="s">
        <v>216</v>
      </c>
      <c r="F152" s="23" t="s">
        <v>217</v>
      </c>
      <c r="G152" s="23" t="s">
        <v>1628</v>
      </c>
      <c r="H152" s="23" t="s">
        <v>196</v>
      </c>
      <c r="I152" s="23" t="s">
        <v>63</v>
      </c>
      <c r="J152" s="23" t="s">
        <v>1628</v>
      </c>
      <c r="K152" s="23" t="s">
        <v>1629</v>
      </c>
      <c r="L152" s="23" t="s">
        <v>1628</v>
      </c>
      <c r="M152" s="23" t="s">
        <v>1512</v>
      </c>
      <c r="N152" s="23" t="s">
        <v>224</v>
      </c>
      <c r="O152" s="23" t="s">
        <v>225</v>
      </c>
      <c r="P152" s="23" t="s">
        <v>1454</v>
      </c>
      <c r="Q152" s="23" t="s">
        <v>1528</v>
      </c>
      <c r="R152" s="23" t="s">
        <v>1514</v>
      </c>
      <c r="S152" s="33" t="s">
        <v>365</v>
      </c>
      <c r="T152" s="33" t="s">
        <v>230</v>
      </c>
      <c r="U152" s="23" t="s">
        <v>1457</v>
      </c>
      <c r="V152" s="23" t="s">
        <v>62</v>
      </c>
      <c r="W152" s="23">
        <v>2024</v>
      </c>
      <c r="X152" s="23" t="s">
        <v>209</v>
      </c>
      <c r="Y152" s="23">
        <v>2024.01</v>
      </c>
      <c r="Z152" s="23">
        <v>2024.12</v>
      </c>
      <c r="AA152" s="36">
        <v>158.9625</v>
      </c>
      <c r="AB152" s="36">
        <v>158.9625</v>
      </c>
      <c r="AC152" s="36">
        <v>158.9625</v>
      </c>
      <c r="AD152" s="36">
        <v>0</v>
      </c>
      <c r="AE152" s="36">
        <v>0</v>
      </c>
      <c r="AF152" s="36"/>
      <c r="AG152" s="40">
        <v>800</v>
      </c>
      <c r="AH152" s="40">
        <v>800</v>
      </c>
      <c r="AI152" s="23" t="s">
        <v>210</v>
      </c>
      <c r="AJ152" s="23" t="s">
        <v>209</v>
      </c>
      <c r="AK152" s="23" t="s">
        <v>211</v>
      </c>
      <c r="AL152" s="23"/>
      <c r="AM152" s="23" t="s">
        <v>212</v>
      </c>
      <c r="AN152" s="23" t="s">
        <v>209</v>
      </c>
      <c r="AO152" s="23" t="s">
        <v>210</v>
      </c>
      <c r="AP152" s="23"/>
      <c r="AQ152" s="23" t="s">
        <v>210</v>
      </c>
      <c r="AR152" s="23"/>
      <c r="AS152" s="23" t="s">
        <v>1630</v>
      </c>
      <c r="AT152" s="23">
        <v>13709495892</v>
      </c>
    </row>
    <row r="153" s="9" customFormat="1" ht="70" customHeight="1" spans="1:46">
      <c r="A153" s="23">
        <f>SUBTOTAL(103,$C$7:C153)*1</f>
        <v>147</v>
      </c>
      <c r="B153" s="23" t="s">
        <v>190</v>
      </c>
      <c r="C153" s="23" t="s">
        <v>1631</v>
      </c>
      <c r="D153" s="23" t="s">
        <v>215</v>
      </c>
      <c r="E153" s="23" t="s">
        <v>216</v>
      </c>
      <c r="F153" s="23" t="s">
        <v>217</v>
      </c>
      <c r="G153" s="23" t="s">
        <v>1632</v>
      </c>
      <c r="H153" s="23" t="s">
        <v>196</v>
      </c>
      <c r="I153" s="23" t="s">
        <v>19</v>
      </c>
      <c r="J153" s="23" t="s">
        <v>1632</v>
      </c>
      <c r="K153" s="23" t="s">
        <v>1633</v>
      </c>
      <c r="L153" s="23" t="s">
        <v>1632</v>
      </c>
      <c r="M153" s="23" t="s">
        <v>1634</v>
      </c>
      <c r="N153" s="23" t="s">
        <v>224</v>
      </c>
      <c r="O153" s="23" t="s">
        <v>225</v>
      </c>
      <c r="P153" s="23" t="s">
        <v>1454</v>
      </c>
      <c r="Q153" s="23" t="s">
        <v>1635</v>
      </c>
      <c r="R153" s="23" t="s">
        <v>1636</v>
      </c>
      <c r="S153" s="33" t="s">
        <v>1465</v>
      </c>
      <c r="T153" s="33" t="s">
        <v>230</v>
      </c>
      <c r="U153" s="23" t="s">
        <v>1457</v>
      </c>
      <c r="V153" s="23" t="s">
        <v>18</v>
      </c>
      <c r="W153" s="23">
        <v>2024</v>
      </c>
      <c r="X153" s="23" t="s">
        <v>209</v>
      </c>
      <c r="Y153" s="23">
        <v>2024.01</v>
      </c>
      <c r="Z153" s="23">
        <v>2024.12</v>
      </c>
      <c r="AA153" s="36">
        <v>125.9075</v>
      </c>
      <c r="AB153" s="36">
        <v>125.9075</v>
      </c>
      <c r="AC153" s="36">
        <v>125.9075</v>
      </c>
      <c r="AD153" s="36">
        <v>0</v>
      </c>
      <c r="AE153" s="36">
        <v>0</v>
      </c>
      <c r="AF153" s="36"/>
      <c r="AG153" s="40">
        <v>638</v>
      </c>
      <c r="AH153" s="40">
        <v>638</v>
      </c>
      <c r="AI153" s="23" t="s">
        <v>210</v>
      </c>
      <c r="AJ153" s="23" t="s">
        <v>209</v>
      </c>
      <c r="AK153" s="23" t="s">
        <v>211</v>
      </c>
      <c r="AL153" s="23"/>
      <c r="AM153" s="23" t="s">
        <v>212</v>
      </c>
      <c r="AN153" s="23" t="s">
        <v>210</v>
      </c>
      <c r="AO153" s="23" t="s">
        <v>210</v>
      </c>
      <c r="AP153" s="23"/>
      <c r="AQ153" s="23" t="s">
        <v>210</v>
      </c>
      <c r="AR153" s="23"/>
      <c r="AS153" s="23" t="s">
        <v>1637</v>
      </c>
      <c r="AT153" s="23">
        <v>15808085713</v>
      </c>
    </row>
    <row r="154" s="10" customFormat="1" ht="70" customHeight="1" spans="1:46">
      <c r="A154" s="78">
        <f>SUBTOTAL(103,$C$7:C154)*1</f>
        <v>148</v>
      </c>
      <c r="B154" s="23" t="s">
        <v>190</v>
      </c>
      <c r="C154" s="78" t="s">
        <v>1638</v>
      </c>
      <c r="D154" s="78" t="s">
        <v>215</v>
      </c>
      <c r="E154" s="78" t="s">
        <v>216</v>
      </c>
      <c r="F154" s="78" t="s">
        <v>217</v>
      </c>
      <c r="G154" s="78" t="s">
        <v>1639</v>
      </c>
      <c r="H154" s="78" t="s">
        <v>196</v>
      </c>
      <c r="I154" s="78" t="s">
        <v>914</v>
      </c>
      <c r="J154" s="78" t="s">
        <v>1640</v>
      </c>
      <c r="K154" s="78" t="s">
        <v>1641</v>
      </c>
      <c r="L154" s="78" t="s">
        <v>1640</v>
      </c>
      <c r="M154" s="78" t="s">
        <v>1572</v>
      </c>
      <c r="N154" s="78" t="s">
        <v>1616</v>
      </c>
      <c r="O154" s="78" t="s">
        <v>1642</v>
      </c>
      <c r="P154" s="78" t="s">
        <v>1454</v>
      </c>
      <c r="Q154" s="78" t="s">
        <v>1643</v>
      </c>
      <c r="R154" s="78" t="s">
        <v>1574</v>
      </c>
      <c r="S154" s="79" t="s">
        <v>1465</v>
      </c>
      <c r="T154" s="79" t="s">
        <v>230</v>
      </c>
      <c r="U154" s="78" t="s">
        <v>1457</v>
      </c>
      <c r="V154" s="78" t="s">
        <v>32</v>
      </c>
      <c r="W154" s="78">
        <v>2024</v>
      </c>
      <c r="X154" s="78" t="s">
        <v>209</v>
      </c>
      <c r="Y154" s="78">
        <v>2024.01</v>
      </c>
      <c r="Z154" s="78">
        <v>2024.12</v>
      </c>
      <c r="AA154" s="80">
        <v>90</v>
      </c>
      <c r="AB154" s="80">
        <v>90</v>
      </c>
      <c r="AC154" s="80">
        <v>90</v>
      </c>
      <c r="AD154" s="80">
        <v>0</v>
      </c>
      <c r="AE154" s="80">
        <v>0</v>
      </c>
      <c r="AF154" s="80"/>
      <c r="AG154" s="81">
        <v>450</v>
      </c>
      <c r="AH154" s="81">
        <v>450</v>
      </c>
      <c r="AI154" s="78" t="s">
        <v>210</v>
      </c>
      <c r="AJ154" s="78" t="s">
        <v>209</v>
      </c>
      <c r="AK154" s="78" t="s">
        <v>211</v>
      </c>
      <c r="AL154" s="78"/>
      <c r="AM154" s="78" t="s">
        <v>212</v>
      </c>
      <c r="AN154" s="78" t="s">
        <v>209</v>
      </c>
      <c r="AO154" s="78" t="s">
        <v>210</v>
      </c>
      <c r="AP154" s="78"/>
      <c r="AQ154" s="78" t="s">
        <v>210</v>
      </c>
      <c r="AR154" s="78"/>
      <c r="AS154" s="78" t="s">
        <v>454</v>
      </c>
      <c r="AT154" s="78">
        <v>18623288007</v>
      </c>
    </row>
    <row r="155" s="9" customFormat="1" ht="70" customHeight="1" spans="1:46">
      <c r="A155" s="23">
        <f>SUBTOTAL(103,$C$7:C155)*1</f>
        <v>149</v>
      </c>
      <c r="B155" s="23" t="s">
        <v>190</v>
      </c>
      <c r="C155" s="23" t="s">
        <v>1644</v>
      </c>
      <c r="D155" s="23" t="s">
        <v>215</v>
      </c>
      <c r="E155" s="23" t="s">
        <v>216</v>
      </c>
      <c r="F155" s="23" t="s">
        <v>217</v>
      </c>
      <c r="G155" s="23" t="s">
        <v>1645</v>
      </c>
      <c r="H155" s="23" t="s">
        <v>196</v>
      </c>
      <c r="I155" s="23" t="s">
        <v>77</v>
      </c>
      <c r="J155" s="23" t="s">
        <v>1646</v>
      </c>
      <c r="K155" s="23" t="s">
        <v>1647</v>
      </c>
      <c r="L155" s="23" t="s">
        <v>1646</v>
      </c>
      <c r="M155" s="23" t="s">
        <v>1648</v>
      </c>
      <c r="N155" s="23" t="s">
        <v>1649</v>
      </c>
      <c r="O155" s="23" t="s">
        <v>1650</v>
      </c>
      <c r="P155" s="23" t="s">
        <v>1454</v>
      </c>
      <c r="Q155" s="23" t="s">
        <v>1651</v>
      </c>
      <c r="R155" s="23" t="s">
        <v>1652</v>
      </c>
      <c r="S155" s="33" t="s">
        <v>365</v>
      </c>
      <c r="T155" s="33" t="s">
        <v>230</v>
      </c>
      <c r="U155" s="23" t="s">
        <v>1457</v>
      </c>
      <c r="V155" s="23" t="s">
        <v>76</v>
      </c>
      <c r="W155" s="23">
        <v>2024</v>
      </c>
      <c r="X155" s="23" t="s">
        <v>209</v>
      </c>
      <c r="Y155" s="23">
        <v>2024.01</v>
      </c>
      <c r="Z155" s="23">
        <v>2024.12</v>
      </c>
      <c r="AA155" s="36">
        <v>88.959</v>
      </c>
      <c r="AB155" s="36">
        <v>88.959</v>
      </c>
      <c r="AC155" s="36">
        <v>88.959</v>
      </c>
      <c r="AD155" s="36">
        <v>0</v>
      </c>
      <c r="AE155" s="36">
        <v>0</v>
      </c>
      <c r="AF155" s="36"/>
      <c r="AG155" s="40">
        <v>420</v>
      </c>
      <c r="AH155" s="40">
        <v>420</v>
      </c>
      <c r="AI155" s="23" t="s">
        <v>210</v>
      </c>
      <c r="AJ155" s="23" t="s">
        <v>209</v>
      </c>
      <c r="AK155" s="23" t="s">
        <v>211</v>
      </c>
      <c r="AL155" s="23"/>
      <c r="AM155" s="23" t="s">
        <v>212</v>
      </c>
      <c r="AN155" s="23" t="s">
        <v>209</v>
      </c>
      <c r="AO155" s="23" t="s">
        <v>210</v>
      </c>
      <c r="AP155" s="23"/>
      <c r="AQ155" s="23" t="s">
        <v>210</v>
      </c>
      <c r="AR155" s="23"/>
      <c r="AS155" s="23" t="s">
        <v>1653</v>
      </c>
      <c r="AT155" s="23">
        <v>18623684949</v>
      </c>
    </row>
    <row r="156" s="9" customFormat="1" ht="70" customHeight="1" spans="1:46">
      <c r="A156" s="23">
        <f>SUBTOTAL(103,$C$7:C156)*1</f>
        <v>150</v>
      </c>
      <c r="B156" s="23" t="s">
        <v>190</v>
      </c>
      <c r="C156" s="23" t="s">
        <v>1654</v>
      </c>
      <c r="D156" s="23" t="s">
        <v>215</v>
      </c>
      <c r="E156" s="23" t="s">
        <v>216</v>
      </c>
      <c r="F156" s="23" t="s">
        <v>217</v>
      </c>
      <c r="G156" s="23" t="s">
        <v>1655</v>
      </c>
      <c r="H156" s="23" t="s">
        <v>196</v>
      </c>
      <c r="I156" s="23" t="s">
        <v>1656</v>
      </c>
      <c r="J156" s="23" t="s">
        <v>1655</v>
      </c>
      <c r="K156" s="23" t="s">
        <v>1657</v>
      </c>
      <c r="L156" s="23" t="s">
        <v>1658</v>
      </c>
      <c r="M156" s="23" t="s">
        <v>1659</v>
      </c>
      <c r="N156" s="23" t="s">
        <v>224</v>
      </c>
      <c r="O156" s="23" t="s">
        <v>225</v>
      </c>
      <c r="P156" s="23" t="s">
        <v>1454</v>
      </c>
      <c r="Q156" s="23" t="s">
        <v>1660</v>
      </c>
      <c r="R156" s="23" t="s">
        <v>1661</v>
      </c>
      <c r="S156" s="33" t="s">
        <v>365</v>
      </c>
      <c r="T156" s="33" t="s">
        <v>230</v>
      </c>
      <c r="U156" s="23" t="s">
        <v>1457</v>
      </c>
      <c r="V156" s="23" t="s">
        <v>46</v>
      </c>
      <c r="W156" s="23">
        <v>2024</v>
      </c>
      <c r="X156" s="23" t="s">
        <v>209</v>
      </c>
      <c r="Y156" s="23">
        <v>2024.01</v>
      </c>
      <c r="Z156" s="23">
        <v>2024.12</v>
      </c>
      <c r="AA156" s="36">
        <v>168.62</v>
      </c>
      <c r="AB156" s="36">
        <v>168.62</v>
      </c>
      <c r="AC156" s="36">
        <v>168.62</v>
      </c>
      <c r="AD156" s="36">
        <v>0</v>
      </c>
      <c r="AE156" s="36">
        <v>0</v>
      </c>
      <c r="AF156" s="36"/>
      <c r="AG156" s="40">
        <v>870</v>
      </c>
      <c r="AH156" s="40">
        <v>870</v>
      </c>
      <c r="AI156" s="23" t="s">
        <v>210</v>
      </c>
      <c r="AJ156" s="23" t="s">
        <v>209</v>
      </c>
      <c r="AK156" s="23" t="s">
        <v>211</v>
      </c>
      <c r="AL156" s="23"/>
      <c r="AM156" s="23" t="s">
        <v>212</v>
      </c>
      <c r="AN156" s="23" t="s">
        <v>209</v>
      </c>
      <c r="AO156" s="23" t="s">
        <v>210</v>
      </c>
      <c r="AP156" s="23"/>
      <c r="AQ156" s="23" t="s">
        <v>210</v>
      </c>
      <c r="AR156" s="23"/>
      <c r="AS156" s="23" t="s">
        <v>1069</v>
      </c>
      <c r="AT156" s="23" t="s">
        <v>1070</v>
      </c>
    </row>
    <row r="157" s="9" customFormat="1" ht="70" customHeight="1" spans="1:46">
      <c r="A157" s="23">
        <f>SUBTOTAL(103,$C$7:C157)*1</f>
        <v>151</v>
      </c>
      <c r="B157" s="23" t="s">
        <v>190</v>
      </c>
      <c r="C157" s="23" t="s">
        <v>1662</v>
      </c>
      <c r="D157" s="23" t="s">
        <v>215</v>
      </c>
      <c r="E157" s="23" t="s">
        <v>216</v>
      </c>
      <c r="F157" s="23" t="s">
        <v>217</v>
      </c>
      <c r="G157" s="23" t="s">
        <v>1663</v>
      </c>
      <c r="H157" s="23" t="s">
        <v>196</v>
      </c>
      <c r="I157" s="23" t="s">
        <v>85</v>
      </c>
      <c r="J157" s="23" t="s">
        <v>1664</v>
      </c>
      <c r="K157" s="23" t="s">
        <v>1665</v>
      </c>
      <c r="L157" s="23" t="s">
        <v>1664</v>
      </c>
      <c r="M157" s="23" t="s">
        <v>1666</v>
      </c>
      <c r="N157" s="23" t="s">
        <v>504</v>
      </c>
      <c r="O157" s="23" t="s">
        <v>377</v>
      </c>
      <c r="P157" s="23" t="s">
        <v>1454</v>
      </c>
      <c r="Q157" s="23" t="s">
        <v>1667</v>
      </c>
      <c r="R157" s="23" t="s">
        <v>1668</v>
      </c>
      <c r="S157" s="33" t="s">
        <v>1465</v>
      </c>
      <c r="T157" s="33" t="s">
        <v>230</v>
      </c>
      <c r="U157" s="23" t="s">
        <v>1457</v>
      </c>
      <c r="V157" s="23" t="s">
        <v>84</v>
      </c>
      <c r="W157" s="23">
        <v>2024</v>
      </c>
      <c r="X157" s="23" t="s">
        <v>209</v>
      </c>
      <c r="Y157" s="23">
        <v>2024.01</v>
      </c>
      <c r="Z157" s="23">
        <v>2024.12</v>
      </c>
      <c r="AA157" s="36">
        <v>212</v>
      </c>
      <c r="AB157" s="36">
        <v>212</v>
      </c>
      <c r="AC157" s="36">
        <v>212</v>
      </c>
      <c r="AD157" s="36">
        <v>0</v>
      </c>
      <c r="AE157" s="36">
        <v>0</v>
      </c>
      <c r="AF157" s="36"/>
      <c r="AG157" s="40">
        <v>1061</v>
      </c>
      <c r="AH157" s="40">
        <v>1061</v>
      </c>
      <c r="AI157" s="23" t="s">
        <v>210</v>
      </c>
      <c r="AJ157" s="23" t="s">
        <v>209</v>
      </c>
      <c r="AK157" s="23" t="s">
        <v>211</v>
      </c>
      <c r="AL157" s="23"/>
      <c r="AM157" s="23" t="s">
        <v>212</v>
      </c>
      <c r="AN157" s="23" t="s">
        <v>209</v>
      </c>
      <c r="AO157" s="23" t="s">
        <v>210</v>
      </c>
      <c r="AP157" s="23"/>
      <c r="AQ157" s="23" t="s">
        <v>210</v>
      </c>
      <c r="AR157" s="23"/>
      <c r="AS157" s="23" t="s">
        <v>1669</v>
      </c>
      <c r="AT157" s="23">
        <v>18996968678</v>
      </c>
    </row>
    <row r="158" s="9" customFormat="1" ht="70" customHeight="1" spans="1:46">
      <c r="A158" s="23">
        <f>SUBTOTAL(103,$C$7:C158)*1</f>
        <v>152</v>
      </c>
      <c r="B158" s="23" t="s">
        <v>190</v>
      </c>
      <c r="C158" s="23" t="s">
        <v>1670</v>
      </c>
      <c r="D158" s="23" t="s">
        <v>215</v>
      </c>
      <c r="E158" s="23" t="s">
        <v>216</v>
      </c>
      <c r="F158" s="23" t="s">
        <v>217</v>
      </c>
      <c r="G158" s="23" t="s">
        <v>1671</v>
      </c>
      <c r="H158" s="23" t="s">
        <v>196</v>
      </c>
      <c r="I158" s="23" t="s">
        <v>81</v>
      </c>
      <c r="J158" s="23" t="s">
        <v>1672</v>
      </c>
      <c r="K158" s="23" t="s">
        <v>1673</v>
      </c>
      <c r="L158" s="23" t="s">
        <v>1674</v>
      </c>
      <c r="M158" s="23" t="s">
        <v>1675</v>
      </c>
      <c r="N158" s="23" t="s">
        <v>224</v>
      </c>
      <c r="O158" s="23" t="s">
        <v>225</v>
      </c>
      <c r="P158" s="23" t="s">
        <v>1454</v>
      </c>
      <c r="Q158" s="23" t="s">
        <v>1676</v>
      </c>
      <c r="R158" s="23" t="s">
        <v>1677</v>
      </c>
      <c r="S158" s="33" t="s">
        <v>1465</v>
      </c>
      <c r="T158" s="33" t="s">
        <v>290</v>
      </c>
      <c r="U158" s="23" t="s">
        <v>1457</v>
      </c>
      <c r="V158" s="23" t="s">
        <v>80</v>
      </c>
      <c r="W158" s="23">
        <v>2024</v>
      </c>
      <c r="X158" s="23" t="s">
        <v>209</v>
      </c>
      <c r="Y158" s="23">
        <v>2024.01</v>
      </c>
      <c r="Z158" s="23">
        <v>2024.12</v>
      </c>
      <c r="AA158" s="36">
        <v>142.792</v>
      </c>
      <c r="AB158" s="36">
        <v>142.792</v>
      </c>
      <c r="AC158" s="36">
        <v>142.792</v>
      </c>
      <c r="AD158" s="36">
        <v>0</v>
      </c>
      <c r="AE158" s="36">
        <v>0</v>
      </c>
      <c r="AF158" s="36"/>
      <c r="AG158" s="40">
        <v>863</v>
      </c>
      <c r="AH158" s="40">
        <v>863</v>
      </c>
      <c r="AI158" s="23" t="s">
        <v>210</v>
      </c>
      <c r="AJ158" s="23" t="s">
        <v>209</v>
      </c>
      <c r="AK158" s="23" t="s">
        <v>211</v>
      </c>
      <c r="AL158" s="23"/>
      <c r="AM158" s="23" t="s">
        <v>212</v>
      </c>
      <c r="AN158" s="23" t="s">
        <v>209</v>
      </c>
      <c r="AO158" s="23" t="s">
        <v>210</v>
      </c>
      <c r="AP158" s="23"/>
      <c r="AQ158" s="23" t="s">
        <v>210</v>
      </c>
      <c r="AR158" s="23"/>
      <c r="AS158" s="23" t="s">
        <v>1678</v>
      </c>
      <c r="AT158" s="23" t="s">
        <v>1679</v>
      </c>
    </row>
    <row r="159" s="10" customFormat="1" ht="70" customHeight="1" spans="1:46">
      <c r="A159" s="78">
        <f>SUBTOTAL(103,$C$7:C159)*1</f>
        <v>153</v>
      </c>
      <c r="B159" s="23" t="s">
        <v>190</v>
      </c>
      <c r="C159" s="78" t="s">
        <v>1680</v>
      </c>
      <c r="D159" s="78" t="s">
        <v>215</v>
      </c>
      <c r="E159" s="78" t="s">
        <v>216</v>
      </c>
      <c r="F159" s="78" t="s">
        <v>217</v>
      </c>
      <c r="G159" s="78" t="s">
        <v>1681</v>
      </c>
      <c r="H159" s="78" t="s">
        <v>196</v>
      </c>
      <c r="I159" s="78" t="s">
        <v>83</v>
      </c>
      <c r="J159" s="78" t="s">
        <v>1682</v>
      </c>
      <c r="K159" s="78" t="s">
        <v>1683</v>
      </c>
      <c r="L159" s="78" t="s">
        <v>1684</v>
      </c>
      <c r="M159" s="78" t="s">
        <v>1572</v>
      </c>
      <c r="N159" s="78" t="s">
        <v>224</v>
      </c>
      <c r="O159" s="78" t="s">
        <v>225</v>
      </c>
      <c r="P159" s="78" t="s">
        <v>1454</v>
      </c>
      <c r="Q159" s="78" t="s">
        <v>1573</v>
      </c>
      <c r="R159" s="78" t="s">
        <v>1574</v>
      </c>
      <c r="S159" s="79" t="s">
        <v>1465</v>
      </c>
      <c r="T159" s="79" t="s">
        <v>230</v>
      </c>
      <c r="U159" s="78" t="s">
        <v>1457</v>
      </c>
      <c r="V159" s="78" t="s">
        <v>82</v>
      </c>
      <c r="W159" s="78">
        <v>2024</v>
      </c>
      <c r="X159" s="78" t="s">
        <v>209</v>
      </c>
      <c r="Y159" s="78">
        <v>2024.01</v>
      </c>
      <c r="Z159" s="78">
        <v>2024.12</v>
      </c>
      <c r="AA159" s="80">
        <v>104</v>
      </c>
      <c r="AB159" s="80">
        <v>104</v>
      </c>
      <c r="AC159" s="80">
        <v>104</v>
      </c>
      <c r="AD159" s="80">
        <v>0</v>
      </c>
      <c r="AE159" s="80">
        <v>0</v>
      </c>
      <c r="AF159" s="80"/>
      <c r="AG159" s="81">
        <v>450</v>
      </c>
      <c r="AH159" s="81">
        <v>450</v>
      </c>
      <c r="AI159" s="78" t="s">
        <v>210</v>
      </c>
      <c r="AJ159" s="78" t="s">
        <v>209</v>
      </c>
      <c r="AK159" s="78" t="s">
        <v>211</v>
      </c>
      <c r="AL159" s="78"/>
      <c r="AM159" s="78" t="s">
        <v>212</v>
      </c>
      <c r="AN159" s="78" t="s">
        <v>210</v>
      </c>
      <c r="AO159" s="78" t="s">
        <v>210</v>
      </c>
      <c r="AP159" s="78"/>
      <c r="AQ159" s="78" t="s">
        <v>210</v>
      </c>
      <c r="AR159" s="78"/>
      <c r="AS159" s="78" t="s">
        <v>1685</v>
      </c>
      <c r="AT159" s="78">
        <v>13896882248</v>
      </c>
    </row>
    <row r="160" s="9" customFormat="1" ht="70" customHeight="1" spans="1:46">
      <c r="A160" s="23">
        <f>SUBTOTAL(103,$C$7:C160)*1</f>
        <v>154</v>
      </c>
      <c r="B160" s="23" t="s">
        <v>190</v>
      </c>
      <c r="C160" s="23" t="s">
        <v>1686</v>
      </c>
      <c r="D160" s="23" t="s">
        <v>215</v>
      </c>
      <c r="E160" s="23" t="s">
        <v>216</v>
      </c>
      <c r="F160" s="23" t="s">
        <v>217</v>
      </c>
      <c r="G160" s="23" t="s">
        <v>1687</v>
      </c>
      <c r="H160" s="23" t="s">
        <v>196</v>
      </c>
      <c r="I160" s="23" t="s">
        <v>1688</v>
      </c>
      <c r="J160" s="23" t="s">
        <v>1689</v>
      </c>
      <c r="K160" s="23" t="s">
        <v>1690</v>
      </c>
      <c r="L160" s="23" t="s">
        <v>1689</v>
      </c>
      <c r="M160" s="23" t="s">
        <v>1691</v>
      </c>
      <c r="N160" s="23" t="s">
        <v>224</v>
      </c>
      <c r="O160" s="23" t="s">
        <v>225</v>
      </c>
      <c r="P160" s="23" t="s">
        <v>1454</v>
      </c>
      <c r="Q160" s="23" t="s">
        <v>1692</v>
      </c>
      <c r="R160" s="23" t="s">
        <v>1693</v>
      </c>
      <c r="S160" s="33" t="s">
        <v>365</v>
      </c>
      <c r="T160" s="33" t="s">
        <v>290</v>
      </c>
      <c r="U160" s="23" t="s">
        <v>1457</v>
      </c>
      <c r="V160" s="23" t="s">
        <v>22</v>
      </c>
      <c r="W160" s="23">
        <v>2024</v>
      </c>
      <c r="X160" s="23" t="s">
        <v>209</v>
      </c>
      <c r="Y160" s="23">
        <v>2024.01</v>
      </c>
      <c r="Z160" s="23">
        <v>2024.12</v>
      </c>
      <c r="AA160" s="36">
        <v>270</v>
      </c>
      <c r="AB160" s="36">
        <v>270</v>
      </c>
      <c r="AC160" s="36">
        <v>270</v>
      </c>
      <c r="AD160" s="36">
        <v>0</v>
      </c>
      <c r="AE160" s="36">
        <v>0</v>
      </c>
      <c r="AF160" s="36"/>
      <c r="AG160" s="40">
        <v>1100</v>
      </c>
      <c r="AH160" s="40">
        <v>1100</v>
      </c>
      <c r="AI160" s="23" t="s">
        <v>210</v>
      </c>
      <c r="AJ160" s="23" t="s">
        <v>209</v>
      </c>
      <c r="AK160" s="23" t="s">
        <v>211</v>
      </c>
      <c r="AL160" s="23"/>
      <c r="AM160" s="23" t="s">
        <v>212</v>
      </c>
      <c r="AN160" s="23" t="s">
        <v>210</v>
      </c>
      <c r="AO160" s="23" t="s">
        <v>210</v>
      </c>
      <c r="AP160" s="23"/>
      <c r="AQ160" s="23" t="s">
        <v>210</v>
      </c>
      <c r="AR160" s="23"/>
      <c r="AS160" s="23" t="s">
        <v>1694</v>
      </c>
      <c r="AT160" s="23">
        <v>13896868315</v>
      </c>
    </row>
    <row r="161" s="9" customFormat="1" ht="70" customHeight="1" spans="1:46">
      <c r="A161" s="23">
        <f>SUBTOTAL(103,$C$7:C161)*1</f>
        <v>155</v>
      </c>
      <c r="B161" s="23" t="s">
        <v>190</v>
      </c>
      <c r="C161" s="23" t="s">
        <v>1695</v>
      </c>
      <c r="D161" s="23" t="s">
        <v>215</v>
      </c>
      <c r="E161" s="23" t="s">
        <v>216</v>
      </c>
      <c r="F161" s="23" t="s">
        <v>217</v>
      </c>
      <c r="G161" s="23" t="s">
        <v>1696</v>
      </c>
      <c r="H161" s="23" t="s">
        <v>196</v>
      </c>
      <c r="I161" s="23" t="s">
        <v>79</v>
      </c>
      <c r="J161" s="23" t="s">
        <v>1697</v>
      </c>
      <c r="K161" s="23" t="s">
        <v>1698</v>
      </c>
      <c r="L161" s="23" t="s">
        <v>1697</v>
      </c>
      <c r="M161" s="23" t="s">
        <v>1699</v>
      </c>
      <c r="N161" s="23" t="s">
        <v>224</v>
      </c>
      <c r="O161" s="23" t="s">
        <v>225</v>
      </c>
      <c r="P161" s="23" t="s">
        <v>1454</v>
      </c>
      <c r="Q161" s="23" t="s">
        <v>1700</v>
      </c>
      <c r="R161" s="23" t="s">
        <v>1701</v>
      </c>
      <c r="S161" s="33" t="s">
        <v>365</v>
      </c>
      <c r="T161" s="33" t="s">
        <v>230</v>
      </c>
      <c r="U161" s="23" t="s">
        <v>1457</v>
      </c>
      <c r="V161" s="23" t="s">
        <v>78</v>
      </c>
      <c r="W161" s="23">
        <v>2024</v>
      </c>
      <c r="X161" s="23" t="s">
        <v>209</v>
      </c>
      <c r="Y161" s="23">
        <v>2024.01</v>
      </c>
      <c r="Z161" s="23">
        <v>2024.12</v>
      </c>
      <c r="AA161" s="36">
        <v>204</v>
      </c>
      <c r="AB161" s="36">
        <v>204</v>
      </c>
      <c r="AC161" s="36">
        <v>204</v>
      </c>
      <c r="AD161" s="36">
        <v>0</v>
      </c>
      <c r="AE161" s="36">
        <v>0</v>
      </c>
      <c r="AF161" s="36"/>
      <c r="AG161" s="40">
        <v>1050</v>
      </c>
      <c r="AH161" s="40">
        <v>1050</v>
      </c>
      <c r="AI161" s="23" t="s">
        <v>210</v>
      </c>
      <c r="AJ161" s="23" t="s">
        <v>209</v>
      </c>
      <c r="AK161" s="23" t="s">
        <v>211</v>
      </c>
      <c r="AL161" s="23"/>
      <c r="AM161" s="23" t="s">
        <v>212</v>
      </c>
      <c r="AN161" s="23" t="s">
        <v>209</v>
      </c>
      <c r="AO161" s="23" t="s">
        <v>210</v>
      </c>
      <c r="AP161" s="23"/>
      <c r="AQ161" s="23" t="s">
        <v>210</v>
      </c>
      <c r="AR161" s="23"/>
      <c r="AS161" s="23" t="s">
        <v>488</v>
      </c>
      <c r="AT161" s="23">
        <v>15340364333</v>
      </c>
    </row>
    <row r="162" s="9" customFormat="1" ht="70" customHeight="1" spans="1:46">
      <c r="A162" s="23">
        <f>SUBTOTAL(103,$C$7:C162)*1</f>
        <v>156</v>
      </c>
      <c r="B162" s="23" t="s">
        <v>190</v>
      </c>
      <c r="C162" s="23" t="s">
        <v>1702</v>
      </c>
      <c r="D162" s="23" t="s">
        <v>215</v>
      </c>
      <c r="E162" s="23" t="s">
        <v>216</v>
      </c>
      <c r="F162" s="23" t="s">
        <v>217</v>
      </c>
      <c r="G162" s="23" t="s">
        <v>1703</v>
      </c>
      <c r="H162" s="23" t="s">
        <v>196</v>
      </c>
      <c r="I162" s="23" t="s">
        <v>91</v>
      </c>
      <c r="J162" s="23" t="s">
        <v>1704</v>
      </c>
      <c r="K162" s="23" t="s">
        <v>1705</v>
      </c>
      <c r="L162" s="23" t="s">
        <v>1704</v>
      </c>
      <c r="M162" s="23" t="s">
        <v>1706</v>
      </c>
      <c r="N162" s="23" t="s">
        <v>224</v>
      </c>
      <c r="O162" s="23" t="s">
        <v>225</v>
      </c>
      <c r="P162" s="23" t="s">
        <v>1454</v>
      </c>
      <c r="Q162" s="23" t="s">
        <v>1707</v>
      </c>
      <c r="R162" s="23" t="s">
        <v>1708</v>
      </c>
      <c r="S162" s="33" t="s">
        <v>1465</v>
      </c>
      <c r="T162" s="33" t="s">
        <v>230</v>
      </c>
      <c r="U162" s="23" t="s">
        <v>1457</v>
      </c>
      <c r="V162" s="23" t="s">
        <v>90</v>
      </c>
      <c r="W162" s="23">
        <v>2024</v>
      </c>
      <c r="X162" s="23" t="s">
        <v>209</v>
      </c>
      <c r="Y162" s="23">
        <v>2024.01</v>
      </c>
      <c r="Z162" s="23">
        <v>2024.12</v>
      </c>
      <c r="AA162" s="36">
        <v>156.793</v>
      </c>
      <c r="AB162" s="36">
        <v>156.793</v>
      </c>
      <c r="AC162" s="36">
        <v>156.793</v>
      </c>
      <c r="AD162" s="36">
        <v>0</v>
      </c>
      <c r="AE162" s="36">
        <v>0</v>
      </c>
      <c r="AF162" s="36"/>
      <c r="AG162" s="40">
        <v>706</v>
      </c>
      <c r="AH162" s="40">
        <v>706</v>
      </c>
      <c r="AI162" s="23" t="s">
        <v>210</v>
      </c>
      <c r="AJ162" s="23" t="s">
        <v>209</v>
      </c>
      <c r="AK162" s="23" t="s">
        <v>211</v>
      </c>
      <c r="AL162" s="23"/>
      <c r="AM162" s="23" t="s">
        <v>212</v>
      </c>
      <c r="AN162" s="23" t="s">
        <v>209</v>
      </c>
      <c r="AO162" s="23" t="s">
        <v>210</v>
      </c>
      <c r="AP162" s="23"/>
      <c r="AQ162" s="23" t="s">
        <v>210</v>
      </c>
      <c r="AR162" s="23"/>
      <c r="AS162" s="23" t="s">
        <v>1709</v>
      </c>
      <c r="AT162" s="23" t="s">
        <v>1710</v>
      </c>
    </row>
    <row r="163" s="9" customFormat="1" ht="70" customHeight="1" spans="1:46">
      <c r="A163" s="23">
        <f>SUBTOTAL(103,$C$7:C163)*1</f>
        <v>157</v>
      </c>
      <c r="B163" s="23" t="s">
        <v>190</v>
      </c>
      <c r="C163" s="23" t="s">
        <v>1711</v>
      </c>
      <c r="D163" s="23" t="s">
        <v>215</v>
      </c>
      <c r="E163" s="23" t="s">
        <v>216</v>
      </c>
      <c r="F163" s="23" t="s">
        <v>217</v>
      </c>
      <c r="G163" s="23" t="s">
        <v>1712</v>
      </c>
      <c r="H163" s="23" t="s">
        <v>196</v>
      </c>
      <c r="I163" s="23" t="s">
        <v>1713</v>
      </c>
      <c r="J163" s="23" t="s">
        <v>1714</v>
      </c>
      <c r="K163" s="23" t="s">
        <v>1715</v>
      </c>
      <c r="L163" s="23" t="s">
        <v>1714</v>
      </c>
      <c r="M163" s="23" t="s">
        <v>1716</v>
      </c>
      <c r="N163" s="23" t="s">
        <v>224</v>
      </c>
      <c r="O163" s="23" t="s">
        <v>225</v>
      </c>
      <c r="P163" s="23" t="s">
        <v>1454</v>
      </c>
      <c r="Q163" s="23" t="s">
        <v>1589</v>
      </c>
      <c r="R163" s="23" t="s">
        <v>1717</v>
      </c>
      <c r="S163" s="33" t="s">
        <v>365</v>
      </c>
      <c r="T163" s="33" t="s">
        <v>230</v>
      </c>
      <c r="U163" s="23" t="s">
        <v>1457</v>
      </c>
      <c r="V163" s="23" t="s">
        <v>70</v>
      </c>
      <c r="W163" s="23">
        <v>2024</v>
      </c>
      <c r="X163" s="23" t="s">
        <v>209</v>
      </c>
      <c r="Y163" s="23">
        <v>2024.01</v>
      </c>
      <c r="Z163" s="23">
        <v>2024.12</v>
      </c>
      <c r="AA163" s="36">
        <v>176.291</v>
      </c>
      <c r="AB163" s="36">
        <v>176.291</v>
      </c>
      <c r="AC163" s="36">
        <v>176.291</v>
      </c>
      <c r="AD163" s="36">
        <v>0</v>
      </c>
      <c r="AE163" s="36">
        <v>0</v>
      </c>
      <c r="AF163" s="36"/>
      <c r="AG163" s="40">
        <v>810</v>
      </c>
      <c r="AH163" s="40">
        <v>810</v>
      </c>
      <c r="AI163" s="23" t="s">
        <v>210</v>
      </c>
      <c r="AJ163" s="23" t="s">
        <v>209</v>
      </c>
      <c r="AK163" s="23" t="s">
        <v>211</v>
      </c>
      <c r="AL163" s="23"/>
      <c r="AM163" s="23" t="s">
        <v>212</v>
      </c>
      <c r="AN163" s="23" t="s">
        <v>210</v>
      </c>
      <c r="AO163" s="23" t="s">
        <v>210</v>
      </c>
      <c r="AP163" s="23"/>
      <c r="AQ163" s="23" t="s">
        <v>210</v>
      </c>
      <c r="AR163" s="23"/>
      <c r="AS163" s="23" t="s">
        <v>1718</v>
      </c>
      <c r="AT163" s="23">
        <v>15340369000</v>
      </c>
    </row>
    <row r="164" s="10" customFormat="1" ht="70" customHeight="1" spans="1:46">
      <c r="A164" s="78">
        <f>SUBTOTAL(103,$C$7:C164)*1</f>
        <v>158</v>
      </c>
      <c r="B164" s="23" t="s">
        <v>190</v>
      </c>
      <c r="C164" s="78" t="s">
        <v>1719</v>
      </c>
      <c r="D164" s="78" t="s">
        <v>215</v>
      </c>
      <c r="E164" s="78" t="s">
        <v>216</v>
      </c>
      <c r="F164" s="78" t="s">
        <v>217</v>
      </c>
      <c r="G164" s="78" t="s">
        <v>1720</v>
      </c>
      <c r="H164" s="78" t="s">
        <v>196</v>
      </c>
      <c r="I164" s="78" t="s">
        <v>51</v>
      </c>
      <c r="J164" s="78" t="s">
        <v>1721</v>
      </c>
      <c r="K164" s="78" t="s">
        <v>1722</v>
      </c>
      <c r="L164" s="78" t="s">
        <v>1723</v>
      </c>
      <c r="M164" s="78" t="s">
        <v>1724</v>
      </c>
      <c r="N164" s="78" t="s">
        <v>224</v>
      </c>
      <c r="O164" s="78" t="s">
        <v>225</v>
      </c>
      <c r="P164" s="78" t="s">
        <v>1454</v>
      </c>
      <c r="Q164" s="78" t="s">
        <v>1548</v>
      </c>
      <c r="R164" s="78" t="s">
        <v>1725</v>
      </c>
      <c r="S164" s="79" t="s">
        <v>1465</v>
      </c>
      <c r="T164" s="79" t="s">
        <v>230</v>
      </c>
      <c r="U164" s="78" t="s">
        <v>1457</v>
      </c>
      <c r="V164" s="78" t="s">
        <v>50</v>
      </c>
      <c r="W164" s="78">
        <v>2024</v>
      </c>
      <c r="X164" s="78" t="s">
        <v>209</v>
      </c>
      <c r="Y164" s="78">
        <v>2024.01</v>
      </c>
      <c r="Z164" s="78">
        <v>2024.12</v>
      </c>
      <c r="AA164" s="80">
        <v>97.152</v>
      </c>
      <c r="AB164" s="80">
        <v>97.152</v>
      </c>
      <c r="AC164" s="80">
        <v>97.152</v>
      </c>
      <c r="AD164" s="80">
        <v>0</v>
      </c>
      <c r="AE164" s="80">
        <v>0</v>
      </c>
      <c r="AF164" s="80"/>
      <c r="AG164" s="81">
        <v>500</v>
      </c>
      <c r="AH164" s="81">
        <v>500</v>
      </c>
      <c r="AI164" s="78" t="s">
        <v>210</v>
      </c>
      <c r="AJ164" s="78" t="s">
        <v>209</v>
      </c>
      <c r="AK164" s="78" t="s">
        <v>211</v>
      </c>
      <c r="AL164" s="78"/>
      <c r="AM164" s="78" t="s">
        <v>212</v>
      </c>
      <c r="AN164" s="78" t="s">
        <v>210</v>
      </c>
      <c r="AO164" s="78" t="s">
        <v>210</v>
      </c>
      <c r="AP164" s="78"/>
      <c r="AQ164" s="78" t="s">
        <v>210</v>
      </c>
      <c r="AR164" s="78"/>
      <c r="AS164" s="78" t="s">
        <v>397</v>
      </c>
      <c r="AT164" s="78">
        <v>13709487252</v>
      </c>
    </row>
    <row r="165" s="10" customFormat="1" ht="70" customHeight="1" spans="1:46">
      <c r="A165" s="78">
        <f>SUBTOTAL(103,$C$7:C165)*1</f>
        <v>159</v>
      </c>
      <c r="B165" s="23" t="s">
        <v>190</v>
      </c>
      <c r="C165" s="78" t="s">
        <v>1726</v>
      </c>
      <c r="D165" s="78" t="s">
        <v>215</v>
      </c>
      <c r="E165" s="78" t="s">
        <v>216</v>
      </c>
      <c r="F165" s="78" t="s">
        <v>217</v>
      </c>
      <c r="G165" s="78" t="s">
        <v>1727</v>
      </c>
      <c r="H165" s="78" t="s">
        <v>196</v>
      </c>
      <c r="I165" s="78" t="s">
        <v>65</v>
      </c>
      <c r="J165" s="78" t="s">
        <v>1727</v>
      </c>
      <c r="K165" s="78" t="s">
        <v>1728</v>
      </c>
      <c r="L165" s="78" t="s">
        <v>1727</v>
      </c>
      <c r="M165" s="78" t="s">
        <v>1729</v>
      </c>
      <c r="N165" s="78" t="s">
        <v>1730</v>
      </c>
      <c r="O165" s="78" t="s">
        <v>1731</v>
      </c>
      <c r="P165" s="78" t="s">
        <v>1454</v>
      </c>
      <c r="Q165" s="78" t="s">
        <v>1732</v>
      </c>
      <c r="R165" s="78" t="s">
        <v>1733</v>
      </c>
      <c r="S165" s="79" t="s">
        <v>1465</v>
      </c>
      <c r="T165" s="79" t="s">
        <v>230</v>
      </c>
      <c r="U165" s="78" t="s">
        <v>1457</v>
      </c>
      <c r="V165" s="78" t="s">
        <v>64</v>
      </c>
      <c r="W165" s="78">
        <v>2024</v>
      </c>
      <c r="X165" s="78" t="s">
        <v>209</v>
      </c>
      <c r="Y165" s="78">
        <v>2024.01</v>
      </c>
      <c r="Z165" s="78">
        <v>2024.12</v>
      </c>
      <c r="AA165" s="80">
        <v>167.866</v>
      </c>
      <c r="AB165" s="80">
        <v>167.866</v>
      </c>
      <c r="AC165" s="80">
        <v>167.866</v>
      </c>
      <c r="AD165" s="80">
        <v>0</v>
      </c>
      <c r="AE165" s="80">
        <v>0</v>
      </c>
      <c r="AF165" s="80"/>
      <c r="AG165" s="81">
        <v>610</v>
      </c>
      <c r="AH165" s="81">
        <v>610</v>
      </c>
      <c r="AI165" s="78" t="s">
        <v>210</v>
      </c>
      <c r="AJ165" s="78" t="s">
        <v>209</v>
      </c>
      <c r="AK165" s="78" t="s">
        <v>211</v>
      </c>
      <c r="AL165" s="78"/>
      <c r="AM165" s="78" t="s">
        <v>212</v>
      </c>
      <c r="AN165" s="78" t="s">
        <v>210</v>
      </c>
      <c r="AO165" s="78" t="s">
        <v>210</v>
      </c>
      <c r="AP165" s="78"/>
      <c r="AQ165" s="78" t="s">
        <v>210</v>
      </c>
      <c r="AR165" s="78"/>
      <c r="AS165" s="78" t="s">
        <v>561</v>
      </c>
      <c r="AT165" s="78">
        <v>13609497658</v>
      </c>
    </row>
    <row r="166" s="10" customFormat="1" ht="70" customHeight="1" spans="1:46">
      <c r="A166" s="78">
        <f>SUBTOTAL(103,$C$7:C166)*1</f>
        <v>160</v>
      </c>
      <c r="B166" s="23" t="s">
        <v>190</v>
      </c>
      <c r="C166" s="78" t="s">
        <v>1734</v>
      </c>
      <c r="D166" s="78" t="s">
        <v>215</v>
      </c>
      <c r="E166" s="78" t="s">
        <v>216</v>
      </c>
      <c r="F166" s="78" t="s">
        <v>217</v>
      </c>
      <c r="G166" s="78" t="s">
        <v>1735</v>
      </c>
      <c r="H166" s="78" t="s">
        <v>196</v>
      </c>
      <c r="I166" s="78" t="s">
        <v>67</v>
      </c>
      <c r="J166" s="78" t="s">
        <v>1736</v>
      </c>
      <c r="K166" s="78" t="s">
        <v>1737</v>
      </c>
      <c r="L166" s="78" t="s">
        <v>1736</v>
      </c>
      <c r="M166" s="78" t="s">
        <v>1738</v>
      </c>
      <c r="N166" s="78" t="s">
        <v>224</v>
      </c>
      <c r="O166" s="78" t="s">
        <v>203</v>
      </c>
      <c r="P166" s="78" t="s">
        <v>1454</v>
      </c>
      <c r="Q166" s="78" t="s">
        <v>1739</v>
      </c>
      <c r="R166" s="78" t="s">
        <v>1740</v>
      </c>
      <c r="S166" s="79" t="s">
        <v>1465</v>
      </c>
      <c r="T166" s="79" t="s">
        <v>230</v>
      </c>
      <c r="U166" s="78" t="s">
        <v>1457</v>
      </c>
      <c r="V166" s="78" t="s">
        <v>66</v>
      </c>
      <c r="W166" s="78">
        <v>2024</v>
      </c>
      <c r="X166" s="78" t="s">
        <v>209</v>
      </c>
      <c r="Y166" s="78">
        <v>2024.01</v>
      </c>
      <c r="Z166" s="78">
        <v>2024.12</v>
      </c>
      <c r="AA166" s="80">
        <v>168.1975</v>
      </c>
      <c r="AB166" s="80">
        <v>168.1975</v>
      </c>
      <c r="AC166" s="80">
        <v>168.1975</v>
      </c>
      <c r="AD166" s="80">
        <v>0</v>
      </c>
      <c r="AE166" s="80">
        <v>0</v>
      </c>
      <c r="AF166" s="80"/>
      <c r="AG166" s="81">
        <v>660</v>
      </c>
      <c r="AH166" s="81">
        <v>660</v>
      </c>
      <c r="AI166" s="78" t="s">
        <v>210</v>
      </c>
      <c r="AJ166" s="78" t="s">
        <v>209</v>
      </c>
      <c r="AK166" s="78" t="s">
        <v>211</v>
      </c>
      <c r="AL166" s="78"/>
      <c r="AM166" s="78" t="s">
        <v>212</v>
      </c>
      <c r="AN166" s="78" t="s">
        <v>210</v>
      </c>
      <c r="AO166" s="78" t="s">
        <v>210</v>
      </c>
      <c r="AP166" s="78"/>
      <c r="AQ166" s="78" t="s">
        <v>210</v>
      </c>
      <c r="AR166" s="78"/>
      <c r="AS166" s="78" t="s">
        <v>827</v>
      </c>
      <c r="AT166" s="78">
        <v>13908276733</v>
      </c>
    </row>
    <row r="167" s="9" customFormat="1" ht="70" customHeight="1" spans="1:46">
      <c r="A167" s="23">
        <f>SUBTOTAL(103,$C$7:C167)*1</f>
        <v>161</v>
      </c>
      <c r="B167" s="23" t="s">
        <v>190</v>
      </c>
      <c r="C167" s="23" t="s">
        <v>1741</v>
      </c>
      <c r="D167" s="23" t="s">
        <v>215</v>
      </c>
      <c r="E167" s="23" t="s">
        <v>216</v>
      </c>
      <c r="F167" s="23" t="s">
        <v>217</v>
      </c>
      <c r="G167" s="23" t="s">
        <v>1742</v>
      </c>
      <c r="H167" s="23" t="s">
        <v>196</v>
      </c>
      <c r="I167" s="23" t="s">
        <v>41</v>
      </c>
      <c r="J167" s="23" t="s">
        <v>1743</v>
      </c>
      <c r="K167" s="23" t="s">
        <v>1744</v>
      </c>
      <c r="L167" s="23" t="s">
        <v>1743</v>
      </c>
      <c r="M167" s="23" t="s">
        <v>1745</v>
      </c>
      <c r="N167" s="23" t="s">
        <v>224</v>
      </c>
      <c r="O167" s="23" t="s">
        <v>225</v>
      </c>
      <c r="P167" s="23" t="s">
        <v>1454</v>
      </c>
      <c r="Q167" s="23" t="s">
        <v>1746</v>
      </c>
      <c r="R167" s="23" t="s">
        <v>1747</v>
      </c>
      <c r="S167" s="33" t="s">
        <v>1465</v>
      </c>
      <c r="T167" s="33" t="s">
        <v>230</v>
      </c>
      <c r="U167" s="23" t="s">
        <v>1457</v>
      </c>
      <c r="V167" s="23" t="s">
        <v>40</v>
      </c>
      <c r="W167" s="23">
        <v>2024</v>
      </c>
      <c r="X167" s="23" t="s">
        <v>209</v>
      </c>
      <c r="Y167" s="23">
        <v>2024.01</v>
      </c>
      <c r="Z167" s="23">
        <v>2024.12</v>
      </c>
      <c r="AA167" s="36">
        <v>100.7875</v>
      </c>
      <c r="AB167" s="36">
        <v>100.7875</v>
      </c>
      <c r="AC167" s="36">
        <v>100.7875</v>
      </c>
      <c r="AD167" s="36">
        <v>0</v>
      </c>
      <c r="AE167" s="36">
        <v>0</v>
      </c>
      <c r="AF167" s="36"/>
      <c r="AG167" s="40">
        <v>457</v>
      </c>
      <c r="AH167" s="40">
        <v>457</v>
      </c>
      <c r="AI167" s="23" t="s">
        <v>210</v>
      </c>
      <c r="AJ167" s="23" t="s">
        <v>209</v>
      </c>
      <c r="AK167" s="23" t="s">
        <v>211</v>
      </c>
      <c r="AL167" s="23"/>
      <c r="AM167" s="23" t="s">
        <v>212</v>
      </c>
      <c r="AN167" s="23" t="s">
        <v>210</v>
      </c>
      <c r="AO167" s="23" t="s">
        <v>210</v>
      </c>
      <c r="AP167" s="23"/>
      <c r="AQ167" s="23" t="s">
        <v>210</v>
      </c>
      <c r="AR167" s="23"/>
      <c r="AS167" s="23" t="s">
        <v>536</v>
      </c>
      <c r="AT167" s="23">
        <v>13452215600</v>
      </c>
    </row>
    <row r="168" s="9" customFormat="1" ht="70" customHeight="1" spans="1:46">
      <c r="A168" s="23">
        <f>SUBTOTAL(103,$C$7:C168)*1</f>
        <v>162</v>
      </c>
      <c r="B168" s="23" t="s">
        <v>190</v>
      </c>
      <c r="C168" s="23" t="s">
        <v>1748</v>
      </c>
      <c r="D168" s="23" t="s">
        <v>215</v>
      </c>
      <c r="E168" s="23" t="s">
        <v>216</v>
      </c>
      <c r="F168" s="23" t="s">
        <v>217</v>
      </c>
      <c r="G168" s="23" t="s">
        <v>1749</v>
      </c>
      <c r="H168" s="23" t="s">
        <v>196</v>
      </c>
      <c r="I168" s="23" t="s">
        <v>1750</v>
      </c>
      <c r="J168" s="23" t="s">
        <v>1751</v>
      </c>
      <c r="K168" s="23" t="s">
        <v>1751</v>
      </c>
      <c r="L168" s="23" t="s">
        <v>1752</v>
      </c>
      <c r="M168" s="23" t="s">
        <v>1753</v>
      </c>
      <c r="N168" s="23" t="s">
        <v>224</v>
      </c>
      <c r="O168" s="23" t="s">
        <v>225</v>
      </c>
      <c r="P168" s="23" t="s">
        <v>1454</v>
      </c>
      <c r="Q168" s="23" t="s">
        <v>1754</v>
      </c>
      <c r="R168" s="23" t="s">
        <v>1755</v>
      </c>
      <c r="S168" s="33" t="s">
        <v>365</v>
      </c>
      <c r="T168" s="33" t="s">
        <v>230</v>
      </c>
      <c r="U168" s="23" t="s">
        <v>1457</v>
      </c>
      <c r="V168" s="23" t="s">
        <v>16</v>
      </c>
      <c r="W168" s="23">
        <v>2024</v>
      </c>
      <c r="X168" s="23" t="s">
        <v>209</v>
      </c>
      <c r="Y168" s="23">
        <v>2024.01</v>
      </c>
      <c r="Z168" s="23">
        <v>2024.12</v>
      </c>
      <c r="AA168" s="36">
        <v>81.2305</v>
      </c>
      <c r="AB168" s="36">
        <v>81.2305</v>
      </c>
      <c r="AC168" s="36">
        <v>81.2305</v>
      </c>
      <c r="AD168" s="36">
        <v>0</v>
      </c>
      <c r="AE168" s="36">
        <v>0</v>
      </c>
      <c r="AF168" s="36"/>
      <c r="AG168" s="40">
        <v>370</v>
      </c>
      <c r="AH168" s="40">
        <v>370</v>
      </c>
      <c r="AI168" s="23" t="s">
        <v>210</v>
      </c>
      <c r="AJ168" s="23" t="s">
        <v>209</v>
      </c>
      <c r="AK168" s="23" t="s">
        <v>211</v>
      </c>
      <c r="AL168" s="23"/>
      <c r="AM168" s="23" t="s">
        <v>212</v>
      </c>
      <c r="AN168" s="23" t="s">
        <v>209</v>
      </c>
      <c r="AO168" s="23" t="s">
        <v>210</v>
      </c>
      <c r="AP168" s="23"/>
      <c r="AQ168" s="23" t="s">
        <v>210</v>
      </c>
      <c r="AR168" s="23"/>
      <c r="AS168" s="23" t="s">
        <v>1756</v>
      </c>
      <c r="AT168" s="23" t="s">
        <v>1757</v>
      </c>
    </row>
    <row r="169" s="9" customFormat="1" ht="70" customHeight="1" spans="1:46">
      <c r="A169" s="23">
        <f>SUBTOTAL(103,$C$7:C169)*1</f>
        <v>163</v>
      </c>
      <c r="B169" s="23" t="s">
        <v>190</v>
      </c>
      <c r="C169" s="23" t="s">
        <v>1758</v>
      </c>
      <c r="D169" s="23" t="s">
        <v>215</v>
      </c>
      <c r="E169" s="23" t="s">
        <v>277</v>
      </c>
      <c r="F169" s="23" t="s">
        <v>278</v>
      </c>
      <c r="G169" s="23" t="s">
        <v>1759</v>
      </c>
      <c r="H169" s="23" t="s">
        <v>196</v>
      </c>
      <c r="I169" s="23" t="s">
        <v>1760</v>
      </c>
      <c r="J169" s="23" t="s">
        <v>1761</v>
      </c>
      <c r="K169" s="23" t="s">
        <v>1762</v>
      </c>
      <c r="L169" s="23" t="s">
        <v>1761</v>
      </c>
      <c r="M169" s="23" t="s">
        <v>1763</v>
      </c>
      <c r="N169" s="23" t="s">
        <v>504</v>
      </c>
      <c r="O169" s="23" t="s">
        <v>1764</v>
      </c>
      <c r="P169" s="23" t="s">
        <v>1765</v>
      </c>
      <c r="Q169" s="23" t="s">
        <v>1766</v>
      </c>
      <c r="R169" s="23" t="s">
        <v>1767</v>
      </c>
      <c r="S169" s="33" t="s">
        <v>734</v>
      </c>
      <c r="T169" s="33" t="s">
        <v>230</v>
      </c>
      <c r="U169" s="23" t="s">
        <v>1457</v>
      </c>
      <c r="V169" s="23" t="s">
        <v>103</v>
      </c>
      <c r="W169" s="23">
        <v>2024</v>
      </c>
      <c r="X169" s="23" t="s">
        <v>209</v>
      </c>
      <c r="Y169" s="23">
        <v>2024.01</v>
      </c>
      <c r="Z169" s="23">
        <v>2024.12</v>
      </c>
      <c r="AA169" s="36">
        <v>1500</v>
      </c>
      <c r="AB169" s="36">
        <v>1500</v>
      </c>
      <c r="AC169" s="36">
        <v>1295.101</v>
      </c>
      <c r="AD169" s="36">
        <v>204.899</v>
      </c>
      <c r="AE169" s="36">
        <v>0</v>
      </c>
      <c r="AF169" s="36"/>
      <c r="AG169" s="40">
        <v>5000</v>
      </c>
      <c r="AH169" s="40">
        <v>400</v>
      </c>
      <c r="AI169" s="23" t="s">
        <v>210</v>
      </c>
      <c r="AJ169" s="23" t="s">
        <v>210</v>
      </c>
      <c r="AK169" s="23" t="s">
        <v>211</v>
      </c>
      <c r="AL169" s="23"/>
      <c r="AM169" s="23" t="s">
        <v>212</v>
      </c>
      <c r="AN169" s="23" t="s">
        <v>210</v>
      </c>
      <c r="AO169" s="23" t="s">
        <v>210</v>
      </c>
      <c r="AP169" s="23"/>
      <c r="AQ169" s="23" t="s">
        <v>210</v>
      </c>
      <c r="AR169" s="23"/>
      <c r="AS169" s="23" t="s">
        <v>1768</v>
      </c>
      <c r="AT169" s="23">
        <v>13308275600</v>
      </c>
    </row>
    <row r="170" s="9" customFormat="1" ht="70" customHeight="1" spans="1:46">
      <c r="A170" s="23">
        <f>SUBTOTAL(103,$C$7:C170)*1</f>
        <v>164</v>
      </c>
      <c r="B170" s="23" t="s">
        <v>190</v>
      </c>
      <c r="C170" s="23" t="s">
        <v>1769</v>
      </c>
      <c r="D170" s="23" t="s">
        <v>957</v>
      </c>
      <c r="E170" s="23" t="s">
        <v>957</v>
      </c>
      <c r="F170" s="23" t="s">
        <v>957</v>
      </c>
      <c r="G170" s="23" t="s">
        <v>1770</v>
      </c>
      <c r="H170" s="23" t="s">
        <v>196</v>
      </c>
      <c r="I170" s="23" t="s">
        <v>1771</v>
      </c>
      <c r="J170" s="23" t="s">
        <v>1770</v>
      </c>
      <c r="K170" s="23" t="s">
        <v>1772</v>
      </c>
      <c r="L170" s="23" t="s">
        <v>1770</v>
      </c>
      <c r="M170" s="23" t="s">
        <v>1773</v>
      </c>
      <c r="N170" s="23" t="s">
        <v>1774</v>
      </c>
      <c r="O170" s="23" t="s">
        <v>225</v>
      </c>
      <c r="P170" s="23" t="s">
        <v>1775</v>
      </c>
      <c r="Q170" s="23" t="s">
        <v>1776</v>
      </c>
      <c r="R170" s="23" t="s">
        <v>1777</v>
      </c>
      <c r="S170" s="33" t="s">
        <v>365</v>
      </c>
      <c r="T170" s="33" t="s">
        <v>230</v>
      </c>
      <c r="U170" s="23" t="s">
        <v>1457</v>
      </c>
      <c r="V170" s="23" t="s">
        <v>93</v>
      </c>
      <c r="W170" s="23">
        <v>2024</v>
      </c>
      <c r="X170" s="23" t="s">
        <v>209</v>
      </c>
      <c r="Y170" s="23">
        <v>2024.01</v>
      </c>
      <c r="Z170" s="23">
        <v>2024.12</v>
      </c>
      <c r="AA170" s="36">
        <v>350</v>
      </c>
      <c r="AB170" s="36">
        <v>350</v>
      </c>
      <c r="AC170" s="36">
        <v>308</v>
      </c>
      <c r="AD170" s="36">
        <v>42</v>
      </c>
      <c r="AE170" s="36">
        <v>0</v>
      </c>
      <c r="AF170" s="36"/>
      <c r="AG170" s="40">
        <v>300</v>
      </c>
      <c r="AH170" s="40">
        <v>50</v>
      </c>
      <c r="AI170" s="23" t="s">
        <v>210</v>
      </c>
      <c r="AJ170" s="23" t="s">
        <v>210</v>
      </c>
      <c r="AK170" s="23" t="s">
        <v>211</v>
      </c>
      <c r="AL170" s="23"/>
      <c r="AM170" s="23" t="s">
        <v>212</v>
      </c>
      <c r="AN170" s="23" t="s">
        <v>210</v>
      </c>
      <c r="AO170" s="23" t="s">
        <v>210</v>
      </c>
      <c r="AP170" s="23"/>
      <c r="AQ170" s="23" t="s">
        <v>210</v>
      </c>
      <c r="AR170" s="23"/>
      <c r="AS170" s="23" t="s">
        <v>1778</v>
      </c>
      <c r="AT170" s="23">
        <v>13594906555</v>
      </c>
    </row>
    <row r="171" s="9" customFormat="1" ht="70" customHeight="1" spans="1:46">
      <c r="A171" s="23">
        <f>SUBTOTAL(103,$C$7:C171)*1</f>
        <v>165</v>
      </c>
      <c r="B171" s="23" t="s">
        <v>190</v>
      </c>
      <c r="C171" s="23" t="s">
        <v>1779</v>
      </c>
      <c r="D171" s="23" t="s">
        <v>215</v>
      </c>
      <c r="E171" s="23" t="s">
        <v>571</v>
      </c>
      <c r="F171" s="23" t="s">
        <v>1780</v>
      </c>
      <c r="G171" s="23" t="s">
        <v>1781</v>
      </c>
      <c r="H171" s="23" t="s">
        <v>196</v>
      </c>
      <c r="I171" s="23" t="s">
        <v>1782</v>
      </c>
      <c r="J171" s="23" t="s">
        <v>1783</v>
      </c>
      <c r="K171" s="23" t="s">
        <v>1784</v>
      </c>
      <c r="L171" s="23" t="s">
        <v>1783</v>
      </c>
      <c r="M171" s="23" t="s">
        <v>1785</v>
      </c>
      <c r="N171" s="23" t="s">
        <v>504</v>
      </c>
      <c r="O171" s="23" t="s">
        <v>361</v>
      </c>
      <c r="P171" s="23" t="s">
        <v>1786</v>
      </c>
      <c r="Q171" s="23" t="s">
        <v>1787</v>
      </c>
      <c r="R171" s="23" t="s">
        <v>1788</v>
      </c>
      <c r="S171" s="33" t="s">
        <v>1318</v>
      </c>
      <c r="T171" s="33" t="s">
        <v>230</v>
      </c>
      <c r="U171" s="23" t="s">
        <v>1457</v>
      </c>
      <c r="V171" s="23" t="s">
        <v>93</v>
      </c>
      <c r="W171" s="23">
        <v>2024</v>
      </c>
      <c r="X171" s="23" t="s">
        <v>209</v>
      </c>
      <c r="Y171" s="23">
        <v>2024.01</v>
      </c>
      <c r="Z171" s="23">
        <v>2024.12</v>
      </c>
      <c r="AA171" s="36">
        <v>24</v>
      </c>
      <c r="AB171" s="36">
        <v>24</v>
      </c>
      <c r="AC171" s="36">
        <v>24</v>
      </c>
      <c r="AD171" s="36">
        <v>0</v>
      </c>
      <c r="AE171" s="36">
        <v>0</v>
      </c>
      <c r="AF171" s="36"/>
      <c r="AG171" s="40">
        <v>150</v>
      </c>
      <c r="AH171" s="40">
        <v>30</v>
      </c>
      <c r="AI171" s="23" t="s">
        <v>210</v>
      </c>
      <c r="AJ171" s="23" t="s">
        <v>210</v>
      </c>
      <c r="AK171" s="23" t="s">
        <v>211</v>
      </c>
      <c r="AL171" s="23"/>
      <c r="AM171" s="23" t="s">
        <v>212</v>
      </c>
      <c r="AN171" s="23" t="s">
        <v>210</v>
      </c>
      <c r="AO171" s="23" t="s">
        <v>210</v>
      </c>
      <c r="AP171" s="23"/>
      <c r="AQ171" s="23" t="s">
        <v>210</v>
      </c>
      <c r="AR171" s="23"/>
      <c r="AS171" s="23" t="s">
        <v>1789</v>
      </c>
      <c r="AT171" s="23">
        <v>18908275183</v>
      </c>
    </row>
    <row r="172" s="9" customFormat="1" ht="70" customHeight="1" spans="1:46">
      <c r="A172" s="23">
        <f>SUBTOTAL(103,$C$7:C172)*1</f>
        <v>166</v>
      </c>
      <c r="B172" s="23" t="s">
        <v>190</v>
      </c>
      <c r="C172" s="23" t="s">
        <v>1790</v>
      </c>
      <c r="D172" s="23" t="s">
        <v>215</v>
      </c>
      <c r="E172" s="23" t="s">
        <v>571</v>
      </c>
      <c r="F172" s="23" t="s">
        <v>1780</v>
      </c>
      <c r="G172" s="23" t="s">
        <v>1791</v>
      </c>
      <c r="H172" s="23" t="s">
        <v>196</v>
      </c>
      <c r="I172" s="23" t="s">
        <v>1792</v>
      </c>
      <c r="J172" s="23" t="s">
        <v>1793</v>
      </c>
      <c r="K172" s="23" t="s">
        <v>1794</v>
      </c>
      <c r="L172" s="23" t="s">
        <v>1795</v>
      </c>
      <c r="M172" s="23" t="s">
        <v>1796</v>
      </c>
      <c r="N172" s="23" t="s">
        <v>753</v>
      </c>
      <c r="O172" s="23" t="s">
        <v>225</v>
      </c>
      <c r="P172" s="23" t="s">
        <v>1797</v>
      </c>
      <c r="Q172" s="23" t="s">
        <v>1798</v>
      </c>
      <c r="R172" s="23" t="s">
        <v>1799</v>
      </c>
      <c r="S172" s="33" t="s">
        <v>365</v>
      </c>
      <c r="T172" s="33" t="s">
        <v>230</v>
      </c>
      <c r="U172" s="23" t="s">
        <v>1457</v>
      </c>
      <c r="V172" s="23" t="s">
        <v>32</v>
      </c>
      <c r="W172" s="23">
        <v>2024</v>
      </c>
      <c r="X172" s="23" t="s">
        <v>209</v>
      </c>
      <c r="Y172" s="23">
        <v>2024.01</v>
      </c>
      <c r="Z172" s="23">
        <v>2024.12</v>
      </c>
      <c r="AA172" s="36">
        <v>50</v>
      </c>
      <c r="AB172" s="36">
        <v>50</v>
      </c>
      <c r="AC172" s="36">
        <v>50</v>
      </c>
      <c r="AD172" s="36">
        <v>0</v>
      </c>
      <c r="AE172" s="36">
        <v>0</v>
      </c>
      <c r="AF172" s="36"/>
      <c r="AG172" s="40">
        <v>120</v>
      </c>
      <c r="AH172" s="40">
        <v>23</v>
      </c>
      <c r="AI172" s="23" t="s">
        <v>210</v>
      </c>
      <c r="AJ172" s="23" t="s">
        <v>210</v>
      </c>
      <c r="AK172" s="23" t="s">
        <v>211</v>
      </c>
      <c r="AL172" s="23"/>
      <c r="AM172" s="23" t="s">
        <v>212</v>
      </c>
      <c r="AN172" s="23" t="s">
        <v>209</v>
      </c>
      <c r="AO172" s="23" t="s">
        <v>210</v>
      </c>
      <c r="AP172" s="23"/>
      <c r="AQ172" s="23" t="s">
        <v>210</v>
      </c>
      <c r="AR172" s="23"/>
      <c r="AS172" s="23" t="s">
        <v>1800</v>
      </c>
      <c r="AT172" s="23">
        <v>17302370688</v>
      </c>
    </row>
    <row r="173" s="9" customFormat="1" ht="70" customHeight="1" spans="1:46">
      <c r="A173" s="23">
        <f>SUBTOTAL(103,$C$7:C173)*1</f>
        <v>167</v>
      </c>
      <c r="B173" s="23" t="s">
        <v>190</v>
      </c>
      <c r="C173" s="23" t="s">
        <v>1801</v>
      </c>
      <c r="D173" s="23" t="s">
        <v>215</v>
      </c>
      <c r="E173" s="23" t="s">
        <v>571</v>
      </c>
      <c r="F173" s="23" t="s">
        <v>1780</v>
      </c>
      <c r="G173" s="23" t="s">
        <v>1802</v>
      </c>
      <c r="H173" s="23" t="s">
        <v>196</v>
      </c>
      <c r="I173" s="23" t="s">
        <v>1803</v>
      </c>
      <c r="J173" s="23" t="s">
        <v>1804</v>
      </c>
      <c r="K173" s="23" t="s">
        <v>1805</v>
      </c>
      <c r="L173" s="23" t="s">
        <v>1804</v>
      </c>
      <c r="M173" s="23" t="s">
        <v>1806</v>
      </c>
      <c r="N173" s="23" t="s">
        <v>1807</v>
      </c>
      <c r="O173" s="23" t="s">
        <v>225</v>
      </c>
      <c r="P173" s="23" t="s">
        <v>1808</v>
      </c>
      <c r="Q173" s="23" t="s">
        <v>1809</v>
      </c>
      <c r="R173" s="23" t="s">
        <v>1810</v>
      </c>
      <c r="S173" s="33" t="s">
        <v>365</v>
      </c>
      <c r="T173" s="33" t="s">
        <v>230</v>
      </c>
      <c r="U173" s="23" t="s">
        <v>1457</v>
      </c>
      <c r="V173" s="23" t="s">
        <v>93</v>
      </c>
      <c r="W173" s="23">
        <v>2024</v>
      </c>
      <c r="X173" s="23" t="s">
        <v>209</v>
      </c>
      <c r="Y173" s="23">
        <v>2024.01</v>
      </c>
      <c r="Z173" s="23">
        <v>2024.12</v>
      </c>
      <c r="AA173" s="36">
        <v>300</v>
      </c>
      <c r="AB173" s="36">
        <v>300</v>
      </c>
      <c r="AC173" s="36">
        <v>300</v>
      </c>
      <c r="AD173" s="36">
        <v>0</v>
      </c>
      <c r="AE173" s="36">
        <v>0</v>
      </c>
      <c r="AF173" s="36"/>
      <c r="AG173" s="40">
        <v>500</v>
      </c>
      <c r="AH173" s="40">
        <v>20</v>
      </c>
      <c r="AI173" s="23" t="s">
        <v>210</v>
      </c>
      <c r="AJ173" s="23" t="s">
        <v>210</v>
      </c>
      <c r="AK173" s="23" t="s">
        <v>211</v>
      </c>
      <c r="AL173" s="23"/>
      <c r="AM173" s="23" t="s">
        <v>212</v>
      </c>
      <c r="AN173" s="23" t="s">
        <v>210</v>
      </c>
      <c r="AO173" s="23" t="s">
        <v>210</v>
      </c>
      <c r="AP173" s="23"/>
      <c r="AQ173" s="23" t="s">
        <v>210</v>
      </c>
      <c r="AR173" s="23"/>
      <c r="AS173" s="23" t="s">
        <v>1811</v>
      </c>
      <c r="AT173" s="23">
        <v>13896889756</v>
      </c>
    </row>
    <row r="174" s="9" customFormat="1" ht="70" customHeight="1" spans="1:46">
      <c r="A174" s="23">
        <f>SUBTOTAL(103,$C$7:C174)*1</f>
        <v>168</v>
      </c>
      <c r="B174" s="23" t="s">
        <v>190</v>
      </c>
      <c r="C174" s="23" t="s">
        <v>1812</v>
      </c>
      <c r="D174" s="23" t="s">
        <v>215</v>
      </c>
      <c r="E174" s="23" t="s">
        <v>571</v>
      </c>
      <c r="F174" s="23" t="s">
        <v>1780</v>
      </c>
      <c r="G174" s="23" t="s">
        <v>1813</v>
      </c>
      <c r="H174" s="23" t="s">
        <v>196</v>
      </c>
      <c r="I174" s="23" t="s">
        <v>1814</v>
      </c>
      <c r="J174" s="23" t="s">
        <v>1815</v>
      </c>
      <c r="K174" s="23" t="s">
        <v>1816</v>
      </c>
      <c r="L174" s="23" t="s">
        <v>1815</v>
      </c>
      <c r="M174" s="23" t="s">
        <v>1817</v>
      </c>
      <c r="N174" s="23" t="s">
        <v>1818</v>
      </c>
      <c r="O174" s="23" t="s">
        <v>225</v>
      </c>
      <c r="P174" s="23" t="s">
        <v>1819</v>
      </c>
      <c r="Q174" s="23" t="s">
        <v>1820</v>
      </c>
      <c r="R174" s="23" t="s">
        <v>1821</v>
      </c>
      <c r="S174" s="33" t="s">
        <v>365</v>
      </c>
      <c r="T174" s="33" t="s">
        <v>290</v>
      </c>
      <c r="U174" s="23" t="s">
        <v>1457</v>
      </c>
      <c r="V174" s="23" t="s">
        <v>93</v>
      </c>
      <c r="W174" s="23">
        <v>2024</v>
      </c>
      <c r="X174" s="23" t="s">
        <v>209</v>
      </c>
      <c r="Y174" s="23">
        <v>2024.01</v>
      </c>
      <c r="Z174" s="23">
        <v>2024.12</v>
      </c>
      <c r="AA174" s="36">
        <v>200</v>
      </c>
      <c r="AB174" s="36">
        <v>200</v>
      </c>
      <c r="AC174" s="36">
        <v>200</v>
      </c>
      <c r="AD174" s="36">
        <v>0</v>
      </c>
      <c r="AE174" s="36">
        <v>0</v>
      </c>
      <c r="AF174" s="36"/>
      <c r="AG174" s="40">
        <v>1000</v>
      </c>
      <c r="AH174" s="40">
        <v>25</v>
      </c>
      <c r="AI174" s="23" t="s">
        <v>210</v>
      </c>
      <c r="AJ174" s="23" t="s">
        <v>210</v>
      </c>
      <c r="AK174" s="23" t="s">
        <v>211</v>
      </c>
      <c r="AL174" s="23"/>
      <c r="AM174" s="23" t="s">
        <v>212</v>
      </c>
      <c r="AN174" s="23" t="s">
        <v>210</v>
      </c>
      <c r="AO174" s="23" t="s">
        <v>210</v>
      </c>
      <c r="AP174" s="23"/>
      <c r="AQ174" s="23" t="s">
        <v>210</v>
      </c>
      <c r="AR174" s="23"/>
      <c r="AS174" s="23" t="s">
        <v>1822</v>
      </c>
      <c r="AT174" s="23" t="s">
        <v>1823</v>
      </c>
    </row>
    <row r="175" s="9" customFormat="1" ht="70" customHeight="1" spans="1:46">
      <c r="A175" s="23">
        <f>SUBTOTAL(103,$C$7:C175)*1</f>
        <v>169</v>
      </c>
      <c r="B175" s="23" t="s">
        <v>190</v>
      </c>
      <c r="C175" s="23" t="s">
        <v>1824</v>
      </c>
      <c r="D175" s="23" t="s">
        <v>192</v>
      </c>
      <c r="E175" s="23" t="s">
        <v>193</v>
      </c>
      <c r="F175" s="23" t="s">
        <v>1207</v>
      </c>
      <c r="G175" s="23" t="s">
        <v>1825</v>
      </c>
      <c r="H175" s="23" t="s">
        <v>196</v>
      </c>
      <c r="I175" s="23" t="s">
        <v>90</v>
      </c>
      <c r="J175" s="23" t="s">
        <v>1826</v>
      </c>
      <c r="K175" s="23" t="s">
        <v>1827</v>
      </c>
      <c r="L175" s="23" t="s">
        <v>1828</v>
      </c>
      <c r="M175" s="23" t="s">
        <v>1829</v>
      </c>
      <c r="N175" s="23" t="s">
        <v>224</v>
      </c>
      <c r="O175" s="23" t="s">
        <v>225</v>
      </c>
      <c r="P175" s="23" t="s">
        <v>1830</v>
      </c>
      <c r="Q175" s="23" t="s">
        <v>1831</v>
      </c>
      <c r="R175" s="23" t="s">
        <v>1832</v>
      </c>
      <c r="S175" s="33" t="s">
        <v>558</v>
      </c>
      <c r="T175" s="33" t="s">
        <v>230</v>
      </c>
      <c r="U175" s="23" t="s">
        <v>1457</v>
      </c>
      <c r="V175" s="23" t="s">
        <v>90</v>
      </c>
      <c r="W175" s="23">
        <v>2024</v>
      </c>
      <c r="X175" s="23" t="s">
        <v>209</v>
      </c>
      <c r="Y175" s="23">
        <v>2024.01</v>
      </c>
      <c r="Z175" s="23">
        <v>2024.12</v>
      </c>
      <c r="AA175" s="36">
        <v>890</v>
      </c>
      <c r="AB175" s="36">
        <v>890</v>
      </c>
      <c r="AC175" s="36">
        <v>610</v>
      </c>
      <c r="AD175" s="36">
        <v>280</v>
      </c>
      <c r="AE175" s="36">
        <v>0</v>
      </c>
      <c r="AF175" s="36"/>
      <c r="AG175" s="40">
        <v>3804</v>
      </c>
      <c r="AH175" s="40">
        <v>745</v>
      </c>
      <c r="AI175" s="23" t="s">
        <v>210</v>
      </c>
      <c r="AJ175" s="23" t="s">
        <v>210</v>
      </c>
      <c r="AK175" s="23" t="s">
        <v>211</v>
      </c>
      <c r="AL175" s="23"/>
      <c r="AM175" s="23" t="s">
        <v>212</v>
      </c>
      <c r="AN175" s="23" t="s">
        <v>210</v>
      </c>
      <c r="AO175" s="23" t="s">
        <v>210</v>
      </c>
      <c r="AP175" s="23"/>
      <c r="AQ175" s="23" t="s">
        <v>210</v>
      </c>
      <c r="AR175" s="23"/>
      <c r="AS175" s="23" t="s">
        <v>1293</v>
      </c>
      <c r="AT175" s="23">
        <v>15023562456</v>
      </c>
    </row>
    <row r="176" s="9" customFormat="1" ht="70" customHeight="1" spans="1:46">
      <c r="A176" s="23">
        <f>SUBTOTAL(103,$C$7:C176)*1</f>
        <v>170</v>
      </c>
      <c r="B176" s="23" t="s">
        <v>190</v>
      </c>
      <c r="C176" s="23" t="s">
        <v>1833</v>
      </c>
      <c r="D176" s="23" t="s">
        <v>215</v>
      </c>
      <c r="E176" s="23" t="s">
        <v>1834</v>
      </c>
      <c r="F176" s="23" t="s">
        <v>1835</v>
      </c>
      <c r="G176" s="23" t="s">
        <v>1836</v>
      </c>
      <c r="H176" s="23" t="s">
        <v>574</v>
      </c>
      <c r="I176" s="23" t="s">
        <v>1837</v>
      </c>
      <c r="J176" s="23" t="s">
        <v>1838</v>
      </c>
      <c r="K176" s="23" t="s">
        <v>1839</v>
      </c>
      <c r="L176" s="23" t="s">
        <v>1838</v>
      </c>
      <c r="M176" s="23" t="s">
        <v>1840</v>
      </c>
      <c r="N176" s="23" t="s">
        <v>224</v>
      </c>
      <c r="O176" s="23" t="s">
        <v>225</v>
      </c>
      <c r="P176" s="23" t="s">
        <v>1841</v>
      </c>
      <c r="Q176" s="23" t="s">
        <v>1842</v>
      </c>
      <c r="R176" s="23" t="s">
        <v>1843</v>
      </c>
      <c r="S176" s="33" t="s">
        <v>815</v>
      </c>
      <c r="T176" s="33" t="s">
        <v>230</v>
      </c>
      <c r="U176" s="23" t="s">
        <v>1457</v>
      </c>
      <c r="V176" s="23" t="s">
        <v>93</v>
      </c>
      <c r="W176" s="23">
        <v>2024</v>
      </c>
      <c r="X176" s="23" t="s">
        <v>209</v>
      </c>
      <c r="Y176" s="23">
        <v>2024.01</v>
      </c>
      <c r="Z176" s="23">
        <v>2024.12</v>
      </c>
      <c r="AA176" s="36">
        <v>2193</v>
      </c>
      <c r="AB176" s="36">
        <v>2193</v>
      </c>
      <c r="AC176" s="36">
        <v>2189.011465</v>
      </c>
      <c r="AD176" s="36">
        <v>-4.39648317751562e-14</v>
      </c>
      <c r="AE176" s="36">
        <v>3.988535</v>
      </c>
      <c r="AF176" s="36"/>
      <c r="AG176" s="40">
        <v>1000</v>
      </c>
      <c r="AH176" s="40">
        <v>50</v>
      </c>
      <c r="AI176" s="23" t="s">
        <v>210</v>
      </c>
      <c r="AJ176" s="23" t="s">
        <v>210</v>
      </c>
      <c r="AK176" s="23" t="s">
        <v>211</v>
      </c>
      <c r="AL176" s="23"/>
      <c r="AM176" s="23" t="s">
        <v>212</v>
      </c>
      <c r="AN176" s="23" t="s">
        <v>209</v>
      </c>
      <c r="AO176" s="23" t="s">
        <v>210</v>
      </c>
      <c r="AP176" s="23"/>
      <c r="AQ176" s="23" t="s">
        <v>210</v>
      </c>
      <c r="AR176" s="23"/>
      <c r="AS176" s="23" t="s">
        <v>1844</v>
      </c>
      <c r="AT176" s="23">
        <v>13389696627</v>
      </c>
    </row>
    <row r="177" s="10" customFormat="1" ht="70" customHeight="1" spans="1:46">
      <c r="A177" s="78">
        <f>SUBTOTAL(103,$C$7:C177)*1</f>
        <v>171</v>
      </c>
      <c r="B177" s="23" t="s">
        <v>190</v>
      </c>
      <c r="C177" s="78" t="s">
        <v>1845</v>
      </c>
      <c r="D177" s="78" t="s">
        <v>215</v>
      </c>
      <c r="E177" s="78" t="s">
        <v>277</v>
      </c>
      <c r="F177" s="78" t="s">
        <v>1846</v>
      </c>
      <c r="G177" s="78" t="s">
        <v>1847</v>
      </c>
      <c r="H177" s="78" t="s">
        <v>196</v>
      </c>
      <c r="I177" s="78" t="s">
        <v>1848</v>
      </c>
      <c r="J177" s="78" t="s">
        <v>1849</v>
      </c>
      <c r="K177" s="78" t="s">
        <v>1850</v>
      </c>
      <c r="L177" s="78" t="s">
        <v>1849</v>
      </c>
      <c r="M177" s="78" t="s">
        <v>1851</v>
      </c>
      <c r="N177" s="78" t="s">
        <v>224</v>
      </c>
      <c r="O177" s="78" t="s">
        <v>225</v>
      </c>
      <c r="P177" s="78" t="s">
        <v>1852</v>
      </c>
      <c r="Q177" s="78" t="s">
        <v>1853</v>
      </c>
      <c r="R177" s="78" t="s">
        <v>1854</v>
      </c>
      <c r="S177" s="79" t="s">
        <v>1318</v>
      </c>
      <c r="T177" s="79" t="s">
        <v>230</v>
      </c>
      <c r="U177" s="78" t="s">
        <v>1457</v>
      </c>
      <c r="V177" s="78" t="s">
        <v>93</v>
      </c>
      <c r="W177" s="78">
        <v>2024</v>
      </c>
      <c r="X177" s="78" t="s">
        <v>209</v>
      </c>
      <c r="Y177" s="78">
        <v>2024.01</v>
      </c>
      <c r="Z177" s="78">
        <v>2024.12</v>
      </c>
      <c r="AA177" s="80">
        <v>159</v>
      </c>
      <c r="AB177" s="80">
        <v>159</v>
      </c>
      <c r="AC177" s="80">
        <v>159</v>
      </c>
      <c r="AD177" s="80">
        <v>0</v>
      </c>
      <c r="AE177" s="80">
        <v>0</v>
      </c>
      <c r="AF177" s="80"/>
      <c r="AG177" s="81">
        <v>30</v>
      </c>
      <c r="AH177" s="81">
        <v>15</v>
      </c>
      <c r="AI177" s="78" t="s">
        <v>210</v>
      </c>
      <c r="AJ177" s="78" t="s">
        <v>210</v>
      </c>
      <c r="AK177" s="78" t="s">
        <v>211</v>
      </c>
      <c r="AL177" s="78"/>
      <c r="AM177" s="78" t="s">
        <v>212</v>
      </c>
      <c r="AN177" s="78" t="s">
        <v>210</v>
      </c>
      <c r="AO177" s="78" t="s">
        <v>210</v>
      </c>
      <c r="AP177" s="78"/>
      <c r="AQ177" s="78" t="s">
        <v>210</v>
      </c>
      <c r="AR177" s="78"/>
      <c r="AS177" s="78" t="s">
        <v>1855</v>
      </c>
      <c r="AT177" s="78">
        <v>17318422999</v>
      </c>
    </row>
    <row r="178" s="9" customFormat="1" ht="70" customHeight="1" spans="1:46">
      <c r="A178" s="23">
        <f>SUBTOTAL(103,$C$7:C178)*1</f>
        <v>172</v>
      </c>
      <c r="B178" s="23" t="s">
        <v>190</v>
      </c>
      <c r="C178" s="23" t="s">
        <v>1856</v>
      </c>
      <c r="D178" s="23" t="s">
        <v>215</v>
      </c>
      <c r="E178" s="23" t="s">
        <v>277</v>
      </c>
      <c r="F178" s="23" t="s">
        <v>1846</v>
      </c>
      <c r="G178" s="23" t="s">
        <v>1857</v>
      </c>
      <c r="H178" s="23" t="s">
        <v>196</v>
      </c>
      <c r="I178" s="23" t="s">
        <v>1858</v>
      </c>
      <c r="J178" s="23" t="s">
        <v>1859</v>
      </c>
      <c r="K178" s="23" t="s">
        <v>1860</v>
      </c>
      <c r="L178" s="23" t="s">
        <v>1859</v>
      </c>
      <c r="M178" s="23" t="s">
        <v>1861</v>
      </c>
      <c r="N178" s="23" t="s">
        <v>224</v>
      </c>
      <c r="O178" s="23" t="s">
        <v>225</v>
      </c>
      <c r="P178" s="23" t="s">
        <v>1852</v>
      </c>
      <c r="Q178" s="23" t="s">
        <v>1862</v>
      </c>
      <c r="R178" s="23" t="s">
        <v>1863</v>
      </c>
      <c r="S178" s="33" t="s">
        <v>1318</v>
      </c>
      <c r="T178" s="33" t="s">
        <v>230</v>
      </c>
      <c r="U178" s="23" t="s">
        <v>1457</v>
      </c>
      <c r="V178" s="23" t="s">
        <v>93</v>
      </c>
      <c r="W178" s="23">
        <v>2024</v>
      </c>
      <c r="X178" s="23" t="s">
        <v>209</v>
      </c>
      <c r="Y178" s="23">
        <v>2024.01</v>
      </c>
      <c r="Z178" s="23">
        <v>2024.12</v>
      </c>
      <c r="AA178" s="36">
        <v>237</v>
      </c>
      <c r="AB178" s="36">
        <v>237</v>
      </c>
      <c r="AC178" s="36">
        <v>237</v>
      </c>
      <c r="AD178" s="36">
        <v>0</v>
      </c>
      <c r="AE178" s="36">
        <v>0</v>
      </c>
      <c r="AF178" s="36"/>
      <c r="AG178" s="40">
        <v>40</v>
      </c>
      <c r="AH178" s="40">
        <v>20</v>
      </c>
      <c r="AI178" s="23" t="s">
        <v>210</v>
      </c>
      <c r="AJ178" s="23" t="s">
        <v>210</v>
      </c>
      <c r="AK178" s="23" t="s">
        <v>211</v>
      </c>
      <c r="AL178" s="23"/>
      <c r="AM178" s="23" t="s">
        <v>212</v>
      </c>
      <c r="AN178" s="23" t="s">
        <v>210</v>
      </c>
      <c r="AO178" s="23" t="s">
        <v>210</v>
      </c>
      <c r="AP178" s="23"/>
      <c r="AQ178" s="23" t="s">
        <v>210</v>
      </c>
      <c r="AR178" s="23"/>
      <c r="AS178" s="23" t="s">
        <v>1864</v>
      </c>
      <c r="AT178" s="23">
        <v>13628284408</v>
      </c>
    </row>
    <row r="179" s="10" customFormat="1" ht="122" customHeight="1" spans="1:46">
      <c r="A179" s="78">
        <f>SUBTOTAL(103,$C$7:C179)*1</f>
        <v>173</v>
      </c>
      <c r="B179" s="23" t="s">
        <v>190</v>
      </c>
      <c r="C179" s="78" t="s">
        <v>1865</v>
      </c>
      <c r="D179" s="78" t="s">
        <v>215</v>
      </c>
      <c r="E179" s="78" t="s">
        <v>216</v>
      </c>
      <c r="F179" s="78" t="s">
        <v>1780</v>
      </c>
      <c r="G179" s="78" t="s">
        <v>1866</v>
      </c>
      <c r="H179" s="78" t="s">
        <v>196</v>
      </c>
      <c r="I179" s="78" t="s">
        <v>1867</v>
      </c>
      <c r="J179" s="78" t="s">
        <v>1868</v>
      </c>
      <c r="K179" s="78" t="s">
        <v>1869</v>
      </c>
      <c r="L179" s="78" t="s">
        <v>1870</v>
      </c>
      <c r="M179" s="78" t="s">
        <v>1871</v>
      </c>
      <c r="N179" s="78" t="s">
        <v>1872</v>
      </c>
      <c r="O179" s="78" t="s">
        <v>225</v>
      </c>
      <c r="P179" s="78" t="s">
        <v>1873</v>
      </c>
      <c r="Q179" s="78" t="s">
        <v>1874</v>
      </c>
      <c r="R179" s="78" t="s">
        <v>1875</v>
      </c>
      <c r="S179" s="79" t="s">
        <v>365</v>
      </c>
      <c r="T179" s="79" t="s">
        <v>230</v>
      </c>
      <c r="U179" s="78" t="s">
        <v>1457</v>
      </c>
      <c r="V179" s="78" t="s">
        <v>93</v>
      </c>
      <c r="W179" s="78">
        <v>2024</v>
      </c>
      <c r="X179" s="78" t="s">
        <v>209</v>
      </c>
      <c r="Y179" s="78">
        <v>2024.01</v>
      </c>
      <c r="Z179" s="78">
        <v>2024.12</v>
      </c>
      <c r="AA179" s="80">
        <v>40</v>
      </c>
      <c r="AB179" s="80">
        <v>40</v>
      </c>
      <c r="AC179" s="80">
        <v>40</v>
      </c>
      <c r="AD179" s="80">
        <v>0</v>
      </c>
      <c r="AE179" s="80">
        <v>0</v>
      </c>
      <c r="AF179" s="80"/>
      <c r="AG179" s="81">
        <v>20</v>
      </c>
      <c r="AH179" s="81">
        <v>5</v>
      </c>
      <c r="AI179" s="78" t="s">
        <v>210</v>
      </c>
      <c r="AJ179" s="78" t="s">
        <v>210</v>
      </c>
      <c r="AK179" s="78" t="s">
        <v>211</v>
      </c>
      <c r="AL179" s="78"/>
      <c r="AM179" s="78" t="s">
        <v>212</v>
      </c>
      <c r="AN179" s="78" t="s">
        <v>210</v>
      </c>
      <c r="AO179" s="78" t="s">
        <v>210</v>
      </c>
      <c r="AP179" s="78"/>
      <c r="AQ179" s="78" t="s">
        <v>210</v>
      </c>
      <c r="AR179" s="78"/>
      <c r="AS179" s="78" t="s">
        <v>1876</v>
      </c>
      <c r="AT179" s="78">
        <v>13896499566</v>
      </c>
    </row>
    <row r="180" s="9" customFormat="1" ht="70" customHeight="1" spans="1:46">
      <c r="A180" s="23">
        <f>SUBTOTAL(103,$C$7:C180)*1</f>
        <v>174</v>
      </c>
      <c r="B180" s="23" t="s">
        <v>190</v>
      </c>
      <c r="C180" s="23" t="s">
        <v>1877</v>
      </c>
      <c r="D180" s="23" t="s">
        <v>215</v>
      </c>
      <c r="E180" s="23" t="s">
        <v>571</v>
      </c>
      <c r="F180" s="23" t="s">
        <v>1780</v>
      </c>
      <c r="G180" s="23" t="s">
        <v>1878</v>
      </c>
      <c r="H180" s="23" t="s">
        <v>196</v>
      </c>
      <c r="I180" s="23" t="s">
        <v>1760</v>
      </c>
      <c r="J180" s="23" t="s">
        <v>1879</v>
      </c>
      <c r="K180" s="23" t="s">
        <v>1880</v>
      </c>
      <c r="L180" s="23" t="s">
        <v>1879</v>
      </c>
      <c r="M180" s="23" t="s">
        <v>1881</v>
      </c>
      <c r="N180" s="23" t="s">
        <v>224</v>
      </c>
      <c r="O180" s="23" t="s">
        <v>225</v>
      </c>
      <c r="P180" s="23" t="s">
        <v>1882</v>
      </c>
      <c r="Q180" s="23" t="s">
        <v>1883</v>
      </c>
      <c r="R180" s="23" t="s">
        <v>1884</v>
      </c>
      <c r="S180" s="33" t="s">
        <v>365</v>
      </c>
      <c r="T180" s="33" t="s">
        <v>230</v>
      </c>
      <c r="U180" s="23" t="s">
        <v>1457</v>
      </c>
      <c r="V180" s="23" t="s">
        <v>93</v>
      </c>
      <c r="W180" s="23">
        <v>2024</v>
      </c>
      <c r="X180" s="23" t="s">
        <v>209</v>
      </c>
      <c r="Y180" s="23">
        <v>2024.01</v>
      </c>
      <c r="Z180" s="23">
        <v>2024.12</v>
      </c>
      <c r="AA180" s="36">
        <v>40</v>
      </c>
      <c r="AB180" s="36">
        <v>40</v>
      </c>
      <c r="AC180" s="36">
        <v>40</v>
      </c>
      <c r="AD180" s="36">
        <v>0</v>
      </c>
      <c r="AE180" s="36">
        <v>0</v>
      </c>
      <c r="AF180" s="36"/>
      <c r="AG180" s="40">
        <v>200</v>
      </c>
      <c r="AH180" s="40">
        <v>10</v>
      </c>
      <c r="AI180" s="23" t="s">
        <v>210</v>
      </c>
      <c r="AJ180" s="23" t="s">
        <v>210</v>
      </c>
      <c r="AK180" s="23" t="s">
        <v>211</v>
      </c>
      <c r="AL180" s="23"/>
      <c r="AM180" s="23" t="s">
        <v>212</v>
      </c>
      <c r="AN180" s="23" t="s">
        <v>210</v>
      </c>
      <c r="AO180" s="23" t="s">
        <v>210</v>
      </c>
      <c r="AP180" s="23"/>
      <c r="AQ180" s="23" t="s">
        <v>210</v>
      </c>
      <c r="AR180" s="23"/>
      <c r="AS180" s="23" t="s">
        <v>1885</v>
      </c>
      <c r="AT180" s="23" t="s">
        <v>1886</v>
      </c>
    </row>
    <row r="181" s="9" customFormat="1" ht="70" customHeight="1" spans="1:46">
      <c r="A181" s="23">
        <f>SUBTOTAL(103,$C$7:C181)*1</f>
        <v>175</v>
      </c>
      <c r="B181" s="23" t="s">
        <v>190</v>
      </c>
      <c r="C181" s="23" t="s">
        <v>1887</v>
      </c>
      <c r="D181" s="23" t="s">
        <v>215</v>
      </c>
      <c r="E181" s="23" t="s">
        <v>216</v>
      </c>
      <c r="F181" s="23" t="s">
        <v>1780</v>
      </c>
      <c r="G181" s="23" t="s">
        <v>1888</v>
      </c>
      <c r="H181" s="23" t="s">
        <v>196</v>
      </c>
      <c r="I181" s="23" t="s">
        <v>1889</v>
      </c>
      <c r="J181" s="23" t="s">
        <v>1890</v>
      </c>
      <c r="K181" s="23" t="s">
        <v>1891</v>
      </c>
      <c r="L181" s="23" t="s">
        <v>1888</v>
      </c>
      <c r="M181" s="23" t="s">
        <v>1892</v>
      </c>
      <c r="N181" s="23" t="s">
        <v>504</v>
      </c>
      <c r="O181" s="23" t="s">
        <v>361</v>
      </c>
      <c r="P181" s="23" t="s">
        <v>1893</v>
      </c>
      <c r="Q181" s="23" t="s">
        <v>1894</v>
      </c>
      <c r="R181" s="23" t="s">
        <v>1895</v>
      </c>
      <c r="S181" s="33" t="s">
        <v>1318</v>
      </c>
      <c r="T181" s="33" t="s">
        <v>230</v>
      </c>
      <c r="U181" s="23" t="s">
        <v>1457</v>
      </c>
      <c r="V181" s="23" t="s">
        <v>93</v>
      </c>
      <c r="W181" s="23">
        <v>2024</v>
      </c>
      <c r="X181" s="23" t="s">
        <v>209</v>
      </c>
      <c r="Y181" s="23">
        <v>2024.01</v>
      </c>
      <c r="Z181" s="23">
        <v>2024.12</v>
      </c>
      <c r="AA181" s="36">
        <v>10</v>
      </c>
      <c r="AB181" s="36">
        <v>10</v>
      </c>
      <c r="AC181" s="36">
        <v>10</v>
      </c>
      <c r="AD181" s="36">
        <v>0</v>
      </c>
      <c r="AE181" s="36">
        <v>0</v>
      </c>
      <c r="AF181" s="36"/>
      <c r="AG181" s="40">
        <v>200</v>
      </c>
      <c r="AH181" s="40">
        <v>20</v>
      </c>
      <c r="AI181" s="23" t="s">
        <v>210</v>
      </c>
      <c r="AJ181" s="23" t="s">
        <v>210</v>
      </c>
      <c r="AK181" s="23" t="s">
        <v>211</v>
      </c>
      <c r="AL181" s="23"/>
      <c r="AM181" s="23" t="s">
        <v>212</v>
      </c>
      <c r="AN181" s="23" t="s">
        <v>210</v>
      </c>
      <c r="AO181" s="23" t="s">
        <v>210</v>
      </c>
      <c r="AP181" s="23"/>
      <c r="AQ181" s="23" t="s">
        <v>210</v>
      </c>
      <c r="AR181" s="23"/>
      <c r="AS181" s="23" t="s">
        <v>1896</v>
      </c>
      <c r="AT181" s="23" t="s">
        <v>1897</v>
      </c>
    </row>
    <row r="182" s="9" customFormat="1" ht="70" customHeight="1" spans="1:46">
      <c r="A182" s="23">
        <f>SUBTOTAL(103,$C$7:C182)*1</f>
        <v>176</v>
      </c>
      <c r="B182" s="23" t="s">
        <v>190</v>
      </c>
      <c r="C182" s="23" t="s">
        <v>1898</v>
      </c>
      <c r="D182" s="23" t="s">
        <v>215</v>
      </c>
      <c r="E182" s="23" t="s">
        <v>216</v>
      </c>
      <c r="F182" s="23" t="s">
        <v>1780</v>
      </c>
      <c r="G182" s="88" t="s">
        <v>1899</v>
      </c>
      <c r="H182" s="23" t="s">
        <v>196</v>
      </c>
      <c r="I182" s="23" t="s">
        <v>1900</v>
      </c>
      <c r="J182" s="23" t="s">
        <v>1899</v>
      </c>
      <c r="K182" s="23" t="s">
        <v>1901</v>
      </c>
      <c r="L182" s="23" t="s">
        <v>1899</v>
      </c>
      <c r="M182" s="23" t="s">
        <v>1902</v>
      </c>
      <c r="N182" s="23" t="s">
        <v>224</v>
      </c>
      <c r="O182" s="23" t="s">
        <v>225</v>
      </c>
      <c r="P182" s="23" t="s">
        <v>1903</v>
      </c>
      <c r="Q182" s="23" t="s">
        <v>1904</v>
      </c>
      <c r="R182" s="23" t="s">
        <v>1905</v>
      </c>
      <c r="S182" s="33" t="s">
        <v>365</v>
      </c>
      <c r="T182" s="33" t="s">
        <v>230</v>
      </c>
      <c r="U182" s="23" t="s">
        <v>1457</v>
      </c>
      <c r="V182" s="23" t="s">
        <v>107</v>
      </c>
      <c r="W182" s="23">
        <v>2024</v>
      </c>
      <c r="X182" s="23" t="s">
        <v>209</v>
      </c>
      <c r="Y182" s="23">
        <v>2024.01</v>
      </c>
      <c r="Z182" s="23">
        <v>2024.12</v>
      </c>
      <c r="AA182" s="36">
        <v>50</v>
      </c>
      <c r="AB182" s="36">
        <v>25</v>
      </c>
      <c r="AC182" s="36">
        <v>25</v>
      </c>
      <c r="AD182" s="36">
        <v>0</v>
      </c>
      <c r="AE182" s="36">
        <v>0</v>
      </c>
      <c r="AF182" s="36">
        <v>25</v>
      </c>
      <c r="AG182" s="40">
        <v>30</v>
      </c>
      <c r="AH182" s="40">
        <v>5</v>
      </c>
      <c r="AI182" s="23" t="s">
        <v>210</v>
      </c>
      <c r="AJ182" s="23" t="s">
        <v>210</v>
      </c>
      <c r="AK182" s="23" t="s">
        <v>211</v>
      </c>
      <c r="AL182" s="23"/>
      <c r="AM182" s="23" t="s">
        <v>212</v>
      </c>
      <c r="AN182" s="23" t="s">
        <v>210</v>
      </c>
      <c r="AO182" s="23" t="s">
        <v>210</v>
      </c>
      <c r="AP182" s="23"/>
      <c r="AQ182" s="23" t="s">
        <v>210</v>
      </c>
      <c r="AR182" s="23"/>
      <c r="AS182" s="23" t="s">
        <v>1768</v>
      </c>
      <c r="AT182" s="23">
        <v>13308275600</v>
      </c>
    </row>
    <row r="183" s="9" customFormat="1" ht="70" customHeight="1" spans="1:46">
      <c r="A183" s="23">
        <f>SUBTOTAL(103,$C$7:C183)*1</f>
        <v>177</v>
      </c>
      <c r="B183" s="23" t="s">
        <v>190</v>
      </c>
      <c r="C183" s="23" t="s">
        <v>1906</v>
      </c>
      <c r="D183" s="23" t="s">
        <v>215</v>
      </c>
      <c r="E183" s="23" t="s">
        <v>216</v>
      </c>
      <c r="F183" s="23" t="s">
        <v>1780</v>
      </c>
      <c r="G183" s="23" t="s">
        <v>1907</v>
      </c>
      <c r="H183" s="23" t="s">
        <v>196</v>
      </c>
      <c r="I183" s="23" t="s">
        <v>1908</v>
      </c>
      <c r="J183" s="23" t="s">
        <v>1909</v>
      </c>
      <c r="K183" s="23" t="s">
        <v>1910</v>
      </c>
      <c r="L183" s="23" t="s">
        <v>1911</v>
      </c>
      <c r="M183" s="23" t="s">
        <v>1912</v>
      </c>
      <c r="N183" s="23" t="s">
        <v>224</v>
      </c>
      <c r="O183" s="23" t="s">
        <v>225</v>
      </c>
      <c r="P183" s="23" t="s">
        <v>1913</v>
      </c>
      <c r="Q183" s="23" t="s">
        <v>1914</v>
      </c>
      <c r="R183" s="23" t="s">
        <v>1915</v>
      </c>
      <c r="S183" s="33" t="s">
        <v>365</v>
      </c>
      <c r="T183" s="33" t="s">
        <v>230</v>
      </c>
      <c r="U183" s="23" t="s">
        <v>1457</v>
      </c>
      <c r="V183" s="23" t="s">
        <v>42</v>
      </c>
      <c r="W183" s="23">
        <v>2024</v>
      </c>
      <c r="X183" s="23" t="s">
        <v>209</v>
      </c>
      <c r="Y183" s="23">
        <v>2024.01</v>
      </c>
      <c r="Z183" s="23">
        <v>2024.12</v>
      </c>
      <c r="AA183" s="36">
        <v>20</v>
      </c>
      <c r="AB183" s="36">
        <v>20</v>
      </c>
      <c r="AC183" s="36">
        <v>20</v>
      </c>
      <c r="AD183" s="36">
        <v>0</v>
      </c>
      <c r="AE183" s="36">
        <v>0</v>
      </c>
      <c r="AF183" s="36"/>
      <c r="AG183" s="40">
        <v>10</v>
      </c>
      <c r="AH183" s="40">
        <v>1</v>
      </c>
      <c r="AI183" s="23" t="s">
        <v>210</v>
      </c>
      <c r="AJ183" s="23" t="s">
        <v>210</v>
      </c>
      <c r="AK183" s="23" t="s">
        <v>211</v>
      </c>
      <c r="AL183" s="23"/>
      <c r="AM183" s="23" t="s">
        <v>212</v>
      </c>
      <c r="AN183" s="23" t="s">
        <v>210</v>
      </c>
      <c r="AO183" s="23" t="s">
        <v>210</v>
      </c>
      <c r="AP183" s="23"/>
      <c r="AQ183" s="23" t="s">
        <v>210</v>
      </c>
      <c r="AR183" s="23"/>
      <c r="AS183" s="23" t="s">
        <v>1916</v>
      </c>
      <c r="AT183" s="23">
        <v>75762007</v>
      </c>
    </row>
    <row r="184" s="10" customFormat="1" ht="70" customHeight="1" spans="1:46">
      <c r="A184" s="78">
        <f>SUBTOTAL(103,$C$7:C184)*1</f>
        <v>178</v>
      </c>
      <c r="B184" s="23" t="s">
        <v>190</v>
      </c>
      <c r="C184" s="78" t="s">
        <v>1917</v>
      </c>
      <c r="D184" s="78" t="s">
        <v>215</v>
      </c>
      <c r="E184" s="78" t="s">
        <v>277</v>
      </c>
      <c r="F184" s="78" t="s">
        <v>1846</v>
      </c>
      <c r="G184" s="78" t="s">
        <v>1918</v>
      </c>
      <c r="H184" s="78" t="s">
        <v>196</v>
      </c>
      <c r="I184" s="78" t="s">
        <v>1919</v>
      </c>
      <c r="J184" s="78" t="s">
        <v>1920</v>
      </c>
      <c r="K184" s="78" t="s">
        <v>1921</v>
      </c>
      <c r="L184" s="78" t="s">
        <v>1920</v>
      </c>
      <c r="M184" s="78" t="s">
        <v>1922</v>
      </c>
      <c r="N184" s="78" t="s">
        <v>1923</v>
      </c>
      <c r="O184" s="78" t="s">
        <v>1924</v>
      </c>
      <c r="P184" s="78" t="s">
        <v>1925</v>
      </c>
      <c r="Q184" s="78" t="s">
        <v>1926</v>
      </c>
      <c r="R184" s="78" t="s">
        <v>1927</v>
      </c>
      <c r="S184" s="79" t="s">
        <v>1928</v>
      </c>
      <c r="T184" s="79" t="s">
        <v>230</v>
      </c>
      <c r="U184" s="78" t="s">
        <v>1457</v>
      </c>
      <c r="V184" s="78" t="s">
        <v>74</v>
      </c>
      <c r="W184" s="78">
        <v>2024</v>
      </c>
      <c r="X184" s="78" t="s">
        <v>209</v>
      </c>
      <c r="Y184" s="78">
        <v>2024.01</v>
      </c>
      <c r="Z184" s="78">
        <v>2024.12</v>
      </c>
      <c r="AA184" s="80">
        <v>1000</v>
      </c>
      <c r="AB184" s="80">
        <v>1000</v>
      </c>
      <c r="AC184" s="80">
        <v>1000</v>
      </c>
      <c r="AD184" s="80">
        <v>0</v>
      </c>
      <c r="AE184" s="80">
        <v>0</v>
      </c>
      <c r="AF184" s="80"/>
      <c r="AG184" s="81">
        <v>220</v>
      </c>
      <c r="AH184" s="81">
        <v>20</v>
      </c>
      <c r="AI184" s="78" t="s">
        <v>210</v>
      </c>
      <c r="AJ184" s="78" t="s">
        <v>210</v>
      </c>
      <c r="AK184" s="78" t="s">
        <v>211</v>
      </c>
      <c r="AL184" s="78"/>
      <c r="AM184" s="78" t="s">
        <v>212</v>
      </c>
      <c r="AN184" s="78" t="s">
        <v>210</v>
      </c>
      <c r="AO184" s="78" t="s">
        <v>209</v>
      </c>
      <c r="AP184" s="78" t="s">
        <v>1929</v>
      </c>
      <c r="AQ184" s="78" t="s">
        <v>560</v>
      </c>
      <c r="AR184" s="78"/>
      <c r="AS184" s="78" t="s">
        <v>1930</v>
      </c>
      <c r="AT184" s="78" t="s">
        <v>1931</v>
      </c>
    </row>
    <row r="185" s="9" customFormat="1" ht="70" customHeight="1" spans="1:46">
      <c r="A185" s="23">
        <f>SUBTOTAL(103,$C$7:C185)*1</f>
        <v>179</v>
      </c>
      <c r="B185" s="23" t="s">
        <v>190</v>
      </c>
      <c r="C185" s="23" t="s">
        <v>1932</v>
      </c>
      <c r="D185" s="23" t="s">
        <v>215</v>
      </c>
      <c r="E185" s="23" t="s">
        <v>216</v>
      </c>
      <c r="F185" s="23" t="s">
        <v>217</v>
      </c>
      <c r="G185" s="23" t="s">
        <v>1933</v>
      </c>
      <c r="H185" s="23" t="s">
        <v>196</v>
      </c>
      <c r="I185" s="23" t="s">
        <v>1934</v>
      </c>
      <c r="J185" s="23" t="s">
        <v>1935</v>
      </c>
      <c r="K185" s="23" t="s">
        <v>1936</v>
      </c>
      <c r="L185" s="23" t="s">
        <v>1937</v>
      </c>
      <c r="M185" s="23" t="s">
        <v>1938</v>
      </c>
      <c r="N185" s="23" t="s">
        <v>224</v>
      </c>
      <c r="O185" s="23" t="s">
        <v>377</v>
      </c>
      <c r="P185" s="23" t="s">
        <v>1939</v>
      </c>
      <c r="Q185" s="23" t="s">
        <v>1940</v>
      </c>
      <c r="R185" s="23" t="s">
        <v>1941</v>
      </c>
      <c r="S185" s="33" t="s">
        <v>396</v>
      </c>
      <c r="T185" s="33" t="s">
        <v>230</v>
      </c>
      <c r="U185" s="23" t="s">
        <v>1457</v>
      </c>
      <c r="V185" s="23" t="s">
        <v>64</v>
      </c>
      <c r="W185" s="23">
        <v>2024</v>
      </c>
      <c r="X185" s="23" t="s">
        <v>209</v>
      </c>
      <c r="Y185" s="23">
        <v>2024.01</v>
      </c>
      <c r="Z185" s="23">
        <v>2024.12</v>
      </c>
      <c r="AA185" s="36">
        <v>15</v>
      </c>
      <c r="AB185" s="36">
        <v>15</v>
      </c>
      <c r="AC185" s="36">
        <v>15</v>
      </c>
      <c r="AD185" s="36">
        <v>0</v>
      </c>
      <c r="AE185" s="36">
        <v>0</v>
      </c>
      <c r="AF185" s="36"/>
      <c r="AG185" s="40">
        <v>108</v>
      </c>
      <c r="AH185" s="40">
        <v>50</v>
      </c>
      <c r="AI185" s="23" t="s">
        <v>210</v>
      </c>
      <c r="AJ185" s="23" t="s">
        <v>210</v>
      </c>
      <c r="AK185" s="23" t="s">
        <v>211</v>
      </c>
      <c r="AL185" s="23"/>
      <c r="AM185" s="23" t="s">
        <v>212</v>
      </c>
      <c r="AN185" s="23" t="s">
        <v>209</v>
      </c>
      <c r="AO185" s="23" t="s">
        <v>210</v>
      </c>
      <c r="AP185" s="23"/>
      <c r="AQ185" s="23" t="s">
        <v>210</v>
      </c>
      <c r="AR185" s="23"/>
      <c r="AS185" s="23" t="s">
        <v>1942</v>
      </c>
      <c r="AT185" s="23">
        <v>15723658881</v>
      </c>
    </row>
    <row r="186" s="9" customFormat="1" ht="70" customHeight="1" spans="1:46">
      <c r="A186" s="23">
        <f>SUBTOTAL(103,$C$7:C186)*1</f>
        <v>180</v>
      </c>
      <c r="B186" s="23" t="s">
        <v>190</v>
      </c>
      <c r="C186" s="23" t="s">
        <v>1943</v>
      </c>
      <c r="D186" s="23" t="s">
        <v>215</v>
      </c>
      <c r="E186" s="23" t="s">
        <v>216</v>
      </c>
      <c r="F186" s="23" t="s">
        <v>217</v>
      </c>
      <c r="G186" s="23" t="s">
        <v>1944</v>
      </c>
      <c r="H186" s="23" t="s">
        <v>196</v>
      </c>
      <c r="I186" s="23" t="s">
        <v>1945</v>
      </c>
      <c r="J186" s="23" t="s">
        <v>1946</v>
      </c>
      <c r="K186" s="23" t="s">
        <v>1947</v>
      </c>
      <c r="L186" s="23" t="s">
        <v>1946</v>
      </c>
      <c r="M186" s="23" t="s">
        <v>1948</v>
      </c>
      <c r="N186" s="23" t="s">
        <v>224</v>
      </c>
      <c r="O186" s="23" t="s">
        <v>225</v>
      </c>
      <c r="P186" s="23" t="s">
        <v>1949</v>
      </c>
      <c r="Q186" s="23" t="s">
        <v>1950</v>
      </c>
      <c r="R186" s="23" t="s">
        <v>1951</v>
      </c>
      <c r="S186" s="33" t="s">
        <v>1952</v>
      </c>
      <c r="T186" s="33" t="s">
        <v>290</v>
      </c>
      <c r="U186" s="23" t="s">
        <v>1457</v>
      </c>
      <c r="V186" s="23" t="s">
        <v>42</v>
      </c>
      <c r="W186" s="23">
        <v>2024</v>
      </c>
      <c r="X186" s="23" t="s">
        <v>209</v>
      </c>
      <c r="Y186" s="23">
        <v>2024.01</v>
      </c>
      <c r="Z186" s="23">
        <v>2024.12</v>
      </c>
      <c r="AA186" s="36">
        <v>29.5</v>
      </c>
      <c r="AB186" s="36">
        <v>29.5</v>
      </c>
      <c r="AC186" s="36">
        <v>29.5</v>
      </c>
      <c r="AD186" s="36">
        <v>0</v>
      </c>
      <c r="AE186" s="36">
        <v>0</v>
      </c>
      <c r="AF186" s="36"/>
      <c r="AG186" s="40">
        <v>350</v>
      </c>
      <c r="AH186" s="40">
        <v>45</v>
      </c>
      <c r="AI186" s="23" t="s">
        <v>210</v>
      </c>
      <c r="AJ186" s="23" t="s">
        <v>210</v>
      </c>
      <c r="AK186" s="23" t="s">
        <v>211</v>
      </c>
      <c r="AL186" s="23"/>
      <c r="AM186" s="23" t="s">
        <v>212</v>
      </c>
      <c r="AN186" s="23" t="s">
        <v>210</v>
      </c>
      <c r="AO186" s="23" t="s">
        <v>210</v>
      </c>
      <c r="AP186" s="23"/>
      <c r="AQ186" s="23" t="s">
        <v>210</v>
      </c>
      <c r="AR186" s="23"/>
      <c r="AS186" s="23" t="s">
        <v>1953</v>
      </c>
      <c r="AT186" s="23">
        <v>13618238088</v>
      </c>
    </row>
    <row r="187" s="9" customFormat="1" ht="70" customHeight="1" spans="1:46">
      <c r="A187" s="23">
        <f>SUBTOTAL(103,$C$7:C187)*1</f>
        <v>181</v>
      </c>
      <c r="B187" s="23" t="s">
        <v>190</v>
      </c>
      <c r="C187" s="23" t="s">
        <v>1954</v>
      </c>
      <c r="D187" s="23" t="s">
        <v>215</v>
      </c>
      <c r="E187" s="23" t="s">
        <v>216</v>
      </c>
      <c r="F187" s="23" t="s">
        <v>1955</v>
      </c>
      <c r="G187" s="23" t="s">
        <v>1956</v>
      </c>
      <c r="H187" s="23" t="s">
        <v>196</v>
      </c>
      <c r="I187" s="23" t="s">
        <v>1945</v>
      </c>
      <c r="J187" s="23" t="s">
        <v>1957</v>
      </c>
      <c r="K187" s="23" t="s">
        <v>1958</v>
      </c>
      <c r="L187" s="23" t="s">
        <v>1956</v>
      </c>
      <c r="M187" s="23" t="s">
        <v>1959</v>
      </c>
      <c r="N187" s="23" t="s">
        <v>224</v>
      </c>
      <c r="O187" s="23" t="s">
        <v>225</v>
      </c>
      <c r="P187" s="23" t="s">
        <v>1960</v>
      </c>
      <c r="Q187" s="23" t="s">
        <v>1961</v>
      </c>
      <c r="R187" s="23" t="s">
        <v>1962</v>
      </c>
      <c r="S187" s="33" t="s">
        <v>815</v>
      </c>
      <c r="T187" s="33" t="s">
        <v>290</v>
      </c>
      <c r="U187" s="23" t="s">
        <v>1457</v>
      </c>
      <c r="V187" s="23" t="s">
        <v>42</v>
      </c>
      <c r="W187" s="23">
        <v>2024</v>
      </c>
      <c r="X187" s="23" t="s">
        <v>209</v>
      </c>
      <c r="Y187" s="23">
        <v>2024.01</v>
      </c>
      <c r="Z187" s="23">
        <v>2024.12</v>
      </c>
      <c r="AA187" s="36">
        <v>102</v>
      </c>
      <c r="AB187" s="36">
        <v>102</v>
      </c>
      <c r="AC187" s="36">
        <v>102</v>
      </c>
      <c r="AD187" s="36">
        <v>0</v>
      </c>
      <c r="AE187" s="36">
        <v>0</v>
      </c>
      <c r="AF187" s="36"/>
      <c r="AG187" s="40">
        <v>80</v>
      </c>
      <c r="AH187" s="40">
        <v>20</v>
      </c>
      <c r="AI187" s="23" t="s">
        <v>210</v>
      </c>
      <c r="AJ187" s="23" t="s">
        <v>210</v>
      </c>
      <c r="AK187" s="23" t="s">
        <v>211</v>
      </c>
      <c r="AL187" s="23"/>
      <c r="AM187" s="23" t="s">
        <v>212</v>
      </c>
      <c r="AN187" s="23" t="s">
        <v>210</v>
      </c>
      <c r="AO187" s="23" t="s">
        <v>210</v>
      </c>
      <c r="AP187" s="23"/>
      <c r="AQ187" s="23" t="s">
        <v>210</v>
      </c>
      <c r="AR187" s="23"/>
      <c r="AS187" s="23" t="s">
        <v>342</v>
      </c>
      <c r="AT187" s="23">
        <v>75762007</v>
      </c>
    </row>
    <row r="188" s="9" customFormat="1" ht="70" customHeight="1" spans="1:46">
      <c r="A188" s="23">
        <f>SUBTOTAL(103,$C$7:C188)*1</f>
        <v>182</v>
      </c>
      <c r="B188" s="23" t="s">
        <v>190</v>
      </c>
      <c r="C188" s="23" t="s">
        <v>1963</v>
      </c>
      <c r="D188" s="23" t="s">
        <v>215</v>
      </c>
      <c r="E188" s="23" t="s">
        <v>216</v>
      </c>
      <c r="F188" s="23" t="s">
        <v>217</v>
      </c>
      <c r="G188" s="23" t="s">
        <v>1964</v>
      </c>
      <c r="H188" s="23" t="s">
        <v>196</v>
      </c>
      <c r="I188" s="23" t="s">
        <v>1965</v>
      </c>
      <c r="J188" s="23" t="s">
        <v>1966</v>
      </c>
      <c r="K188" s="23" t="s">
        <v>1967</v>
      </c>
      <c r="L188" s="23" t="s">
        <v>1968</v>
      </c>
      <c r="M188" s="23" t="s">
        <v>1969</v>
      </c>
      <c r="N188" s="23" t="s">
        <v>224</v>
      </c>
      <c r="O188" s="23" t="s">
        <v>225</v>
      </c>
      <c r="P188" s="23" t="s">
        <v>1970</v>
      </c>
      <c r="Q188" s="23" t="s">
        <v>1966</v>
      </c>
      <c r="R188" s="23" t="s">
        <v>1971</v>
      </c>
      <c r="S188" s="33" t="s">
        <v>1952</v>
      </c>
      <c r="T188" s="33" t="s">
        <v>290</v>
      </c>
      <c r="U188" s="23" t="s">
        <v>1457</v>
      </c>
      <c r="V188" s="23" t="s">
        <v>58</v>
      </c>
      <c r="W188" s="23">
        <v>2024</v>
      </c>
      <c r="X188" s="23" t="s">
        <v>209</v>
      </c>
      <c r="Y188" s="23">
        <v>2024.01</v>
      </c>
      <c r="Z188" s="23">
        <v>2024.12</v>
      </c>
      <c r="AA188" s="36">
        <v>50</v>
      </c>
      <c r="AB188" s="36">
        <v>50</v>
      </c>
      <c r="AC188" s="36">
        <v>50</v>
      </c>
      <c r="AD188" s="36">
        <v>0</v>
      </c>
      <c r="AE188" s="36">
        <v>0</v>
      </c>
      <c r="AF188" s="36"/>
      <c r="AG188" s="40">
        <v>380</v>
      </c>
      <c r="AH188" s="40">
        <v>50</v>
      </c>
      <c r="AI188" s="23" t="s">
        <v>210</v>
      </c>
      <c r="AJ188" s="23" t="s">
        <v>210</v>
      </c>
      <c r="AK188" s="23" t="s">
        <v>211</v>
      </c>
      <c r="AL188" s="23"/>
      <c r="AM188" s="23" t="s">
        <v>212</v>
      </c>
      <c r="AN188" s="23" t="s">
        <v>210</v>
      </c>
      <c r="AO188" s="23" t="s">
        <v>210</v>
      </c>
      <c r="AP188" s="23"/>
      <c r="AQ188" s="23" t="s">
        <v>210</v>
      </c>
      <c r="AR188" s="23"/>
      <c r="AS188" s="23" t="s">
        <v>1800</v>
      </c>
      <c r="AT188" s="23">
        <v>17302370688</v>
      </c>
    </row>
    <row r="189" s="9" customFormat="1" ht="70" customHeight="1" spans="1:46">
      <c r="A189" s="23">
        <f>SUBTOTAL(103,$C$7:C189)*1</f>
        <v>183</v>
      </c>
      <c r="B189" s="23" t="s">
        <v>190</v>
      </c>
      <c r="C189" s="23" t="s">
        <v>1972</v>
      </c>
      <c r="D189" s="23" t="s">
        <v>192</v>
      </c>
      <c r="E189" s="23" t="s">
        <v>244</v>
      </c>
      <c r="F189" s="23" t="s">
        <v>245</v>
      </c>
      <c r="G189" s="23" t="s">
        <v>1973</v>
      </c>
      <c r="H189" s="23" t="s">
        <v>466</v>
      </c>
      <c r="I189" s="23" t="s">
        <v>1965</v>
      </c>
      <c r="J189" s="23" t="s">
        <v>1974</v>
      </c>
      <c r="K189" s="23" t="s">
        <v>1975</v>
      </c>
      <c r="L189" s="23" t="s">
        <v>1976</v>
      </c>
      <c r="M189" s="23" t="s">
        <v>1977</v>
      </c>
      <c r="N189" s="23" t="s">
        <v>1978</v>
      </c>
      <c r="O189" s="23" t="s">
        <v>1979</v>
      </c>
      <c r="P189" s="23" t="s">
        <v>1980</v>
      </c>
      <c r="Q189" s="23"/>
      <c r="R189" s="23" t="s">
        <v>1981</v>
      </c>
      <c r="S189" s="33" t="s">
        <v>1429</v>
      </c>
      <c r="T189" s="33" t="s">
        <v>290</v>
      </c>
      <c r="U189" s="23" t="s">
        <v>1457</v>
      </c>
      <c r="V189" s="23" t="s">
        <v>58</v>
      </c>
      <c r="W189" s="23">
        <v>2024</v>
      </c>
      <c r="X189" s="23" t="s">
        <v>209</v>
      </c>
      <c r="Y189" s="23">
        <v>2024.01</v>
      </c>
      <c r="Z189" s="23">
        <v>2024.12</v>
      </c>
      <c r="AA189" s="36">
        <v>70</v>
      </c>
      <c r="AB189" s="36">
        <v>70</v>
      </c>
      <c r="AC189" s="36">
        <v>70</v>
      </c>
      <c r="AD189" s="36">
        <v>0</v>
      </c>
      <c r="AE189" s="36">
        <v>0</v>
      </c>
      <c r="AF189" s="36"/>
      <c r="AG189" s="40">
        <v>338</v>
      </c>
      <c r="AH189" s="40">
        <v>89</v>
      </c>
      <c r="AI189" s="23" t="s">
        <v>210</v>
      </c>
      <c r="AJ189" s="23" t="s">
        <v>210</v>
      </c>
      <c r="AK189" s="23" t="s">
        <v>211</v>
      </c>
      <c r="AL189" s="23"/>
      <c r="AM189" s="23" t="s">
        <v>212</v>
      </c>
      <c r="AN189" s="23" t="s">
        <v>210</v>
      </c>
      <c r="AO189" s="23" t="s">
        <v>210</v>
      </c>
      <c r="AP189" s="23"/>
      <c r="AQ189" s="23" t="s">
        <v>210</v>
      </c>
      <c r="AR189" s="23"/>
      <c r="AS189" s="23" t="s">
        <v>1550</v>
      </c>
      <c r="AT189" s="23" t="s">
        <v>1551</v>
      </c>
    </row>
    <row r="190" s="9" customFormat="1" ht="70" customHeight="1" spans="1:46">
      <c r="A190" s="23">
        <f>SUBTOTAL(103,$C$7:C190)*1</f>
        <v>184</v>
      </c>
      <c r="B190" s="23" t="s">
        <v>190</v>
      </c>
      <c r="C190" s="23" t="s">
        <v>1982</v>
      </c>
      <c r="D190" s="23" t="s">
        <v>192</v>
      </c>
      <c r="E190" s="23" t="s">
        <v>193</v>
      </c>
      <c r="F190" s="23" t="s">
        <v>1983</v>
      </c>
      <c r="G190" s="23" t="s">
        <v>1984</v>
      </c>
      <c r="H190" s="23" t="s">
        <v>196</v>
      </c>
      <c r="I190" s="23" t="s">
        <v>71</v>
      </c>
      <c r="J190" s="23" t="s">
        <v>1985</v>
      </c>
      <c r="K190" s="23" t="s">
        <v>1986</v>
      </c>
      <c r="L190" s="23" t="s">
        <v>1985</v>
      </c>
      <c r="M190" s="23" t="s">
        <v>1987</v>
      </c>
      <c r="N190" s="23" t="s">
        <v>753</v>
      </c>
      <c r="O190" s="23" t="s">
        <v>753</v>
      </c>
      <c r="P190" s="23" t="s">
        <v>1988</v>
      </c>
      <c r="Q190" s="23" t="s">
        <v>1989</v>
      </c>
      <c r="R190" s="23" t="s">
        <v>1990</v>
      </c>
      <c r="S190" s="33" t="s">
        <v>1991</v>
      </c>
      <c r="T190" s="33" t="s">
        <v>230</v>
      </c>
      <c r="U190" s="23" t="s">
        <v>1457</v>
      </c>
      <c r="V190" s="23" t="s">
        <v>70</v>
      </c>
      <c r="W190" s="23">
        <v>2024</v>
      </c>
      <c r="X190" s="23" t="s">
        <v>209</v>
      </c>
      <c r="Y190" s="23">
        <v>2024.01</v>
      </c>
      <c r="Z190" s="23">
        <v>2024.12</v>
      </c>
      <c r="AA190" s="36">
        <v>159.938</v>
      </c>
      <c r="AB190" s="36">
        <v>159.938</v>
      </c>
      <c r="AC190" s="36">
        <v>159.938</v>
      </c>
      <c r="AD190" s="36">
        <v>0</v>
      </c>
      <c r="AE190" s="36">
        <v>0</v>
      </c>
      <c r="AF190" s="36"/>
      <c r="AG190" s="40">
        <v>334</v>
      </c>
      <c r="AH190" s="40">
        <v>76</v>
      </c>
      <c r="AI190" s="23" t="s">
        <v>210</v>
      </c>
      <c r="AJ190" s="23" t="s">
        <v>210</v>
      </c>
      <c r="AK190" s="23" t="s">
        <v>211</v>
      </c>
      <c r="AL190" s="23"/>
      <c r="AM190" s="23" t="s">
        <v>212</v>
      </c>
      <c r="AN190" s="23" t="s">
        <v>210</v>
      </c>
      <c r="AO190" s="23" t="s">
        <v>210</v>
      </c>
      <c r="AP190" s="23"/>
      <c r="AQ190" s="23" t="s">
        <v>210</v>
      </c>
      <c r="AR190" s="23"/>
      <c r="AS190" s="23" t="s">
        <v>1718</v>
      </c>
      <c r="AT190" s="23">
        <v>1534036900</v>
      </c>
    </row>
    <row r="191" s="9" customFormat="1" ht="70" customHeight="1" spans="1:46">
      <c r="A191" s="23">
        <f>SUBTOTAL(103,$C$7:C191)*1</f>
        <v>185</v>
      </c>
      <c r="B191" s="23" t="s">
        <v>190</v>
      </c>
      <c r="C191" s="23" t="s">
        <v>1992</v>
      </c>
      <c r="D191" s="23" t="s">
        <v>215</v>
      </c>
      <c r="E191" s="23" t="s">
        <v>1834</v>
      </c>
      <c r="F191" s="23" t="s">
        <v>1835</v>
      </c>
      <c r="G191" s="23" t="s">
        <v>1993</v>
      </c>
      <c r="H191" s="23" t="s">
        <v>196</v>
      </c>
      <c r="I191" s="23" t="s">
        <v>1994</v>
      </c>
      <c r="J191" s="23" t="s">
        <v>1995</v>
      </c>
      <c r="K191" s="23" t="s">
        <v>1996</v>
      </c>
      <c r="L191" s="23" t="s">
        <v>1997</v>
      </c>
      <c r="M191" s="23" t="s">
        <v>1998</v>
      </c>
      <c r="N191" s="23" t="s">
        <v>753</v>
      </c>
      <c r="O191" s="23" t="s">
        <v>377</v>
      </c>
      <c r="P191" s="23" t="s">
        <v>1999</v>
      </c>
      <c r="Q191" s="23" t="s">
        <v>2000</v>
      </c>
      <c r="R191" s="23" t="s">
        <v>2001</v>
      </c>
      <c r="S191" s="33" t="s">
        <v>2002</v>
      </c>
      <c r="T191" s="33" t="s">
        <v>290</v>
      </c>
      <c r="U191" s="23" t="s">
        <v>1457</v>
      </c>
      <c r="V191" s="23" t="s">
        <v>28</v>
      </c>
      <c r="W191" s="23">
        <v>2024</v>
      </c>
      <c r="X191" s="23" t="s">
        <v>209</v>
      </c>
      <c r="Y191" s="23">
        <v>2024.01</v>
      </c>
      <c r="Z191" s="23">
        <v>2024.12</v>
      </c>
      <c r="AA191" s="36">
        <v>30.2</v>
      </c>
      <c r="AB191" s="36">
        <v>30.2</v>
      </c>
      <c r="AC191" s="36">
        <v>30.2</v>
      </c>
      <c r="AD191" s="36">
        <v>0</v>
      </c>
      <c r="AE191" s="36">
        <v>0</v>
      </c>
      <c r="AF191" s="36"/>
      <c r="AG191" s="40">
        <v>38</v>
      </c>
      <c r="AH191" s="40">
        <v>12</v>
      </c>
      <c r="AI191" s="23" t="s">
        <v>210</v>
      </c>
      <c r="AJ191" s="23" t="s">
        <v>210</v>
      </c>
      <c r="AK191" s="23" t="s">
        <v>211</v>
      </c>
      <c r="AL191" s="23"/>
      <c r="AM191" s="23" t="s">
        <v>212</v>
      </c>
      <c r="AN191" s="23" t="s">
        <v>210</v>
      </c>
      <c r="AO191" s="23" t="s">
        <v>210</v>
      </c>
      <c r="AP191" s="23"/>
      <c r="AQ191" s="23" t="s">
        <v>210</v>
      </c>
      <c r="AR191" s="23"/>
      <c r="AS191" s="23" t="s">
        <v>697</v>
      </c>
      <c r="AT191" s="23">
        <v>18996907165</v>
      </c>
    </row>
    <row r="192" s="9" customFormat="1" ht="70" customHeight="1" spans="1:46">
      <c r="A192" s="23">
        <f>SUBTOTAL(103,$C$7:C192)*1</f>
        <v>186</v>
      </c>
      <c r="B192" s="23" t="s">
        <v>190</v>
      </c>
      <c r="C192" s="23" t="s">
        <v>2003</v>
      </c>
      <c r="D192" s="23" t="s">
        <v>192</v>
      </c>
      <c r="E192" s="23" t="s">
        <v>193</v>
      </c>
      <c r="F192" s="23" t="s">
        <v>1207</v>
      </c>
      <c r="G192" s="23" t="s">
        <v>2004</v>
      </c>
      <c r="H192" s="23" t="s">
        <v>196</v>
      </c>
      <c r="I192" s="23" t="s">
        <v>2005</v>
      </c>
      <c r="J192" s="23" t="s">
        <v>2006</v>
      </c>
      <c r="K192" s="23" t="s">
        <v>2007</v>
      </c>
      <c r="L192" s="23" t="s">
        <v>2008</v>
      </c>
      <c r="M192" s="23" t="s">
        <v>2009</v>
      </c>
      <c r="N192" s="23" t="s">
        <v>202</v>
      </c>
      <c r="O192" s="23" t="s">
        <v>203</v>
      </c>
      <c r="P192" s="23" t="s">
        <v>2010</v>
      </c>
      <c r="Q192" s="23" t="s">
        <v>2011</v>
      </c>
      <c r="R192" s="23" t="s">
        <v>2012</v>
      </c>
      <c r="S192" s="33" t="s">
        <v>2013</v>
      </c>
      <c r="T192" s="33" t="s">
        <v>290</v>
      </c>
      <c r="U192" s="23" t="s">
        <v>1457</v>
      </c>
      <c r="V192" s="23" t="s">
        <v>70</v>
      </c>
      <c r="W192" s="23">
        <v>2024</v>
      </c>
      <c r="X192" s="23" t="s">
        <v>209</v>
      </c>
      <c r="Y192" s="23">
        <v>2024.01</v>
      </c>
      <c r="Z192" s="23">
        <v>2024.12</v>
      </c>
      <c r="AA192" s="36">
        <v>120</v>
      </c>
      <c r="AB192" s="36">
        <v>120</v>
      </c>
      <c r="AC192" s="36">
        <v>120</v>
      </c>
      <c r="AD192" s="36">
        <v>0</v>
      </c>
      <c r="AE192" s="36">
        <v>0</v>
      </c>
      <c r="AF192" s="36"/>
      <c r="AG192" s="40">
        <v>136</v>
      </c>
      <c r="AH192" s="40">
        <v>31</v>
      </c>
      <c r="AI192" s="23" t="s">
        <v>210</v>
      </c>
      <c r="AJ192" s="23" t="s">
        <v>209</v>
      </c>
      <c r="AK192" s="23" t="s">
        <v>211</v>
      </c>
      <c r="AL192" s="23"/>
      <c r="AM192" s="23"/>
      <c r="AN192" s="23" t="s">
        <v>209</v>
      </c>
      <c r="AO192" s="23" t="s">
        <v>210</v>
      </c>
      <c r="AP192" s="23"/>
      <c r="AQ192" s="23" t="s">
        <v>210</v>
      </c>
      <c r="AR192" s="23"/>
      <c r="AS192" s="23" t="s">
        <v>1718</v>
      </c>
      <c r="AT192" s="23">
        <v>15340369000</v>
      </c>
    </row>
    <row r="193" s="9" customFormat="1" ht="140" customHeight="1" spans="1:46">
      <c r="A193" s="23">
        <f>SUBTOTAL(103,$C$7:C193)*1</f>
        <v>187</v>
      </c>
      <c r="B193" s="23" t="s">
        <v>190</v>
      </c>
      <c r="C193" s="23" t="s">
        <v>2014</v>
      </c>
      <c r="D193" s="23" t="s">
        <v>215</v>
      </c>
      <c r="E193" s="23" t="s">
        <v>216</v>
      </c>
      <c r="F193" s="23" t="s">
        <v>2015</v>
      </c>
      <c r="G193" s="23" t="s">
        <v>2016</v>
      </c>
      <c r="H193" s="23" t="s">
        <v>196</v>
      </c>
      <c r="I193" s="23" t="s">
        <v>2017</v>
      </c>
      <c r="J193" s="23" t="s">
        <v>2018</v>
      </c>
      <c r="K193" s="23" t="s">
        <v>2019</v>
      </c>
      <c r="L193" s="23" t="s">
        <v>2020</v>
      </c>
      <c r="M193" s="23" t="s">
        <v>2021</v>
      </c>
      <c r="N193" s="23" t="s">
        <v>2022</v>
      </c>
      <c r="O193" s="23" t="s">
        <v>2023</v>
      </c>
      <c r="P193" s="23" t="s">
        <v>2024</v>
      </c>
      <c r="Q193" s="23" t="s">
        <v>2025</v>
      </c>
      <c r="R193" s="23" t="s">
        <v>2026</v>
      </c>
      <c r="S193" s="33" t="s">
        <v>365</v>
      </c>
      <c r="T193" s="33" t="s">
        <v>230</v>
      </c>
      <c r="U193" s="23" t="s">
        <v>1457</v>
      </c>
      <c r="V193" s="23" t="s">
        <v>111</v>
      </c>
      <c r="W193" s="23">
        <v>2024</v>
      </c>
      <c r="X193" s="23" t="s">
        <v>209</v>
      </c>
      <c r="Y193" s="23">
        <v>2024.01</v>
      </c>
      <c r="Z193" s="23">
        <v>2024.12</v>
      </c>
      <c r="AA193" s="36">
        <v>775</v>
      </c>
      <c r="AB193" s="36">
        <v>775</v>
      </c>
      <c r="AC193" s="36">
        <v>775</v>
      </c>
      <c r="AD193" s="36">
        <v>0</v>
      </c>
      <c r="AE193" s="36">
        <v>0</v>
      </c>
      <c r="AF193" s="36"/>
      <c r="AG193" s="40">
        <v>100</v>
      </c>
      <c r="AH193" s="40">
        <v>50</v>
      </c>
      <c r="AI193" s="23" t="s">
        <v>210</v>
      </c>
      <c r="AJ193" s="23" t="s">
        <v>209</v>
      </c>
      <c r="AK193" s="23" t="s">
        <v>211</v>
      </c>
      <c r="AL193" s="23"/>
      <c r="AM193" s="23"/>
      <c r="AN193" s="23" t="s">
        <v>209</v>
      </c>
      <c r="AO193" s="23" t="s">
        <v>210</v>
      </c>
      <c r="AP193" s="23"/>
      <c r="AQ193" s="23" t="s">
        <v>210</v>
      </c>
      <c r="AR193" s="23"/>
      <c r="AS193" s="23" t="s">
        <v>2027</v>
      </c>
      <c r="AT193" s="23" t="s">
        <v>2028</v>
      </c>
    </row>
    <row r="194" s="9" customFormat="1" ht="70" customHeight="1" spans="1:46">
      <c r="A194" s="23">
        <f>SUBTOTAL(103,$C$7:C194)*1</f>
        <v>188</v>
      </c>
      <c r="B194" s="23" t="s">
        <v>190</v>
      </c>
      <c r="C194" s="23" t="s">
        <v>2029</v>
      </c>
      <c r="D194" s="23" t="s">
        <v>215</v>
      </c>
      <c r="E194" s="23" t="s">
        <v>216</v>
      </c>
      <c r="F194" s="23" t="s">
        <v>2015</v>
      </c>
      <c r="G194" s="23" t="s">
        <v>2030</v>
      </c>
      <c r="H194" s="23" t="s">
        <v>196</v>
      </c>
      <c r="I194" s="23" t="s">
        <v>575</v>
      </c>
      <c r="J194" s="23" t="s">
        <v>2031</v>
      </c>
      <c r="K194" s="23" t="s">
        <v>2032</v>
      </c>
      <c r="L194" s="23" t="s">
        <v>2033</v>
      </c>
      <c r="M194" s="23" t="s">
        <v>2034</v>
      </c>
      <c r="N194" s="23" t="s">
        <v>2035</v>
      </c>
      <c r="O194" s="23" t="s">
        <v>2023</v>
      </c>
      <c r="P194" s="23" t="s">
        <v>2036</v>
      </c>
      <c r="Q194" s="23" t="s">
        <v>2037</v>
      </c>
      <c r="R194" s="23" t="s">
        <v>2038</v>
      </c>
      <c r="S194" s="33" t="s">
        <v>365</v>
      </c>
      <c r="T194" s="33" t="s">
        <v>230</v>
      </c>
      <c r="U194" s="23" t="s">
        <v>1457</v>
      </c>
      <c r="V194" s="23" t="s">
        <v>111</v>
      </c>
      <c r="W194" s="23">
        <v>2024</v>
      </c>
      <c r="X194" s="23" t="s">
        <v>209</v>
      </c>
      <c r="Y194" s="23">
        <v>2024.01</v>
      </c>
      <c r="Z194" s="23">
        <v>2024.12</v>
      </c>
      <c r="AA194" s="36">
        <v>50</v>
      </c>
      <c r="AB194" s="36">
        <v>50</v>
      </c>
      <c r="AC194" s="36">
        <v>50</v>
      </c>
      <c r="AD194" s="36">
        <v>0</v>
      </c>
      <c r="AE194" s="36">
        <v>0</v>
      </c>
      <c r="AF194" s="36"/>
      <c r="AG194" s="40">
        <v>3</v>
      </c>
      <c r="AH194" s="40">
        <v>3</v>
      </c>
      <c r="AI194" s="23" t="s">
        <v>210</v>
      </c>
      <c r="AJ194" s="23" t="s">
        <v>210</v>
      </c>
      <c r="AK194" s="23" t="s">
        <v>211</v>
      </c>
      <c r="AL194" s="23"/>
      <c r="AM194" s="23"/>
      <c r="AN194" s="23" t="s">
        <v>210</v>
      </c>
      <c r="AO194" s="23" t="s">
        <v>210</v>
      </c>
      <c r="AP194" s="23"/>
      <c r="AQ194" s="23" t="s">
        <v>210</v>
      </c>
      <c r="AR194" s="23"/>
      <c r="AS194" s="23" t="s">
        <v>2039</v>
      </c>
      <c r="AT194" s="23" t="s">
        <v>2040</v>
      </c>
    </row>
    <row r="195" s="9" customFormat="1" ht="70" customHeight="1" spans="1:46">
      <c r="A195" s="23">
        <f>SUBTOTAL(103,$C$7:C195)*1</f>
        <v>189</v>
      </c>
      <c r="B195" s="23" t="s">
        <v>190</v>
      </c>
      <c r="C195" s="23" t="s">
        <v>2041</v>
      </c>
      <c r="D195" s="23" t="s">
        <v>215</v>
      </c>
      <c r="E195" s="23" t="s">
        <v>216</v>
      </c>
      <c r="F195" s="23" t="s">
        <v>2015</v>
      </c>
      <c r="G195" s="23" t="s">
        <v>2042</v>
      </c>
      <c r="H195" s="23" t="s">
        <v>196</v>
      </c>
      <c r="I195" s="23" t="s">
        <v>2043</v>
      </c>
      <c r="J195" s="23" t="s">
        <v>2044</v>
      </c>
      <c r="K195" s="23" t="s">
        <v>2045</v>
      </c>
      <c r="L195" s="23" t="s">
        <v>2046</v>
      </c>
      <c r="M195" s="23" t="s">
        <v>2047</v>
      </c>
      <c r="N195" s="23" t="s">
        <v>2022</v>
      </c>
      <c r="O195" s="23" t="s">
        <v>2023</v>
      </c>
      <c r="P195" s="23" t="s">
        <v>2048</v>
      </c>
      <c r="Q195" s="23" t="s">
        <v>2037</v>
      </c>
      <c r="R195" s="23" t="s">
        <v>2038</v>
      </c>
      <c r="S195" s="33" t="s">
        <v>365</v>
      </c>
      <c r="T195" s="33" t="s">
        <v>230</v>
      </c>
      <c r="U195" s="23" t="s">
        <v>1457</v>
      </c>
      <c r="V195" s="23" t="s">
        <v>58</v>
      </c>
      <c r="W195" s="23">
        <v>2024</v>
      </c>
      <c r="X195" s="23" t="s">
        <v>209</v>
      </c>
      <c r="Y195" s="23">
        <v>2024.01</v>
      </c>
      <c r="Z195" s="23">
        <v>2024.12</v>
      </c>
      <c r="AA195" s="36">
        <v>60</v>
      </c>
      <c r="AB195" s="36">
        <v>60</v>
      </c>
      <c r="AC195" s="36">
        <v>60</v>
      </c>
      <c r="AD195" s="36">
        <v>0</v>
      </c>
      <c r="AE195" s="36">
        <v>0</v>
      </c>
      <c r="AF195" s="36"/>
      <c r="AG195" s="40">
        <v>3</v>
      </c>
      <c r="AH195" s="40">
        <v>3</v>
      </c>
      <c r="AI195" s="23" t="s">
        <v>210</v>
      </c>
      <c r="AJ195" s="23" t="s">
        <v>210</v>
      </c>
      <c r="AK195" s="23" t="s">
        <v>211</v>
      </c>
      <c r="AL195" s="23"/>
      <c r="AM195" s="23"/>
      <c r="AN195" s="23" t="s">
        <v>210</v>
      </c>
      <c r="AO195" s="23" t="s">
        <v>210</v>
      </c>
      <c r="AP195" s="23"/>
      <c r="AQ195" s="23" t="s">
        <v>210</v>
      </c>
      <c r="AR195" s="23"/>
      <c r="AS195" s="23" t="s">
        <v>2049</v>
      </c>
      <c r="AT195" s="23" t="s">
        <v>2050</v>
      </c>
    </row>
    <row r="196" s="9" customFormat="1" ht="70" customHeight="1" spans="1:46">
      <c r="A196" s="23">
        <f>SUBTOTAL(103,$C$7:C196)*1</f>
        <v>190</v>
      </c>
      <c r="B196" s="23" t="s">
        <v>190</v>
      </c>
      <c r="C196" s="23" t="s">
        <v>2051</v>
      </c>
      <c r="D196" s="23" t="s">
        <v>215</v>
      </c>
      <c r="E196" s="23" t="s">
        <v>216</v>
      </c>
      <c r="F196" s="23" t="s">
        <v>2015</v>
      </c>
      <c r="G196" s="23" t="s">
        <v>2052</v>
      </c>
      <c r="H196" s="23" t="s">
        <v>196</v>
      </c>
      <c r="I196" s="23" t="s">
        <v>575</v>
      </c>
      <c r="J196" s="23" t="s">
        <v>2053</v>
      </c>
      <c r="K196" s="23" t="s">
        <v>2054</v>
      </c>
      <c r="L196" s="23" t="s">
        <v>2055</v>
      </c>
      <c r="M196" s="23" t="s">
        <v>2056</v>
      </c>
      <c r="N196" s="23" t="s">
        <v>2022</v>
      </c>
      <c r="O196" s="23" t="s">
        <v>2023</v>
      </c>
      <c r="P196" s="23" t="s">
        <v>2057</v>
      </c>
      <c r="Q196" s="23" t="s">
        <v>2058</v>
      </c>
      <c r="R196" s="23" t="s">
        <v>2038</v>
      </c>
      <c r="S196" s="33" t="s">
        <v>365</v>
      </c>
      <c r="T196" s="33" t="s">
        <v>230</v>
      </c>
      <c r="U196" s="23" t="s">
        <v>1457</v>
      </c>
      <c r="V196" s="23" t="s">
        <v>111</v>
      </c>
      <c r="W196" s="23">
        <v>2024</v>
      </c>
      <c r="X196" s="23" t="s">
        <v>209</v>
      </c>
      <c r="Y196" s="23">
        <v>2024.01</v>
      </c>
      <c r="Z196" s="23">
        <v>2024.12</v>
      </c>
      <c r="AA196" s="36">
        <v>105.1</v>
      </c>
      <c r="AB196" s="36">
        <v>105.1</v>
      </c>
      <c r="AC196" s="36">
        <v>105.1</v>
      </c>
      <c r="AD196" s="36">
        <v>0</v>
      </c>
      <c r="AE196" s="36">
        <v>0</v>
      </c>
      <c r="AF196" s="36"/>
      <c r="AG196" s="40">
        <v>3</v>
      </c>
      <c r="AH196" s="40">
        <v>3</v>
      </c>
      <c r="AI196" s="23" t="s">
        <v>210</v>
      </c>
      <c r="AJ196" s="23" t="s">
        <v>210</v>
      </c>
      <c r="AK196" s="23" t="s">
        <v>211</v>
      </c>
      <c r="AL196" s="23"/>
      <c r="AM196" s="23"/>
      <c r="AN196" s="23" t="s">
        <v>210</v>
      </c>
      <c r="AO196" s="23" t="s">
        <v>210</v>
      </c>
      <c r="AP196" s="23"/>
      <c r="AQ196" s="23" t="s">
        <v>210</v>
      </c>
      <c r="AR196" s="23"/>
      <c r="AS196" s="23" t="s">
        <v>2039</v>
      </c>
      <c r="AT196" s="23" t="s">
        <v>2040</v>
      </c>
    </row>
    <row r="197" s="9" customFormat="1" ht="70" customHeight="1" spans="1:46">
      <c r="A197" s="23">
        <f>SUBTOTAL(103,$C$7:C197)*1</f>
        <v>191</v>
      </c>
      <c r="B197" s="23" t="s">
        <v>190</v>
      </c>
      <c r="C197" s="23" t="s">
        <v>2059</v>
      </c>
      <c r="D197" s="23" t="s">
        <v>215</v>
      </c>
      <c r="E197" s="23" t="s">
        <v>216</v>
      </c>
      <c r="F197" s="23" t="s">
        <v>2015</v>
      </c>
      <c r="G197" s="23" t="s">
        <v>2060</v>
      </c>
      <c r="H197" s="23" t="s">
        <v>196</v>
      </c>
      <c r="I197" s="23" t="s">
        <v>575</v>
      </c>
      <c r="J197" s="23" t="s">
        <v>2061</v>
      </c>
      <c r="K197" s="23" t="s">
        <v>2062</v>
      </c>
      <c r="L197" s="23" t="s">
        <v>2063</v>
      </c>
      <c r="M197" s="23" t="s">
        <v>2064</v>
      </c>
      <c r="N197" s="23" t="s">
        <v>2022</v>
      </c>
      <c r="O197" s="23" t="s">
        <v>2023</v>
      </c>
      <c r="P197" s="23" t="s">
        <v>2065</v>
      </c>
      <c r="Q197" s="23" t="s">
        <v>2066</v>
      </c>
      <c r="R197" s="23" t="s">
        <v>2038</v>
      </c>
      <c r="S197" s="33" t="s">
        <v>365</v>
      </c>
      <c r="T197" s="33" t="s">
        <v>230</v>
      </c>
      <c r="U197" s="23" t="s">
        <v>1457</v>
      </c>
      <c r="V197" s="23" t="s">
        <v>111</v>
      </c>
      <c r="W197" s="23">
        <v>2024</v>
      </c>
      <c r="X197" s="23" t="s">
        <v>209</v>
      </c>
      <c r="Y197" s="23">
        <v>2024.01</v>
      </c>
      <c r="Z197" s="23">
        <v>2024.12</v>
      </c>
      <c r="AA197" s="36">
        <v>120</v>
      </c>
      <c r="AB197" s="36">
        <v>120</v>
      </c>
      <c r="AC197" s="36">
        <v>120</v>
      </c>
      <c r="AD197" s="36">
        <v>0</v>
      </c>
      <c r="AE197" s="36">
        <v>0</v>
      </c>
      <c r="AF197" s="36"/>
      <c r="AG197" s="40">
        <v>3</v>
      </c>
      <c r="AH197" s="40">
        <v>3</v>
      </c>
      <c r="AI197" s="23" t="s">
        <v>210</v>
      </c>
      <c r="AJ197" s="23" t="s">
        <v>210</v>
      </c>
      <c r="AK197" s="23" t="s">
        <v>211</v>
      </c>
      <c r="AL197" s="23"/>
      <c r="AM197" s="23"/>
      <c r="AN197" s="23" t="s">
        <v>210</v>
      </c>
      <c r="AO197" s="23" t="s">
        <v>210</v>
      </c>
      <c r="AP197" s="23"/>
      <c r="AQ197" s="23" t="s">
        <v>210</v>
      </c>
      <c r="AR197" s="23"/>
      <c r="AS197" s="23" t="s">
        <v>2039</v>
      </c>
      <c r="AT197" s="23" t="s">
        <v>2040</v>
      </c>
    </row>
    <row r="198" s="9" customFormat="1" ht="70" customHeight="1" spans="1:46">
      <c r="A198" s="23">
        <f>SUBTOTAL(103,$C$7:C198)*1</f>
        <v>192</v>
      </c>
      <c r="B198" s="23" t="s">
        <v>190</v>
      </c>
      <c r="C198" s="23" t="s">
        <v>2067</v>
      </c>
      <c r="D198" s="23" t="s">
        <v>215</v>
      </c>
      <c r="E198" s="23" t="s">
        <v>571</v>
      </c>
      <c r="F198" s="23" t="s">
        <v>2015</v>
      </c>
      <c r="G198" s="23" t="s">
        <v>2068</v>
      </c>
      <c r="H198" s="23" t="s">
        <v>196</v>
      </c>
      <c r="I198" s="23" t="s">
        <v>2069</v>
      </c>
      <c r="J198" s="23" t="s">
        <v>2070</v>
      </c>
      <c r="K198" s="23" t="s">
        <v>2071</v>
      </c>
      <c r="L198" s="23" t="s">
        <v>2072</v>
      </c>
      <c r="M198" s="23" t="s">
        <v>2073</v>
      </c>
      <c r="N198" s="23" t="s">
        <v>2022</v>
      </c>
      <c r="O198" s="23" t="s">
        <v>2023</v>
      </c>
      <c r="P198" s="23" t="s">
        <v>2074</v>
      </c>
      <c r="Q198" s="23" t="s">
        <v>2075</v>
      </c>
      <c r="R198" s="23" t="s">
        <v>2038</v>
      </c>
      <c r="S198" s="33" t="s">
        <v>365</v>
      </c>
      <c r="T198" s="33" t="s">
        <v>230</v>
      </c>
      <c r="U198" s="23" t="s">
        <v>1457</v>
      </c>
      <c r="V198" s="23" t="s">
        <v>111</v>
      </c>
      <c r="W198" s="23">
        <v>2024</v>
      </c>
      <c r="X198" s="23" t="s">
        <v>209</v>
      </c>
      <c r="Y198" s="23">
        <v>2024.01</v>
      </c>
      <c r="Z198" s="23">
        <v>2024.12</v>
      </c>
      <c r="AA198" s="36">
        <v>40</v>
      </c>
      <c r="AB198" s="36">
        <v>40</v>
      </c>
      <c r="AC198" s="36">
        <v>40</v>
      </c>
      <c r="AD198" s="36">
        <v>0</v>
      </c>
      <c r="AE198" s="36">
        <v>0</v>
      </c>
      <c r="AF198" s="36"/>
      <c r="AG198" s="40">
        <v>3</v>
      </c>
      <c r="AH198" s="40">
        <v>3</v>
      </c>
      <c r="AI198" s="23" t="s">
        <v>210</v>
      </c>
      <c r="AJ198" s="23" t="s">
        <v>210</v>
      </c>
      <c r="AK198" s="23" t="s">
        <v>211</v>
      </c>
      <c r="AL198" s="23"/>
      <c r="AM198" s="23"/>
      <c r="AN198" s="23" t="s">
        <v>210</v>
      </c>
      <c r="AO198" s="23" t="s">
        <v>210</v>
      </c>
      <c r="AP198" s="23"/>
      <c r="AQ198" s="23" t="s">
        <v>210</v>
      </c>
      <c r="AR198" s="23"/>
      <c r="AS198" s="23" t="s">
        <v>2039</v>
      </c>
      <c r="AT198" s="23" t="s">
        <v>2040</v>
      </c>
    </row>
    <row r="199" s="9" customFormat="1" ht="70" customHeight="1" spans="1:46">
      <c r="A199" s="23">
        <f>SUBTOTAL(103,$C$7:C199)*1</f>
        <v>193</v>
      </c>
      <c r="B199" s="23" t="s">
        <v>190</v>
      </c>
      <c r="C199" s="23" t="s">
        <v>2076</v>
      </c>
      <c r="D199" s="23" t="s">
        <v>215</v>
      </c>
      <c r="E199" s="23" t="s">
        <v>1834</v>
      </c>
      <c r="F199" s="23" t="s">
        <v>2077</v>
      </c>
      <c r="G199" s="23" t="s">
        <v>2078</v>
      </c>
      <c r="H199" s="23" t="s">
        <v>196</v>
      </c>
      <c r="I199" s="23" t="s">
        <v>2079</v>
      </c>
      <c r="J199" s="23" t="s">
        <v>2080</v>
      </c>
      <c r="K199" s="23" t="s">
        <v>2081</v>
      </c>
      <c r="L199" s="23" t="s">
        <v>2080</v>
      </c>
      <c r="M199" s="23" t="s">
        <v>2082</v>
      </c>
      <c r="N199" s="23" t="s">
        <v>224</v>
      </c>
      <c r="O199" s="23" t="s">
        <v>225</v>
      </c>
      <c r="P199" s="23" t="s">
        <v>2083</v>
      </c>
      <c r="Q199" s="23" t="s">
        <v>2084</v>
      </c>
      <c r="R199" s="23" t="s">
        <v>2085</v>
      </c>
      <c r="S199" s="33" t="s">
        <v>1952</v>
      </c>
      <c r="T199" s="33" t="s">
        <v>230</v>
      </c>
      <c r="U199" s="23" t="s">
        <v>1457</v>
      </c>
      <c r="V199" s="23" t="s">
        <v>124</v>
      </c>
      <c r="W199" s="23">
        <v>2024</v>
      </c>
      <c r="X199" s="23" t="s">
        <v>209</v>
      </c>
      <c r="Y199" s="23">
        <v>2024.01</v>
      </c>
      <c r="Z199" s="23">
        <v>2024.12</v>
      </c>
      <c r="AA199" s="36">
        <v>30.6</v>
      </c>
      <c r="AB199" s="36">
        <v>30.6</v>
      </c>
      <c r="AC199" s="36">
        <v>30.6</v>
      </c>
      <c r="AD199" s="36">
        <v>0</v>
      </c>
      <c r="AE199" s="36">
        <v>0</v>
      </c>
      <c r="AF199" s="36"/>
      <c r="AG199" s="40">
        <v>40</v>
      </c>
      <c r="AH199" s="40">
        <v>2</v>
      </c>
      <c r="AI199" s="23" t="s">
        <v>210</v>
      </c>
      <c r="AJ199" s="23" t="s">
        <v>210</v>
      </c>
      <c r="AK199" s="23" t="s">
        <v>211</v>
      </c>
      <c r="AL199" s="23"/>
      <c r="AM199" s="23"/>
      <c r="AN199" s="23" t="s">
        <v>210</v>
      </c>
      <c r="AO199" s="23" t="s">
        <v>210</v>
      </c>
      <c r="AP199" s="23"/>
      <c r="AQ199" s="23" t="s">
        <v>210</v>
      </c>
      <c r="AR199" s="23"/>
      <c r="AS199" s="23" t="s">
        <v>2086</v>
      </c>
      <c r="AT199" s="23" t="s">
        <v>2087</v>
      </c>
    </row>
    <row r="200" s="9" customFormat="1" ht="70" customHeight="1" spans="1:46">
      <c r="A200" s="23">
        <f>SUBTOTAL(103,$C$7:C200)*1</f>
        <v>194</v>
      </c>
      <c r="B200" s="23" t="s">
        <v>190</v>
      </c>
      <c r="C200" s="23" t="s">
        <v>2088</v>
      </c>
      <c r="D200" s="23" t="s">
        <v>215</v>
      </c>
      <c r="E200" s="23" t="s">
        <v>216</v>
      </c>
      <c r="F200" s="23" t="s">
        <v>2089</v>
      </c>
      <c r="G200" s="23" t="s">
        <v>2090</v>
      </c>
      <c r="H200" s="23" t="s">
        <v>196</v>
      </c>
      <c r="I200" s="23" t="s">
        <v>1062</v>
      </c>
      <c r="J200" s="23" t="s">
        <v>2091</v>
      </c>
      <c r="K200" s="23" t="s">
        <v>2092</v>
      </c>
      <c r="L200" s="23" t="s">
        <v>2091</v>
      </c>
      <c r="M200" s="23" t="s">
        <v>2093</v>
      </c>
      <c r="N200" s="23" t="s">
        <v>482</v>
      </c>
      <c r="O200" s="23" t="s">
        <v>203</v>
      </c>
      <c r="P200" s="23" t="s">
        <v>2094</v>
      </c>
      <c r="Q200" s="23" t="s">
        <v>2095</v>
      </c>
      <c r="R200" s="23" t="s">
        <v>2096</v>
      </c>
      <c r="S200" s="33" t="s">
        <v>1991</v>
      </c>
      <c r="T200" s="33" t="s">
        <v>230</v>
      </c>
      <c r="U200" s="23" t="s">
        <v>1457</v>
      </c>
      <c r="V200" s="23" t="s">
        <v>46</v>
      </c>
      <c r="W200" s="23">
        <v>2024</v>
      </c>
      <c r="X200" s="23" t="s">
        <v>209</v>
      </c>
      <c r="Y200" s="23">
        <v>2024.01</v>
      </c>
      <c r="Z200" s="23">
        <v>2024.12</v>
      </c>
      <c r="AA200" s="36">
        <v>70</v>
      </c>
      <c r="AB200" s="36">
        <v>70</v>
      </c>
      <c r="AC200" s="36">
        <v>70</v>
      </c>
      <c r="AD200" s="36">
        <v>0</v>
      </c>
      <c r="AE200" s="36">
        <v>0</v>
      </c>
      <c r="AF200" s="36"/>
      <c r="AG200" s="40">
        <v>300</v>
      </c>
      <c r="AH200" s="40">
        <v>27</v>
      </c>
      <c r="AI200" s="23" t="s">
        <v>210</v>
      </c>
      <c r="AJ200" s="23" t="s">
        <v>210</v>
      </c>
      <c r="AK200" s="23" t="s">
        <v>211</v>
      </c>
      <c r="AL200" s="23"/>
      <c r="AM200" s="23"/>
      <c r="AN200" s="23" t="s">
        <v>209</v>
      </c>
      <c r="AO200" s="23" t="s">
        <v>210</v>
      </c>
      <c r="AP200" s="23"/>
      <c r="AQ200" s="23" t="s">
        <v>209</v>
      </c>
      <c r="AR200" s="23"/>
      <c r="AS200" s="23" t="s">
        <v>1069</v>
      </c>
      <c r="AT200" s="23" t="s">
        <v>1070</v>
      </c>
    </row>
    <row r="201" s="9" customFormat="1" ht="70" customHeight="1" spans="1:46">
      <c r="A201" s="23">
        <f>SUBTOTAL(103,$C$7:C201)*1</f>
        <v>195</v>
      </c>
      <c r="B201" s="23" t="s">
        <v>190</v>
      </c>
      <c r="C201" s="23" t="s">
        <v>2097</v>
      </c>
      <c r="D201" s="23" t="s">
        <v>215</v>
      </c>
      <c r="E201" s="23" t="s">
        <v>216</v>
      </c>
      <c r="F201" s="23" t="s">
        <v>217</v>
      </c>
      <c r="G201" s="23" t="s">
        <v>2098</v>
      </c>
      <c r="H201" s="23" t="s">
        <v>196</v>
      </c>
      <c r="I201" s="23" t="s">
        <v>1396</v>
      </c>
      <c r="J201" s="23" t="s">
        <v>2099</v>
      </c>
      <c r="K201" s="23" t="s">
        <v>2100</v>
      </c>
      <c r="L201" s="23" t="s">
        <v>2099</v>
      </c>
      <c r="M201" s="23" t="s">
        <v>2101</v>
      </c>
      <c r="N201" s="23" t="s">
        <v>202</v>
      </c>
      <c r="O201" s="23" t="s">
        <v>692</v>
      </c>
      <c r="P201" s="23" t="s">
        <v>2102</v>
      </c>
      <c r="Q201" s="23" t="s">
        <v>2103</v>
      </c>
      <c r="R201" s="23" t="s">
        <v>2104</v>
      </c>
      <c r="S201" s="33" t="s">
        <v>1401</v>
      </c>
      <c r="T201" s="33" t="s">
        <v>546</v>
      </c>
      <c r="U201" s="23" t="s">
        <v>1457</v>
      </c>
      <c r="V201" s="23" t="s">
        <v>84</v>
      </c>
      <c r="W201" s="23">
        <v>2024</v>
      </c>
      <c r="X201" s="23" t="s">
        <v>209</v>
      </c>
      <c r="Y201" s="23">
        <v>2024.01</v>
      </c>
      <c r="Z201" s="23">
        <v>2024.12</v>
      </c>
      <c r="AA201" s="36">
        <v>54</v>
      </c>
      <c r="AB201" s="36">
        <v>54</v>
      </c>
      <c r="AC201" s="36">
        <v>54</v>
      </c>
      <c r="AD201" s="36">
        <v>0</v>
      </c>
      <c r="AE201" s="36">
        <v>0</v>
      </c>
      <c r="AF201" s="36"/>
      <c r="AG201" s="40">
        <v>120</v>
      </c>
      <c r="AH201" s="40">
        <v>8</v>
      </c>
      <c r="AI201" s="23" t="s">
        <v>210</v>
      </c>
      <c r="AJ201" s="23" t="s">
        <v>210</v>
      </c>
      <c r="AK201" s="23" t="s">
        <v>211</v>
      </c>
      <c r="AL201" s="23"/>
      <c r="AM201" s="23" t="s">
        <v>212</v>
      </c>
      <c r="AN201" s="23" t="s">
        <v>210</v>
      </c>
      <c r="AO201" s="23" t="s">
        <v>210</v>
      </c>
      <c r="AP201" s="23"/>
      <c r="AQ201" s="23" t="s">
        <v>210</v>
      </c>
      <c r="AR201" s="23"/>
      <c r="AS201" s="23" t="s">
        <v>1669</v>
      </c>
      <c r="AT201" s="23">
        <v>18996968678</v>
      </c>
    </row>
    <row r="202" s="9" customFormat="1" ht="70" customHeight="1" spans="1:46">
      <c r="A202" s="23">
        <f>SUBTOTAL(103,$C$7:C202)*1</f>
        <v>196</v>
      </c>
      <c r="B202" s="23" t="s">
        <v>190</v>
      </c>
      <c r="C202" s="23" t="s">
        <v>2105</v>
      </c>
      <c r="D202" s="23" t="s">
        <v>215</v>
      </c>
      <c r="E202" s="23" t="s">
        <v>216</v>
      </c>
      <c r="F202" s="23" t="s">
        <v>2106</v>
      </c>
      <c r="G202" s="23" t="s">
        <v>2107</v>
      </c>
      <c r="H202" s="23" t="s">
        <v>196</v>
      </c>
      <c r="I202" s="23" t="s">
        <v>1760</v>
      </c>
      <c r="J202" s="23" t="s">
        <v>2108</v>
      </c>
      <c r="K202" s="23" t="s">
        <v>2109</v>
      </c>
      <c r="L202" s="23" t="s">
        <v>2108</v>
      </c>
      <c r="M202" s="23" t="s">
        <v>2110</v>
      </c>
      <c r="N202" s="23" t="s">
        <v>2111</v>
      </c>
      <c r="O202" s="23" t="s">
        <v>225</v>
      </c>
      <c r="P202" s="23" t="s">
        <v>2112</v>
      </c>
      <c r="Q202" s="23" t="s">
        <v>2113</v>
      </c>
      <c r="R202" s="23" t="s">
        <v>2114</v>
      </c>
      <c r="S202" s="33" t="s">
        <v>396</v>
      </c>
      <c r="T202" s="33" t="s">
        <v>230</v>
      </c>
      <c r="U202" s="23" t="s">
        <v>1457</v>
      </c>
      <c r="V202" s="23" t="s">
        <v>93</v>
      </c>
      <c r="W202" s="23">
        <v>2024</v>
      </c>
      <c r="X202" s="23" t="s">
        <v>209</v>
      </c>
      <c r="Y202" s="23">
        <v>2024.01</v>
      </c>
      <c r="Z202" s="23">
        <v>2024.12</v>
      </c>
      <c r="AA202" s="36">
        <v>400</v>
      </c>
      <c r="AB202" s="36">
        <v>400</v>
      </c>
      <c r="AC202" s="36">
        <v>400</v>
      </c>
      <c r="AD202" s="36">
        <v>0</v>
      </c>
      <c r="AE202" s="36">
        <v>0</v>
      </c>
      <c r="AF202" s="36"/>
      <c r="AG202" s="40">
        <v>680</v>
      </c>
      <c r="AH202" s="40">
        <v>178</v>
      </c>
      <c r="AI202" s="23" t="s">
        <v>210</v>
      </c>
      <c r="AJ202" s="23" t="s">
        <v>210</v>
      </c>
      <c r="AK202" s="23" t="s">
        <v>211</v>
      </c>
      <c r="AL202" s="23"/>
      <c r="AM202" s="23" t="s">
        <v>212</v>
      </c>
      <c r="AN202" s="23" t="s">
        <v>209</v>
      </c>
      <c r="AO202" s="23" t="s">
        <v>209</v>
      </c>
      <c r="AP202" s="23"/>
      <c r="AQ202" s="23" t="s">
        <v>209</v>
      </c>
      <c r="AR202" s="23" t="s">
        <v>2115</v>
      </c>
      <c r="AS202" s="23" t="s">
        <v>2116</v>
      </c>
      <c r="AT202" s="23">
        <v>13648230522</v>
      </c>
    </row>
    <row r="203" s="9" customFormat="1" ht="70" customHeight="1" spans="1:46">
      <c r="A203" s="23">
        <f>SUBTOTAL(103,$C$7:C203)*1</f>
        <v>197</v>
      </c>
      <c r="B203" s="23" t="s">
        <v>190</v>
      </c>
      <c r="C203" s="23" t="s">
        <v>2117</v>
      </c>
      <c r="D203" s="23" t="s">
        <v>192</v>
      </c>
      <c r="E203" s="23" t="s">
        <v>193</v>
      </c>
      <c r="F203" s="23" t="s">
        <v>548</v>
      </c>
      <c r="G203" s="23" t="s">
        <v>2118</v>
      </c>
      <c r="H203" s="23" t="s">
        <v>196</v>
      </c>
      <c r="I203" s="23" t="s">
        <v>2119</v>
      </c>
      <c r="J203" s="23" t="s">
        <v>2120</v>
      </c>
      <c r="K203" s="23" t="s">
        <v>2121</v>
      </c>
      <c r="L203" s="23" t="s">
        <v>2122</v>
      </c>
      <c r="M203" s="23" t="s">
        <v>2123</v>
      </c>
      <c r="N203" s="23" t="s">
        <v>224</v>
      </c>
      <c r="O203" s="23" t="s">
        <v>225</v>
      </c>
      <c r="P203" s="23" t="s">
        <v>2124</v>
      </c>
      <c r="Q203" s="23" t="s">
        <v>2125</v>
      </c>
      <c r="R203" s="23" t="s">
        <v>2126</v>
      </c>
      <c r="S203" s="33" t="s">
        <v>2013</v>
      </c>
      <c r="T203" s="33" t="s">
        <v>230</v>
      </c>
      <c r="U203" s="23" t="s">
        <v>1457</v>
      </c>
      <c r="V203" s="23" t="s">
        <v>70</v>
      </c>
      <c r="W203" s="23">
        <v>2024</v>
      </c>
      <c r="X203" s="23" t="s">
        <v>209</v>
      </c>
      <c r="Y203" s="23">
        <v>2024.01</v>
      </c>
      <c r="Z203" s="23">
        <v>2024.12</v>
      </c>
      <c r="AA203" s="36">
        <v>100.2</v>
      </c>
      <c r="AB203" s="36">
        <v>100.2</v>
      </c>
      <c r="AC203" s="36">
        <v>100.2</v>
      </c>
      <c r="AD203" s="36">
        <v>0</v>
      </c>
      <c r="AE203" s="36">
        <v>0</v>
      </c>
      <c r="AF203" s="36"/>
      <c r="AG203" s="40">
        <v>260</v>
      </c>
      <c r="AH203" s="40">
        <v>60</v>
      </c>
      <c r="AI203" s="23" t="s">
        <v>210</v>
      </c>
      <c r="AJ203" s="23" t="s">
        <v>210</v>
      </c>
      <c r="AK203" s="23" t="s">
        <v>211</v>
      </c>
      <c r="AL203" s="23"/>
      <c r="AM203" s="23" t="s">
        <v>212</v>
      </c>
      <c r="AN203" s="23" t="s">
        <v>210</v>
      </c>
      <c r="AO203" s="23" t="s">
        <v>210</v>
      </c>
      <c r="AP203" s="23"/>
      <c r="AQ203" s="23" t="s">
        <v>210</v>
      </c>
      <c r="AR203" s="23"/>
      <c r="AS203" s="23" t="s">
        <v>1718</v>
      </c>
      <c r="AT203" s="23">
        <v>15340369000</v>
      </c>
    </row>
    <row r="204" s="9" customFormat="1" ht="70" customHeight="1" spans="1:46">
      <c r="A204" s="23">
        <f>SUBTOTAL(103,$C$7:C204)*1</f>
        <v>198</v>
      </c>
      <c r="B204" s="23" t="s">
        <v>190</v>
      </c>
      <c r="C204" s="23" t="s">
        <v>2127</v>
      </c>
      <c r="D204" s="23" t="s">
        <v>192</v>
      </c>
      <c r="E204" s="23" t="s">
        <v>193</v>
      </c>
      <c r="F204" s="23" t="s">
        <v>548</v>
      </c>
      <c r="G204" s="23" t="s">
        <v>2128</v>
      </c>
      <c r="H204" s="23" t="s">
        <v>196</v>
      </c>
      <c r="I204" s="23" t="s">
        <v>2129</v>
      </c>
      <c r="J204" s="23" t="s">
        <v>2130</v>
      </c>
      <c r="K204" s="23" t="s">
        <v>2131</v>
      </c>
      <c r="L204" s="23" t="s">
        <v>2132</v>
      </c>
      <c r="M204" s="23" t="s">
        <v>2133</v>
      </c>
      <c r="N204" s="23" t="s">
        <v>1730</v>
      </c>
      <c r="O204" s="23" t="s">
        <v>225</v>
      </c>
      <c r="P204" s="23" t="s">
        <v>2124</v>
      </c>
      <c r="Q204" s="23" t="s">
        <v>2134</v>
      </c>
      <c r="R204" s="23" t="s">
        <v>2135</v>
      </c>
      <c r="S204" s="33" t="s">
        <v>1991</v>
      </c>
      <c r="T204" s="33" t="s">
        <v>230</v>
      </c>
      <c r="U204" s="23" t="s">
        <v>1457</v>
      </c>
      <c r="V204" s="23" t="s">
        <v>70</v>
      </c>
      <c r="W204" s="23">
        <v>2024</v>
      </c>
      <c r="X204" s="23" t="s">
        <v>209</v>
      </c>
      <c r="Y204" s="23">
        <v>2024.01</v>
      </c>
      <c r="Z204" s="23">
        <v>2024.12</v>
      </c>
      <c r="AA204" s="36">
        <v>49.8</v>
      </c>
      <c r="AB204" s="36">
        <v>49.8</v>
      </c>
      <c r="AC204" s="36">
        <v>49.8</v>
      </c>
      <c r="AD204" s="36">
        <v>0</v>
      </c>
      <c r="AE204" s="36">
        <v>0</v>
      </c>
      <c r="AF204" s="36"/>
      <c r="AG204" s="40">
        <v>153</v>
      </c>
      <c r="AH204" s="40">
        <v>31</v>
      </c>
      <c r="AI204" s="23" t="s">
        <v>210</v>
      </c>
      <c r="AJ204" s="23" t="s">
        <v>210</v>
      </c>
      <c r="AK204" s="23" t="s">
        <v>211</v>
      </c>
      <c r="AL204" s="23"/>
      <c r="AM204" s="23" t="s">
        <v>212</v>
      </c>
      <c r="AN204" s="23" t="s">
        <v>209</v>
      </c>
      <c r="AO204" s="23" t="s">
        <v>210</v>
      </c>
      <c r="AP204" s="23"/>
      <c r="AQ204" s="23" t="s">
        <v>210</v>
      </c>
      <c r="AR204" s="23"/>
      <c r="AS204" s="23" t="s">
        <v>2136</v>
      </c>
      <c r="AT204" s="23">
        <v>15823623153</v>
      </c>
    </row>
    <row r="205" s="9" customFormat="1" ht="70" customHeight="1" spans="1:46">
      <c r="A205" s="23">
        <f>SUBTOTAL(103,$C$7:C205)*1</f>
        <v>199</v>
      </c>
      <c r="B205" s="23" t="s">
        <v>190</v>
      </c>
      <c r="C205" s="23" t="s">
        <v>2137</v>
      </c>
      <c r="D205" s="23" t="s">
        <v>215</v>
      </c>
      <c r="E205" s="23" t="s">
        <v>571</v>
      </c>
      <c r="F205" s="23" t="s">
        <v>1780</v>
      </c>
      <c r="G205" s="23" t="s">
        <v>2138</v>
      </c>
      <c r="H205" s="23" t="s">
        <v>196</v>
      </c>
      <c r="I205" s="23" t="s">
        <v>2139</v>
      </c>
      <c r="J205" s="23" t="s">
        <v>2140</v>
      </c>
      <c r="K205" s="23" t="s">
        <v>2141</v>
      </c>
      <c r="L205" s="23" t="s">
        <v>2140</v>
      </c>
      <c r="M205" s="23" t="s">
        <v>2142</v>
      </c>
      <c r="N205" s="23" t="s">
        <v>224</v>
      </c>
      <c r="O205" s="23" t="s">
        <v>2143</v>
      </c>
      <c r="P205" s="23" t="s">
        <v>2144</v>
      </c>
      <c r="Q205" s="23" t="s">
        <v>2145</v>
      </c>
      <c r="R205" s="23" t="s">
        <v>2146</v>
      </c>
      <c r="S205" s="33" t="s">
        <v>365</v>
      </c>
      <c r="T205" s="33" t="s">
        <v>230</v>
      </c>
      <c r="U205" s="23" t="s">
        <v>1457</v>
      </c>
      <c r="V205" s="23" t="s">
        <v>93</v>
      </c>
      <c r="W205" s="23">
        <v>2024</v>
      </c>
      <c r="X205" s="23" t="s">
        <v>209</v>
      </c>
      <c r="Y205" s="23">
        <v>2024.01</v>
      </c>
      <c r="Z205" s="23">
        <v>2024.12</v>
      </c>
      <c r="AA205" s="36">
        <v>79.5</v>
      </c>
      <c r="AB205" s="36">
        <v>79.5</v>
      </c>
      <c r="AC205" s="36">
        <v>33.518</v>
      </c>
      <c r="AD205" s="36">
        <v>0</v>
      </c>
      <c r="AE205" s="36">
        <v>45.982</v>
      </c>
      <c r="AF205" s="36"/>
      <c r="AG205" s="40">
        <v>100</v>
      </c>
      <c r="AH205" s="40">
        <v>20</v>
      </c>
      <c r="AI205" s="23" t="s">
        <v>210</v>
      </c>
      <c r="AJ205" s="23" t="s">
        <v>210</v>
      </c>
      <c r="AK205" s="23" t="s">
        <v>211</v>
      </c>
      <c r="AL205" s="23"/>
      <c r="AM205" s="23" t="s">
        <v>212</v>
      </c>
      <c r="AN205" s="23" t="s">
        <v>210</v>
      </c>
      <c r="AO205" s="23" t="s">
        <v>210</v>
      </c>
      <c r="AP205" s="23"/>
      <c r="AQ205" s="23" t="s">
        <v>210</v>
      </c>
      <c r="AR205" s="23"/>
      <c r="AS205" s="23" t="s">
        <v>1811</v>
      </c>
      <c r="AT205" s="23">
        <v>13896889756</v>
      </c>
    </row>
    <row r="206" s="9" customFormat="1" ht="70" customHeight="1" spans="1:46">
      <c r="A206" s="23">
        <f>SUBTOTAL(103,$C$7:C206)*1</f>
        <v>200</v>
      </c>
      <c r="B206" s="23" t="s">
        <v>190</v>
      </c>
      <c r="C206" s="23" t="s">
        <v>2147</v>
      </c>
      <c r="D206" s="23" t="s">
        <v>215</v>
      </c>
      <c r="E206" s="23" t="s">
        <v>571</v>
      </c>
      <c r="F206" s="23" t="s">
        <v>1780</v>
      </c>
      <c r="G206" s="23" t="s">
        <v>2148</v>
      </c>
      <c r="H206" s="23" t="s">
        <v>196</v>
      </c>
      <c r="I206" s="23" t="s">
        <v>2149</v>
      </c>
      <c r="J206" s="23" t="s">
        <v>2150</v>
      </c>
      <c r="K206" s="23" t="s">
        <v>2151</v>
      </c>
      <c r="L206" s="23" t="s">
        <v>2150</v>
      </c>
      <c r="M206" s="23" t="s">
        <v>2152</v>
      </c>
      <c r="N206" s="23" t="s">
        <v>2153</v>
      </c>
      <c r="O206" s="23" t="s">
        <v>225</v>
      </c>
      <c r="P206" s="23" t="s">
        <v>2154</v>
      </c>
      <c r="Q206" s="23" t="s">
        <v>2155</v>
      </c>
      <c r="R206" s="23" t="s">
        <v>1810</v>
      </c>
      <c r="S206" s="33" t="s">
        <v>365</v>
      </c>
      <c r="T206" s="33" t="s">
        <v>230</v>
      </c>
      <c r="U206" s="23" t="s">
        <v>1457</v>
      </c>
      <c r="V206" s="23" t="s">
        <v>93</v>
      </c>
      <c r="W206" s="23">
        <v>2024</v>
      </c>
      <c r="X206" s="23" t="s">
        <v>209</v>
      </c>
      <c r="Y206" s="23">
        <v>2024.01</v>
      </c>
      <c r="Z206" s="23">
        <v>2024.12</v>
      </c>
      <c r="AA206" s="36">
        <v>650</v>
      </c>
      <c r="AB206" s="36">
        <v>650</v>
      </c>
      <c r="AC206" s="36">
        <v>585.036</v>
      </c>
      <c r="AD206" s="36">
        <v>0</v>
      </c>
      <c r="AE206" s="36">
        <v>64.964</v>
      </c>
      <c r="AF206" s="36"/>
      <c r="AG206" s="40">
        <v>1000</v>
      </c>
      <c r="AH206" s="40">
        <v>20</v>
      </c>
      <c r="AI206" s="23" t="s">
        <v>210</v>
      </c>
      <c r="AJ206" s="23" t="s">
        <v>210</v>
      </c>
      <c r="AK206" s="23" t="s">
        <v>211</v>
      </c>
      <c r="AL206" s="23"/>
      <c r="AM206" s="23" t="s">
        <v>212</v>
      </c>
      <c r="AN206" s="23" t="s">
        <v>210</v>
      </c>
      <c r="AO206" s="23" t="s">
        <v>210</v>
      </c>
      <c r="AP206" s="23"/>
      <c r="AQ206" s="23" t="s">
        <v>210</v>
      </c>
      <c r="AR206" s="23"/>
      <c r="AS206" s="23" t="s">
        <v>2156</v>
      </c>
      <c r="AT206" s="23">
        <v>13709485650</v>
      </c>
    </row>
    <row r="207" s="9" customFormat="1" ht="70" customHeight="1" spans="1:46">
      <c r="A207" s="23">
        <f>SUBTOTAL(103,$C$7:C207)*1</f>
        <v>201</v>
      </c>
      <c r="B207" s="23" t="s">
        <v>190</v>
      </c>
      <c r="C207" s="23" t="s">
        <v>2157</v>
      </c>
      <c r="D207" s="23" t="s">
        <v>215</v>
      </c>
      <c r="E207" s="23" t="s">
        <v>571</v>
      </c>
      <c r="F207" s="23" t="s">
        <v>1780</v>
      </c>
      <c r="G207" s="23" t="s">
        <v>2158</v>
      </c>
      <c r="H207" s="23" t="s">
        <v>196</v>
      </c>
      <c r="I207" s="23" t="s">
        <v>2159</v>
      </c>
      <c r="J207" s="23" t="s">
        <v>2160</v>
      </c>
      <c r="K207" s="23" t="s">
        <v>2161</v>
      </c>
      <c r="L207" s="23" t="s">
        <v>2160</v>
      </c>
      <c r="M207" s="23" t="s">
        <v>2160</v>
      </c>
      <c r="N207" s="23" t="s">
        <v>2162</v>
      </c>
      <c r="O207" s="23" t="s">
        <v>225</v>
      </c>
      <c r="P207" s="23" t="s">
        <v>2163</v>
      </c>
      <c r="Q207" s="23" t="s">
        <v>2164</v>
      </c>
      <c r="R207" s="23" t="s">
        <v>2165</v>
      </c>
      <c r="S207" s="33" t="s">
        <v>365</v>
      </c>
      <c r="T207" s="33" t="s">
        <v>230</v>
      </c>
      <c r="U207" s="23" t="s">
        <v>1457</v>
      </c>
      <c r="V207" s="23" t="s">
        <v>93</v>
      </c>
      <c r="W207" s="23">
        <v>2024</v>
      </c>
      <c r="X207" s="23" t="s">
        <v>209</v>
      </c>
      <c r="Y207" s="23">
        <v>2024.01</v>
      </c>
      <c r="Z207" s="23">
        <v>2024.12</v>
      </c>
      <c r="AA207" s="36">
        <v>230</v>
      </c>
      <c r="AB207" s="36">
        <v>230</v>
      </c>
      <c r="AC207" s="36">
        <v>219</v>
      </c>
      <c r="AD207" s="36">
        <v>0</v>
      </c>
      <c r="AE207" s="36">
        <v>11</v>
      </c>
      <c r="AF207" s="36"/>
      <c r="AG207" s="40">
        <v>100</v>
      </c>
      <c r="AH207" s="40">
        <v>20</v>
      </c>
      <c r="AI207" s="23" t="s">
        <v>210</v>
      </c>
      <c r="AJ207" s="23" t="s">
        <v>210</v>
      </c>
      <c r="AK207" s="23" t="s">
        <v>211</v>
      </c>
      <c r="AL207" s="23"/>
      <c r="AM207" s="23" t="s">
        <v>212</v>
      </c>
      <c r="AN207" s="23" t="s">
        <v>210</v>
      </c>
      <c r="AO207" s="23" t="s">
        <v>210</v>
      </c>
      <c r="AP207" s="23"/>
      <c r="AQ207" s="23" t="s">
        <v>210</v>
      </c>
      <c r="AR207" s="23"/>
      <c r="AS207" s="23" t="s">
        <v>2166</v>
      </c>
      <c r="AT207" s="23">
        <v>13609496272</v>
      </c>
    </row>
    <row r="208" s="9" customFormat="1" ht="70" customHeight="1" spans="1:46">
      <c r="A208" s="23">
        <f>SUBTOTAL(103,$C$7:C208)*1</f>
        <v>202</v>
      </c>
      <c r="B208" s="23" t="s">
        <v>190</v>
      </c>
      <c r="C208" s="23" t="s">
        <v>2167</v>
      </c>
      <c r="D208" s="23" t="s">
        <v>215</v>
      </c>
      <c r="E208" s="23" t="s">
        <v>571</v>
      </c>
      <c r="F208" s="23" t="s">
        <v>1780</v>
      </c>
      <c r="G208" s="23" t="s">
        <v>2168</v>
      </c>
      <c r="H208" s="23" t="s">
        <v>196</v>
      </c>
      <c r="I208" s="23" t="s">
        <v>2169</v>
      </c>
      <c r="J208" s="23" t="s">
        <v>2170</v>
      </c>
      <c r="K208" s="23" t="s">
        <v>2171</v>
      </c>
      <c r="L208" s="23" t="s">
        <v>2170</v>
      </c>
      <c r="M208" s="23" t="s">
        <v>2172</v>
      </c>
      <c r="N208" s="23" t="s">
        <v>1818</v>
      </c>
      <c r="O208" s="23" t="s">
        <v>225</v>
      </c>
      <c r="P208" s="23" t="s">
        <v>2173</v>
      </c>
      <c r="Q208" s="23" t="s">
        <v>2174</v>
      </c>
      <c r="R208" s="23" t="s">
        <v>2175</v>
      </c>
      <c r="S208" s="33" t="s">
        <v>365</v>
      </c>
      <c r="T208" s="33" t="s">
        <v>290</v>
      </c>
      <c r="U208" s="23" t="s">
        <v>1457</v>
      </c>
      <c r="V208" s="23" t="s">
        <v>93</v>
      </c>
      <c r="W208" s="23">
        <v>2024</v>
      </c>
      <c r="X208" s="23" t="s">
        <v>209</v>
      </c>
      <c r="Y208" s="23">
        <v>2024.01</v>
      </c>
      <c r="Z208" s="23">
        <v>2024.12</v>
      </c>
      <c r="AA208" s="36">
        <v>950</v>
      </c>
      <c r="AB208" s="36">
        <v>950</v>
      </c>
      <c r="AC208" s="36">
        <v>950</v>
      </c>
      <c r="AD208" s="36">
        <v>0</v>
      </c>
      <c r="AE208" s="36">
        <v>0</v>
      </c>
      <c r="AF208" s="36"/>
      <c r="AG208" s="40">
        <v>4000</v>
      </c>
      <c r="AH208" s="40">
        <v>50</v>
      </c>
      <c r="AI208" s="23" t="s">
        <v>210</v>
      </c>
      <c r="AJ208" s="23" t="s">
        <v>210</v>
      </c>
      <c r="AK208" s="23" t="s">
        <v>211</v>
      </c>
      <c r="AL208" s="23"/>
      <c r="AM208" s="23" t="s">
        <v>212</v>
      </c>
      <c r="AN208" s="23" t="s">
        <v>210</v>
      </c>
      <c r="AO208" s="23" t="s">
        <v>210</v>
      </c>
      <c r="AP208" s="23"/>
      <c r="AQ208" s="23" t="s">
        <v>210</v>
      </c>
      <c r="AR208" s="23"/>
      <c r="AS208" s="23" t="s">
        <v>1822</v>
      </c>
      <c r="AT208" s="23" t="s">
        <v>1823</v>
      </c>
    </row>
    <row r="209" s="9" customFormat="1" ht="70" customHeight="1" spans="1:46">
      <c r="A209" s="23">
        <f>SUBTOTAL(103,$C$7:C209)*1</f>
        <v>203</v>
      </c>
      <c r="B209" s="23" t="s">
        <v>190</v>
      </c>
      <c r="C209" s="23" t="s">
        <v>2176</v>
      </c>
      <c r="D209" s="23" t="s">
        <v>215</v>
      </c>
      <c r="E209" s="23" t="s">
        <v>216</v>
      </c>
      <c r="F209" s="23" t="s">
        <v>217</v>
      </c>
      <c r="G209" s="23" t="s">
        <v>2177</v>
      </c>
      <c r="H209" s="23" t="s">
        <v>196</v>
      </c>
      <c r="I209" s="23" t="s">
        <v>87</v>
      </c>
      <c r="J209" s="23" t="s">
        <v>2178</v>
      </c>
      <c r="K209" s="23" t="s">
        <v>2179</v>
      </c>
      <c r="L209" s="23" t="s">
        <v>2178</v>
      </c>
      <c r="M209" s="23" t="s">
        <v>2180</v>
      </c>
      <c r="N209" s="23" t="s">
        <v>202</v>
      </c>
      <c r="O209" s="23" t="s">
        <v>269</v>
      </c>
      <c r="P209" s="23" t="s">
        <v>2181</v>
      </c>
      <c r="Q209" s="23" t="s">
        <v>2182</v>
      </c>
      <c r="R209" s="23" t="s">
        <v>2183</v>
      </c>
      <c r="S209" s="33" t="s">
        <v>1539</v>
      </c>
      <c r="T209" s="33" t="s">
        <v>207</v>
      </c>
      <c r="U209" s="23" t="s">
        <v>1457</v>
      </c>
      <c r="V209" s="23" t="s">
        <v>86</v>
      </c>
      <c r="W209" s="23">
        <v>2024</v>
      </c>
      <c r="X209" s="23" t="s">
        <v>209</v>
      </c>
      <c r="Y209" s="23">
        <v>2024.01</v>
      </c>
      <c r="Z209" s="23">
        <v>2024.12</v>
      </c>
      <c r="AA209" s="36">
        <v>100</v>
      </c>
      <c r="AB209" s="36">
        <v>100</v>
      </c>
      <c r="AC209" s="36">
        <v>100</v>
      </c>
      <c r="AD209" s="36">
        <v>0</v>
      </c>
      <c r="AE209" s="36">
        <v>0</v>
      </c>
      <c r="AF209" s="36"/>
      <c r="AG209" s="40">
        <v>50</v>
      </c>
      <c r="AH209" s="40">
        <v>8</v>
      </c>
      <c r="AI209" s="23" t="s">
        <v>210</v>
      </c>
      <c r="AJ209" s="23" t="s">
        <v>209</v>
      </c>
      <c r="AK209" s="23" t="s">
        <v>211</v>
      </c>
      <c r="AL209" s="23"/>
      <c r="AM209" s="23" t="s">
        <v>212</v>
      </c>
      <c r="AN209" s="23" t="s">
        <v>209</v>
      </c>
      <c r="AO209" s="23" t="s">
        <v>210</v>
      </c>
      <c r="AP209" s="23"/>
      <c r="AQ209" s="23" t="s">
        <v>210</v>
      </c>
      <c r="AR209" s="23"/>
      <c r="AS209" s="23" t="s">
        <v>1166</v>
      </c>
      <c r="AT209" s="23">
        <v>75560746</v>
      </c>
    </row>
    <row r="210" s="9" customFormat="1" ht="70" customHeight="1" spans="1:46">
      <c r="A210" s="23">
        <f>SUBTOTAL(103,$C$7:C210)*1</f>
        <v>204</v>
      </c>
      <c r="B210" s="23" t="s">
        <v>190</v>
      </c>
      <c r="C210" s="23" t="s">
        <v>2184</v>
      </c>
      <c r="D210" s="23" t="s">
        <v>215</v>
      </c>
      <c r="E210" s="23" t="s">
        <v>1834</v>
      </c>
      <c r="F210" s="23" t="s">
        <v>1835</v>
      </c>
      <c r="G210" s="23" t="s">
        <v>2185</v>
      </c>
      <c r="H210" s="23" t="s">
        <v>196</v>
      </c>
      <c r="I210" s="23" t="s">
        <v>87</v>
      </c>
      <c r="J210" s="23" t="s">
        <v>2186</v>
      </c>
      <c r="K210" s="23" t="s">
        <v>2187</v>
      </c>
      <c r="L210" s="23" t="s">
        <v>2185</v>
      </c>
      <c r="M210" s="23" t="s">
        <v>2188</v>
      </c>
      <c r="N210" s="23" t="s">
        <v>268</v>
      </c>
      <c r="O210" s="23" t="s">
        <v>225</v>
      </c>
      <c r="P210" s="23" t="s">
        <v>2189</v>
      </c>
      <c r="Q210" s="23"/>
      <c r="R210" s="23" t="s">
        <v>2190</v>
      </c>
      <c r="S210" s="33" t="s">
        <v>2191</v>
      </c>
      <c r="T210" s="33" t="s">
        <v>257</v>
      </c>
      <c r="U210" s="23" t="s">
        <v>1457</v>
      </c>
      <c r="V210" s="23" t="s">
        <v>86</v>
      </c>
      <c r="W210" s="23">
        <v>2024</v>
      </c>
      <c r="X210" s="23" t="s">
        <v>209</v>
      </c>
      <c r="Y210" s="23">
        <v>2024.01</v>
      </c>
      <c r="Z210" s="23">
        <v>2024.12</v>
      </c>
      <c r="AA210" s="36">
        <v>80</v>
      </c>
      <c r="AB210" s="36">
        <v>80</v>
      </c>
      <c r="AC210" s="36">
        <v>80</v>
      </c>
      <c r="AD210" s="36">
        <v>0</v>
      </c>
      <c r="AE210" s="36">
        <v>0</v>
      </c>
      <c r="AF210" s="36"/>
      <c r="AG210" s="40">
        <v>390</v>
      </c>
      <c r="AH210" s="40">
        <v>42</v>
      </c>
      <c r="AI210" s="23" t="s">
        <v>210</v>
      </c>
      <c r="AJ210" s="23" t="s">
        <v>210</v>
      </c>
      <c r="AK210" s="23" t="s">
        <v>211</v>
      </c>
      <c r="AL210" s="23"/>
      <c r="AM210" s="23" t="s">
        <v>212</v>
      </c>
      <c r="AN210" s="23" t="s">
        <v>210</v>
      </c>
      <c r="AO210" s="23" t="s">
        <v>210</v>
      </c>
      <c r="AP210" s="23"/>
      <c r="AQ210" s="23" t="s">
        <v>210</v>
      </c>
      <c r="AR210" s="23"/>
      <c r="AS210" s="23" t="s">
        <v>1166</v>
      </c>
      <c r="AT210" s="23" t="s">
        <v>1167</v>
      </c>
    </row>
    <row r="211" s="9" customFormat="1" ht="70" customHeight="1" spans="1:46">
      <c r="A211" s="23">
        <f>SUBTOTAL(103,$C$7:C211)*1</f>
        <v>205</v>
      </c>
      <c r="B211" s="23" t="s">
        <v>190</v>
      </c>
      <c r="C211" s="23" t="s">
        <v>2192</v>
      </c>
      <c r="D211" s="23" t="s">
        <v>192</v>
      </c>
      <c r="E211" s="23" t="s">
        <v>193</v>
      </c>
      <c r="F211" s="23" t="s">
        <v>548</v>
      </c>
      <c r="G211" s="23" t="s">
        <v>2193</v>
      </c>
      <c r="H211" s="23" t="s">
        <v>196</v>
      </c>
      <c r="I211" s="23" t="s">
        <v>2194</v>
      </c>
      <c r="J211" s="23" t="s">
        <v>2195</v>
      </c>
      <c r="K211" s="23" t="s">
        <v>2196</v>
      </c>
      <c r="L211" s="23" t="s">
        <v>2195</v>
      </c>
      <c r="M211" s="23" t="s">
        <v>2193</v>
      </c>
      <c r="N211" s="23" t="s">
        <v>224</v>
      </c>
      <c r="O211" s="23" t="s">
        <v>203</v>
      </c>
      <c r="P211" s="23" t="s">
        <v>2197</v>
      </c>
      <c r="Q211" s="23" t="s">
        <v>2125</v>
      </c>
      <c r="R211" s="23" t="s">
        <v>2198</v>
      </c>
      <c r="S211" s="33" t="s">
        <v>2013</v>
      </c>
      <c r="T211" s="33" t="s">
        <v>230</v>
      </c>
      <c r="U211" s="23" t="s">
        <v>1457</v>
      </c>
      <c r="V211" s="23" t="s">
        <v>52</v>
      </c>
      <c r="W211" s="23">
        <v>2024</v>
      </c>
      <c r="X211" s="23" t="s">
        <v>209</v>
      </c>
      <c r="Y211" s="23">
        <v>2024.01</v>
      </c>
      <c r="Z211" s="23">
        <v>2024.12</v>
      </c>
      <c r="AA211" s="36">
        <v>100</v>
      </c>
      <c r="AB211" s="36">
        <v>100</v>
      </c>
      <c r="AC211" s="36">
        <v>100</v>
      </c>
      <c r="AD211" s="36">
        <v>0</v>
      </c>
      <c r="AE211" s="36">
        <v>0</v>
      </c>
      <c r="AF211" s="36"/>
      <c r="AG211" s="40">
        <v>200</v>
      </c>
      <c r="AH211" s="40">
        <v>30</v>
      </c>
      <c r="AI211" s="23" t="s">
        <v>210</v>
      </c>
      <c r="AJ211" s="23" t="s">
        <v>210</v>
      </c>
      <c r="AK211" s="23" t="s">
        <v>211</v>
      </c>
      <c r="AL211" s="23"/>
      <c r="AM211" s="23" t="s">
        <v>212</v>
      </c>
      <c r="AN211" s="23" t="s">
        <v>210</v>
      </c>
      <c r="AO211" s="23" t="s">
        <v>210</v>
      </c>
      <c r="AP211" s="23"/>
      <c r="AQ211" s="23" t="s">
        <v>210</v>
      </c>
      <c r="AR211" s="23"/>
      <c r="AS211" s="23" t="s">
        <v>2199</v>
      </c>
      <c r="AT211" s="23" t="s">
        <v>2200</v>
      </c>
    </row>
    <row r="212" s="9" customFormat="1" ht="70" customHeight="1" spans="1:46">
      <c r="A212" s="23">
        <f>SUBTOTAL(103,$C$7:C212)*1</f>
        <v>206</v>
      </c>
      <c r="B212" s="23" t="s">
        <v>190</v>
      </c>
      <c r="C212" s="23" t="s">
        <v>2201</v>
      </c>
      <c r="D212" s="23" t="s">
        <v>215</v>
      </c>
      <c r="E212" s="23" t="s">
        <v>217</v>
      </c>
      <c r="F212" s="23" t="s">
        <v>2202</v>
      </c>
      <c r="G212" s="23" t="s">
        <v>2203</v>
      </c>
      <c r="H212" s="23" t="s">
        <v>196</v>
      </c>
      <c r="I212" s="23" t="s">
        <v>197</v>
      </c>
      <c r="J212" s="23" t="s">
        <v>2204</v>
      </c>
      <c r="K212" s="23" t="s">
        <v>2205</v>
      </c>
      <c r="L212" s="23" t="s">
        <v>2206</v>
      </c>
      <c r="M212" s="23" t="s">
        <v>2207</v>
      </c>
      <c r="N212" s="23" t="s">
        <v>504</v>
      </c>
      <c r="O212" s="23" t="s">
        <v>377</v>
      </c>
      <c r="P212" s="23" t="s">
        <v>2208</v>
      </c>
      <c r="Q212" s="23" t="s">
        <v>2209</v>
      </c>
      <c r="R212" s="23" t="s">
        <v>2210</v>
      </c>
      <c r="S212" s="33" t="s">
        <v>1401</v>
      </c>
      <c r="T212" s="33" t="s">
        <v>1099</v>
      </c>
      <c r="U212" s="23" t="s">
        <v>1457</v>
      </c>
      <c r="V212" s="23" t="s">
        <v>24</v>
      </c>
      <c r="W212" s="23">
        <v>2024</v>
      </c>
      <c r="X212" s="23" t="s">
        <v>209</v>
      </c>
      <c r="Y212" s="23">
        <v>2024.01</v>
      </c>
      <c r="Z212" s="23">
        <v>2024.12</v>
      </c>
      <c r="AA212" s="36">
        <v>300</v>
      </c>
      <c r="AB212" s="36">
        <v>300</v>
      </c>
      <c r="AC212" s="36">
        <v>300</v>
      </c>
      <c r="AD212" s="36">
        <v>0</v>
      </c>
      <c r="AE212" s="36">
        <v>0</v>
      </c>
      <c r="AF212" s="36"/>
      <c r="AG212" s="40">
        <v>455</v>
      </c>
      <c r="AH212" s="40">
        <v>41</v>
      </c>
      <c r="AI212" s="23" t="s">
        <v>210</v>
      </c>
      <c r="AJ212" s="23" t="s">
        <v>210</v>
      </c>
      <c r="AK212" s="23" t="s">
        <v>211</v>
      </c>
      <c r="AL212" s="23"/>
      <c r="AM212" s="23" t="s">
        <v>212</v>
      </c>
      <c r="AN212" s="23" t="s">
        <v>209</v>
      </c>
      <c r="AO212" s="23" t="s">
        <v>210</v>
      </c>
      <c r="AP212" s="23"/>
      <c r="AQ212" s="23" t="s">
        <v>210</v>
      </c>
      <c r="AR212" s="23"/>
      <c r="AS212" s="23" t="s">
        <v>1232</v>
      </c>
      <c r="AT212" s="23">
        <v>13452212111</v>
      </c>
    </row>
    <row r="213" s="9" customFormat="1" ht="70" customHeight="1" spans="1:46">
      <c r="A213" s="23">
        <f>SUBTOTAL(103,$C$7:C213)*1</f>
        <v>207</v>
      </c>
      <c r="B213" s="23" t="s">
        <v>190</v>
      </c>
      <c r="C213" s="23" t="s">
        <v>2211</v>
      </c>
      <c r="D213" s="23" t="s">
        <v>215</v>
      </c>
      <c r="E213" s="23" t="s">
        <v>1834</v>
      </c>
      <c r="F213" s="23" t="s">
        <v>1835</v>
      </c>
      <c r="G213" s="23" t="s">
        <v>2212</v>
      </c>
      <c r="H213" s="23" t="s">
        <v>196</v>
      </c>
      <c r="I213" s="23" t="s">
        <v>59</v>
      </c>
      <c r="J213" s="23" t="s">
        <v>2213</v>
      </c>
      <c r="K213" s="23" t="s">
        <v>2214</v>
      </c>
      <c r="L213" s="23" t="s">
        <v>2215</v>
      </c>
      <c r="M213" s="23" t="s">
        <v>2216</v>
      </c>
      <c r="N213" s="23" t="s">
        <v>504</v>
      </c>
      <c r="O213" s="23" t="s">
        <v>377</v>
      </c>
      <c r="P213" s="23" t="s">
        <v>2217</v>
      </c>
      <c r="Q213" s="23" t="s">
        <v>2218</v>
      </c>
      <c r="R213" s="23" t="s">
        <v>2219</v>
      </c>
      <c r="S213" s="33" t="s">
        <v>1401</v>
      </c>
      <c r="T213" s="33" t="s">
        <v>507</v>
      </c>
      <c r="U213" s="23" t="s">
        <v>1457</v>
      </c>
      <c r="V213" s="23" t="s">
        <v>58</v>
      </c>
      <c r="W213" s="23">
        <v>2024</v>
      </c>
      <c r="X213" s="23" t="s">
        <v>209</v>
      </c>
      <c r="Y213" s="23">
        <v>2024.01</v>
      </c>
      <c r="Z213" s="23">
        <v>2024.12</v>
      </c>
      <c r="AA213" s="36">
        <v>100</v>
      </c>
      <c r="AB213" s="36">
        <v>100</v>
      </c>
      <c r="AC213" s="36">
        <v>100</v>
      </c>
      <c r="AD213" s="36">
        <v>0</v>
      </c>
      <c r="AE213" s="36">
        <v>0</v>
      </c>
      <c r="AF213" s="36"/>
      <c r="AG213" s="40">
        <v>4265</v>
      </c>
      <c r="AH213" s="40">
        <v>416</v>
      </c>
      <c r="AI213" s="23" t="s">
        <v>210</v>
      </c>
      <c r="AJ213" s="23" t="s">
        <v>210</v>
      </c>
      <c r="AK213" s="23" t="s">
        <v>211</v>
      </c>
      <c r="AL213" s="23"/>
      <c r="AM213" s="23" t="s">
        <v>212</v>
      </c>
      <c r="AN213" s="23" t="s">
        <v>209</v>
      </c>
      <c r="AO213" s="23" t="s">
        <v>210</v>
      </c>
      <c r="AP213" s="23"/>
      <c r="AQ213" s="23" t="s">
        <v>210</v>
      </c>
      <c r="AR213" s="23"/>
      <c r="AS213" s="23" t="s">
        <v>1550</v>
      </c>
      <c r="AT213" s="23" t="s">
        <v>1551</v>
      </c>
    </row>
    <row r="214" s="9" customFormat="1" ht="70" customHeight="1" spans="1:46">
      <c r="A214" s="23">
        <f>SUBTOTAL(103,$C$7:C214)*1</f>
        <v>208</v>
      </c>
      <c r="B214" s="23" t="s">
        <v>190</v>
      </c>
      <c r="C214" s="23" t="s">
        <v>2220</v>
      </c>
      <c r="D214" s="23" t="s">
        <v>215</v>
      </c>
      <c r="E214" s="23" t="s">
        <v>277</v>
      </c>
      <c r="F214" s="23" t="s">
        <v>278</v>
      </c>
      <c r="G214" s="23" t="s">
        <v>2221</v>
      </c>
      <c r="H214" s="23" t="s">
        <v>196</v>
      </c>
      <c r="I214" s="23" t="s">
        <v>575</v>
      </c>
      <c r="J214" s="23" t="s">
        <v>2222</v>
      </c>
      <c r="K214" s="23" t="s">
        <v>2223</v>
      </c>
      <c r="L214" s="23" t="s">
        <v>2222</v>
      </c>
      <c r="M214" s="23" t="s">
        <v>2224</v>
      </c>
      <c r="N214" s="23" t="s">
        <v>224</v>
      </c>
      <c r="O214" s="23" t="s">
        <v>225</v>
      </c>
      <c r="P214" s="23" t="s">
        <v>2225</v>
      </c>
      <c r="Q214" s="23" t="s">
        <v>2226</v>
      </c>
      <c r="R214" s="23" t="s">
        <v>2227</v>
      </c>
      <c r="S214" s="33" t="s">
        <v>365</v>
      </c>
      <c r="T214" s="33" t="s">
        <v>290</v>
      </c>
      <c r="U214" s="23" t="s">
        <v>1457</v>
      </c>
      <c r="V214" s="23" t="s">
        <v>93</v>
      </c>
      <c r="W214" s="23">
        <v>2024</v>
      </c>
      <c r="X214" s="23" t="s">
        <v>209</v>
      </c>
      <c r="Y214" s="23">
        <v>2024.01</v>
      </c>
      <c r="Z214" s="23">
        <v>2024.12</v>
      </c>
      <c r="AA214" s="36">
        <v>3000</v>
      </c>
      <c r="AB214" s="36">
        <v>3000</v>
      </c>
      <c r="AC214" s="36">
        <v>3000</v>
      </c>
      <c r="AD214" s="36">
        <v>0</v>
      </c>
      <c r="AE214" s="36">
        <v>0</v>
      </c>
      <c r="AF214" s="36"/>
      <c r="AG214" s="40">
        <v>3500</v>
      </c>
      <c r="AH214" s="40">
        <v>550</v>
      </c>
      <c r="AI214" s="23" t="s">
        <v>210</v>
      </c>
      <c r="AJ214" s="23" t="s">
        <v>210</v>
      </c>
      <c r="AK214" s="23" t="s">
        <v>211</v>
      </c>
      <c r="AL214" s="23"/>
      <c r="AM214" s="23" t="s">
        <v>212</v>
      </c>
      <c r="AN214" s="23" t="s">
        <v>210</v>
      </c>
      <c r="AO214" s="23" t="s">
        <v>209</v>
      </c>
      <c r="AP214" s="23" t="s">
        <v>2228</v>
      </c>
      <c r="AQ214" s="23" t="s">
        <v>209</v>
      </c>
      <c r="AR214" s="23" t="s">
        <v>2228</v>
      </c>
      <c r="AS214" s="23" t="s">
        <v>2229</v>
      </c>
      <c r="AT214" s="23" t="s">
        <v>2230</v>
      </c>
    </row>
    <row r="215" s="9" customFormat="1" ht="70" customHeight="1" spans="1:46">
      <c r="A215" s="23">
        <f>SUBTOTAL(103,$C$7:C215)*1</f>
        <v>209</v>
      </c>
      <c r="B215" s="23" t="s">
        <v>190</v>
      </c>
      <c r="C215" s="23" t="s">
        <v>2231</v>
      </c>
      <c r="D215" s="23" t="s">
        <v>215</v>
      </c>
      <c r="E215" s="23" t="s">
        <v>571</v>
      </c>
      <c r="F215" s="23" t="s">
        <v>572</v>
      </c>
      <c r="G215" s="23" t="s">
        <v>2232</v>
      </c>
      <c r="H215" s="23" t="s">
        <v>196</v>
      </c>
      <c r="I215" s="23" t="s">
        <v>2139</v>
      </c>
      <c r="J215" s="23" t="s">
        <v>2233</v>
      </c>
      <c r="K215" s="23" t="s">
        <v>2234</v>
      </c>
      <c r="L215" s="23" t="s">
        <v>2233</v>
      </c>
      <c r="M215" s="23" t="s">
        <v>2235</v>
      </c>
      <c r="N215" s="23" t="s">
        <v>2236</v>
      </c>
      <c r="O215" s="23" t="s">
        <v>225</v>
      </c>
      <c r="P215" s="23" t="s">
        <v>2237</v>
      </c>
      <c r="Q215" s="23" t="s">
        <v>2238</v>
      </c>
      <c r="R215" s="23" t="s">
        <v>2239</v>
      </c>
      <c r="S215" s="33" t="s">
        <v>365</v>
      </c>
      <c r="T215" s="33" t="s">
        <v>230</v>
      </c>
      <c r="U215" s="23" t="s">
        <v>1457</v>
      </c>
      <c r="V215" s="23" t="s">
        <v>93</v>
      </c>
      <c r="W215" s="23">
        <v>2024</v>
      </c>
      <c r="X215" s="23" t="s">
        <v>209</v>
      </c>
      <c r="Y215" s="23">
        <v>2024.01</v>
      </c>
      <c r="Z215" s="23">
        <v>2024.12</v>
      </c>
      <c r="AA215" s="36">
        <v>370</v>
      </c>
      <c r="AB215" s="36">
        <v>370</v>
      </c>
      <c r="AC215" s="36">
        <v>350</v>
      </c>
      <c r="AD215" s="36">
        <v>0</v>
      </c>
      <c r="AE215" s="36">
        <v>20</v>
      </c>
      <c r="AF215" s="36"/>
      <c r="AG215" s="40">
        <v>1000</v>
      </c>
      <c r="AH215" s="40">
        <v>80</v>
      </c>
      <c r="AI215" s="23" t="s">
        <v>210</v>
      </c>
      <c r="AJ215" s="23" t="s">
        <v>210</v>
      </c>
      <c r="AK215" s="23" t="s">
        <v>211</v>
      </c>
      <c r="AL215" s="23"/>
      <c r="AM215" s="23" t="s">
        <v>212</v>
      </c>
      <c r="AN215" s="23" t="s">
        <v>210</v>
      </c>
      <c r="AO215" s="23" t="s">
        <v>210</v>
      </c>
      <c r="AP215" s="23"/>
      <c r="AQ215" s="23" t="s">
        <v>210</v>
      </c>
      <c r="AR215" s="23"/>
      <c r="AS215" s="23" t="s">
        <v>2240</v>
      </c>
      <c r="AT215" s="23">
        <v>13648291808</v>
      </c>
    </row>
    <row r="216" s="9" customFormat="1" ht="70" customHeight="1" spans="1:46">
      <c r="A216" s="23">
        <f>SUBTOTAL(103,$C$7:C216)*1</f>
        <v>210</v>
      </c>
      <c r="B216" s="23" t="s">
        <v>190</v>
      </c>
      <c r="C216" s="23" t="s">
        <v>2241</v>
      </c>
      <c r="D216" s="23" t="s">
        <v>215</v>
      </c>
      <c r="E216" s="23" t="s">
        <v>1038</v>
      </c>
      <c r="F216" s="23" t="s">
        <v>2242</v>
      </c>
      <c r="G216" s="23" t="s">
        <v>2243</v>
      </c>
      <c r="H216" s="23" t="s">
        <v>196</v>
      </c>
      <c r="I216" s="23" t="s">
        <v>1771</v>
      </c>
      <c r="J216" s="23" t="s">
        <v>2244</v>
      </c>
      <c r="K216" s="23" t="s">
        <v>2245</v>
      </c>
      <c r="L216" s="23" t="s">
        <v>2244</v>
      </c>
      <c r="M216" s="23" t="s">
        <v>2246</v>
      </c>
      <c r="N216" s="23" t="s">
        <v>2247</v>
      </c>
      <c r="O216" s="23" t="s">
        <v>2248</v>
      </c>
      <c r="P216" s="23" t="s">
        <v>2246</v>
      </c>
      <c r="Q216" s="23" t="s">
        <v>2249</v>
      </c>
      <c r="R216" s="23" t="s">
        <v>2250</v>
      </c>
      <c r="S216" s="33" t="s">
        <v>1318</v>
      </c>
      <c r="T216" s="33" t="s">
        <v>230</v>
      </c>
      <c r="U216" s="23" t="s">
        <v>1457</v>
      </c>
      <c r="V216" s="23" t="s">
        <v>93</v>
      </c>
      <c r="W216" s="23">
        <v>2024</v>
      </c>
      <c r="X216" s="23" t="s">
        <v>209</v>
      </c>
      <c r="Y216" s="23">
        <v>2024.01</v>
      </c>
      <c r="Z216" s="23">
        <v>2024.12</v>
      </c>
      <c r="AA216" s="36">
        <v>500</v>
      </c>
      <c r="AB216" s="36">
        <v>500</v>
      </c>
      <c r="AC216" s="36">
        <v>500</v>
      </c>
      <c r="AD216" s="36">
        <v>0</v>
      </c>
      <c r="AE216" s="36">
        <v>0</v>
      </c>
      <c r="AF216" s="36"/>
      <c r="AG216" s="40">
        <v>6250</v>
      </c>
      <c r="AH216" s="40">
        <v>2000</v>
      </c>
      <c r="AI216" s="23" t="s">
        <v>210</v>
      </c>
      <c r="AJ216" s="23" t="s">
        <v>210</v>
      </c>
      <c r="AK216" s="23" t="s">
        <v>211</v>
      </c>
      <c r="AL216" s="23"/>
      <c r="AM216" s="23" t="s">
        <v>212</v>
      </c>
      <c r="AN216" s="23" t="s">
        <v>210</v>
      </c>
      <c r="AO216" s="23" t="s">
        <v>210</v>
      </c>
      <c r="AP216" s="23"/>
      <c r="AQ216" s="23" t="s">
        <v>210</v>
      </c>
      <c r="AR216" s="23"/>
      <c r="AS216" s="23" t="s">
        <v>1778</v>
      </c>
      <c r="AT216" s="23" t="s">
        <v>2251</v>
      </c>
    </row>
    <row r="217" s="9" customFormat="1" ht="70" customHeight="1" spans="1:46">
      <c r="A217" s="23">
        <f>SUBTOTAL(103,$C$7:C217)*1</f>
        <v>211</v>
      </c>
      <c r="B217" s="23" t="s">
        <v>190</v>
      </c>
      <c r="C217" s="23" t="s">
        <v>2252</v>
      </c>
      <c r="D217" s="23" t="s">
        <v>215</v>
      </c>
      <c r="E217" s="23" t="s">
        <v>1038</v>
      </c>
      <c r="F217" s="23" t="s">
        <v>2242</v>
      </c>
      <c r="G217" s="23" t="s">
        <v>2253</v>
      </c>
      <c r="H217" s="23" t="s">
        <v>196</v>
      </c>
      <c r="I217" s="23" t="s">
        <v>1771</v>
      </c>
      <c r="J217" s="23" t="s">
        <v>2254</v>
      </c>
      <c r="K217" s="23" t="s">
        <v>2255</v>
      </c>
      <c r="L217" s="23" t="s">
        <v>2254</v>
      </c>
      <c r="M217" s="23" t="s">
        <v>2253</v>
      </c>
      <c r="N217" s="23" t="s">
        <v>2256</v>
      </c>
      <c r="O217" s="23" t="s">
        <v>2257</v>
      </c>
      <c r="P217" s="23" t="s">
        <v>2253</v>
      </c>
      <c r="Q217" s="23" t="s">
        <v>2258</v>
      </c>
      <c r="R217" s="23" t="s">
        <v>2259</v>
      </c>
      <c r="S217" s="33" t="s">
        <v>1318</v>
      </c>
      <c r="T217" s="33" t="s">
        <v>230</v>
      </c>
      <c r="U217" s="23" t="s">
        <v>1457</v>
      </c>
      <c r="V217" s="23" t="s">
        <v>93</v>
      </c>
      <c r="W217" s="23">
        <v>2024</v>
      </c>
      <c r="X217" s="23" t="s">
        <v>209</v>
      </c>
      <c r="Y217" s="23">
        <v>2024.01</v>
      </c>
      <c r="Z217" s="23">
        <v>2024.12</v>
      </c>
      <c r="AA217" s="36">
        <v>565</v>
      </c>
      <c r="AB217" s="36">
        <v>565</v>
      </c>
      <c r="AC217" s="36">
        <v>565</v>
      </c>
      <c r="AD217" s="36">
        <v>0</v>
      </c>
      <c r="AE217" s="36">
        <v>0</v>
      </c>
      <c r="AF217" s="36"/>
      <c r="AG217" s="40">
        <v>5400</v>
      </c>
      <c r="AH217" s="40">
        <v>5400</v>
      </c>
      <c r="AI217" s="23" t="s">
        <v>210</v>
      </c>
      <c r="AJ217" s="23" t="s">
        <v>210</v>
      </c>
      <c r="AK217" s="23" t="s">
        <v>211</v>
      </c>
      <c r="AL217" s="23"/>
      <c r="AM217" s="23" t="s">
        <v>212</v>
      </c>
      <c r="AN217" s="23" t="s">
        <v>210</v>
      </c>
      <c r="AO217" s="23" t="s">
        <v>210</v>
      </c>
      <c r="AP217" s="23"/>
      <c r="AQ217" s="23" t="s">
        <v>210</v>
      </c>
      <c r="AR217" s="23"/>
      <c r="AS217" s="23" t="s">
        <v>1778</v>
      </c>
      <c r="AT217" s="23" t="s">
        <v>2251</v>
      </c>
    </row>
    <row r="218" s="10" customFormat="1" ht="70" customHeight="1" spans="1:46">
      <c r="A218" s="78">
        <f>SUBTOTAL(103,$C$7:C218)*1</f>
        <v>212</v>
      </c>
      <c r="B218" s="23" t="s">
        <v>190</v>
      </c>
      <c r="C218" s="78" t="s">
        <v>2260</v>
      </c>
      <c r="D218" s="78" t="s">
        <v>215</v>
      </c>
      <c r="E218" s="78" t="s">
        <v>1038</v>
      </c>
      <c r="F218" s="78" t="s">
        <v>2261</v>
      </c>
      <c r="G218" s="78" t="s">
        <v>2262</v>
      </c>
      <c r="H218" s="78" t="s">
        <v>196</v>
      </c>
      <c r="I218" s="78" t="s">
        <v>1771</v>
      </c>
      <c r="J218" s="78" t="s">
        <v>2263</v>
      </c>
      <c r="K218" s="78" t="s">
        <v>2264</v>
      </c>
      <c r="L218" s="78" t="s">
        <v>2263</v>
      </c>
      <c r="M218" s="78" t="s">
        <v>2263</v>
      </c>
      <c r="N218" s="78" t="s">
        <v>2265</v>
      </c>
      <c r="O218" s="78" t="s">
        <v>2266</v>
      </c>
      <c r="P218" s="78" t="s">
        <v>2267</v>
      </c>
      <c r="Q218" s="78" t="s">
        <v>2268</v>
      </c>
      <c r="R218" s="78" t="s">
        <v>2269</v>
      </c>
      <c r="S218" s="79" t="s">
        <v>1318</v>
      </c>
      <c r="T218" s="79" t="s">
        <v>2270</v>
      </c>
      <c r="U218" s="78" t="s">
        <v>1457</v>
      </c>
      <c r="V218" s="78" t="s">
        <v>93</v>
      </c>
      <c r="W218" s="78">
        <v>2024</v>
      </c>
      <c r="X218" s="78" t="s">
        <v>209</v>
      </c>
      <c r="Y218" s="78">
        <v>2024.01</v>
      </c>
      <c r="Z218" s="78">
        <v>2024.12</v>
      </c>
      <c r="AA218" s="80">
        <v>600</v>
      </c>
      <c r="AB218" s="80">
        <v>600</v>
      </c>
      <c r="AC218" s="80">
        <v>600</v>
      </c>
      <c r="AD218" s="80">
        <v>0</v>
      </c>
      <c r="AE218" s="80">
        <v>0</v>
      </c>
      <c r="AF218" s="80"/>
      <c r="AG218" s="81">
        <v>3600</v>
      </c>
      <c r="AH218" s="81">
        <v>3600</v>
      </c>
      <c r="AI218" s="78" t="s">
        <v>210</v>
      </c>
      <c r="AJ218" s="78" t="s">
        <v>210</v>
      </c>
      <c r="AK218" s="78" t="s">
        <v>211</v>
      </c>
      <c r="AL218" s="78"/>
      <c r="AM218" s="78" t="s">
        <v>212</v>
      </c>
      <c r="AN218" s="78" t="s">
        <v>210</v>
      </c>
      <c r="AO218" s="78" t="s">
        <v>210</v>
      </c>
      <c r="AP218" s="78"/>
      <c r="AQ218" s="78" t="s">
        <v>210</v>
      </c>
      <c r="AR218" s="78"/>
      <c r="AS218" s="78" t="s">
        <v>1778</v>
      </c>
      <c r="AT218" s="78" t="s">
        <v>2251</v>
      </c>
    </row>
    <row r="219" s="9" customFormat="1" ht="70" customHeight="1" spans="1:46">
      <c r="A219" s="23">
        <f>SUBTOTAL(103,$C$7:C219)*1</f>
        <v>213</v>
      </c>
      <c r="B219" s="23" t="s">
        <v>190</v>
      </c>
      <c r="C219" s="23" t="s">
        <v>2271</v>
      </c>
      <c r="D219" s="23" t="s">
        <v>192</v>
      </c>
      <c r="E219" s="23" t="s">
        <v>193</v>
      </c>
      <c r="F219" s="23" t="s">
        <v>2272</v>
      </c>
      <c r="G219" s="23" t="s">
        <v>2273</v>
      </c>
      <c r="H219" s="23" t="s">
        <v>196</v>
      </c>
      <c r="I219" s="23" t="s">
        <v>2274</v>
      </c>
      <c r="J219" s="23" t="s">
        <v>2275</v>
      </c>
      <c r="K219" s="23" t="s">
        <v>2276</v>
      </c>
      <c r="L219" s="23" t="s">
        <v>2275</v>
      </c>
      <c r="M219" s="23" t="s">
        <v>2277</v>
      </c>
      <c r="N219" s="23" t="s">
        <v>224</v>
      </c>
      <c r="O219" s="23" t="s">
        <v>225</v>
      </c>
      <c r="P219" s="23" t="s">
        <v>2278</v>
      </c>
      <c r="Q219" s="23" t="s">
        <v>2279</v>
      </c>
      <c r="R219" s="23" t="s">
        <v>2280</v>
      </c>
      <c r="S219" s="33" t="s">
        <v>2281</v>
      </c>
      <c r="T219" s="33" t="s">
        <v>207</v>
      </c>
      <c r="U219" s="23" t="s">
        <v>1457</v>
      </c>
      <c r="V219" s="23" t="s">
        <v>26</v>
      </c>
      <c r="W219" s="23">
        <v>2024</v>
      </c>
      <c r="X219" s="23" t="s">
        <v>209</v>
      </c>
      <c r="Y219" s="23">
        <v>2024.01</v>
      </c>
      <c r="Z219" s="23">
        <v>2024.12</v>
      </c>
      <c r="AA219" s="36">
        <v>70</v>
      </c>
      <c r="AB219" s="36">
        <v>70</v>
      </c>
      <c r="AC219" s="36">
        <v>70</v>
      </c>
      <c r="AD219" s="36">
        <v>0</v>
      </c>
      <c r="AE219" s="36">
        <v>0</v>
      </c>
      <c r="AF219" s="36"/>
      <c r="AG219" s="40">
        <v>178</v>
      </c>
      <c r="AH219" s="40">
        <v>24</v>
      </c>
      <c r="AI219" s="23" t="s">
        <v>210</v>
      </c>
      <c r="AJ219" s="23" t="s">
        <v>210</v>
      </c>
      <c r="AK219" s="23" t="s">
        <v>211</v>
      </c>
      <c r="AL219" s="23"/>
      <c r="AM219" s="23" t="s">
        <v>212</v>
      </c>
      <c r="AN219" s="23" t="s">
        <v>210</v>
      </c>
      <c r="AO219" s="23" t="s">
        <v>210</v>
      </c>
      <c r="AP219" s="23"/>
      <c r="AQ219" s="23" t="s">
        <v>210</v>
      </c>
      <c r="AR219" s="23"/>
      <c r="AS219" s="23" t="s">
        <v>1252</v>
      </c>
      <c r="AT219" s="23" t="s">
        <v>1253</v>
      </c>
    </row>
    <row r="220" s="9" customFormat="1" ht="70" customHeight="1" spans="1:46">
      <c r="A220" s="23">
        <f>SUBTOTAL(103,$C$7:C220)*1</f>
        <v>214</v>
      </c>
      <c r="B220" s="23" t="s">
        <v>190</v>
      </c>
      <c r="C220" s="23" t="s">
        <v>2282</v>
      </c>
      <c r="D220" s="23" t="s">
        <v>215</v>
      </c>
      <c r="E220" s="23" t="s">
        <v>216</v>
      </c>
      <c r="F220" s="23" t="s">
        <v>217</v>
      </c>
      <c r="G220" s="23" t="s">
        <v>2283</v>
      </c>
      <c r="H220" s="23" t="s">
        <v>196</v>
      </c>
      <c r="I220" s="23" t="s">
        <v>39</v>
      </c>
      <c r="J220" s="23" t="s">
        <v>2284</v>
      </c>
      <c r="K220" s="23" t="s">
        <v>2285</v>
      </c>
      <c r="L220" s="23" t="s">
        <v>2284</v>
      </c>
      <c r="M220" s="23" t="s">
        <v>2286</v>
      </c>
      <c r="N220" s="23" t="s">
        <v>224</v>
      </c>
      <c r="O220" s="23" t="s">
        <v>225</v>
      </c>
      <c r="P220" s="23" t="s">
        <v>2287</v>
      </c>
      <c r="Q220" s="23" t="s">
        <v>2288</v>
      </c>
      <c r="R220" s="23" t="s">
        <v>2289</v>
      </c>
      <c r="S220" s="33" t="s">
        <v>734</v>
      </c>
      <c r="T220" s="33" t="s">
        <v>230</v>
      </c>
      <c r="U220" s="23" t="s">
        <v>1457</v>
      </c>
      <c r="V220" s="23" t="s">
        <v>38</v>
      </c>
      <c r="W220" s="23">
        <v>2024</v>
      </c>
      <c r="X220" s="23" t="s">
        <v>209</v>
      </c>
      <c r="Y220" s="23">
        <v>2024.01</v>
      </c>
      <c r="Z220" s="23">
        <v>2024.12</v>
      </c>
      <c r="AA220" s="36">
        <v>160</v>
      </c>
      <c r="AB220" s="36">
        <v>160</v>
      </c>
      <c r="AC220" s="36">
        <v>160</v>
      </c>
      <c r="AD220" s="36">
        <v>0</v>
      </c>
      <c r="AE220" s="36">
        <v>0</v>
      </c>
      <c r="AF220" s="36"/>
      <c r="AG220" s="40">
        <v>20</v>
      </c>
      <c r="AH220" s="40">
        <v>8</v>
      </c>
      <c r="AI220" s="23" t="s">
        <v>210</v>
      </c>
      <c r="AJ220" s="23" t="s">
        <v>210</v>
      </c>
      <c r="AK220" s="23" t="s">
        <v>211</v>
      </c>
      <c r="AL220" s="23"/>
      <c r="AM220" s="23" t="s">
        <v>212</v>
      </c>
      <c r="AN220" s="23" t="s">
        <v>210</v>
      </c>
      <c r="AO220" s="23" t="s">
        <v>210</v>
      </c>
      <c r="AP220" s="23"/>
      <c r="AQ220" s="23" t="s">
        <v>210</v>
      </c>
      <c r="AR220" s="23"/>
      <c r="AS220" s="23" t="s">
        <v>332</v>
      </c>
      <c r="AT220" s="23" t="s">
        <v>2290</v>
      </c>
    </row>
    <row r="221" s="9" customFormat="1" ht="70" customHeight="1" spans="1:46">
      <c r="A221" s="23">
        <f>SUBTOTAL(103,$C$7:C221)*1</f>
        <v>215</v>
      </c>
      <c r="B221" s="23" t="s">
        <v>190</v>
      </c>
      <c r="C221" s="23" t="s">
        <v>2291</v>
      </c>
      <c r="D221" s="23" t="s">
        <v>215</v>
      </c>
      <c r="E221" s="23" t="s">
        <v>571</v>
      </c>
      <c r="F221" s="23" t="s">
        <v>1780</v>
      </c>
      <c r="G221" s="23" t="s">
        <v>2292</v>
      </c>
      <c r="H221" s="23" t="s">
        <v>196</v>
      </c>
      <c r="I221" s="23" t="s">
        <v>2293</v>
      </c>
      <c r="J221" s="23" t="s">
        <v>2294</v>
      </c>
      <c r="K221" s="23" t="s">
        <v>2295</v>
      </c>
      <c r="L221" s="23" t="s">
        <v>2296</v>
      </c>
      <c r="M221" s="23" t="s">
        <v>2297</v>
      </c>
      <c r="N221" s="23" t="s">
        <v>224</v>
      </c>
      <c r="O221" s="23" t="s">
        <v>225</v>
      </c>
      <c r="P221" s="23" t="s">
        <v>2298</v>
      </c>
      <c r="Q221" s="23" t="s">
        <v>2299</v>
      </c>
      <c r="R221" s="23" t="s">
        <v>2300</v>
      </c>
      <c r="S221" s="33" t="s">
        <v>2301</v>
      </c>
      <c r="T221" s="33" t="s">
        <v>207</v>
      </c>
      <c r="U221" s="23" t="s">
        <v>1457</v>
      </c>
      <c r="V221" s="23" t="s">
        <v>126</v>
      </c>
      <c r="W221" s="23">
        <v>2024</v>
      </c>
      <c r="X221" s="23" t="s">
        <v>209</v>
      </c>
      <c r="Y221" s="23">
        <v>2024.01</v>
      </c>
      <c r="Z221" s="23">
        <v>2024.12</v>
      </c>
      <c r="AA221" s="36">
        <v>160</v>
      </c>
      <c r="AB221" s="36">
        <v>160</v>
      </c>
      <c r="AC221" s="36">
        <v>160</v>
      </c>
      <c r="AD221" s="36">
        <v>0</v>
      </c>
      <c r="AE221" s="36">
        <v>0</v>
      </c>
      <c r="AF221" s="36"/>
      <c r="AG221" s="40">
        <v>500</v>
      </c>
      <c r="AH221" s="40">
        <v>60</v>
      </c>
      <c r="AI221" s="23" t="s">
        <v>210</v>
      </c>
      <c r="AJ221" s="23" t="s">
        <v>210</v>
      </c>
      <c r="AK221" s="23" t="s">
        <v>211</v>
      </c>
      <c r="AL221" s="23"/>
      <c r="AM221" s="23" t="s">
        <v>212</v>
      </c>
      <c r="AN221" s="23" t="s">
        <v>210</v>
      </c>
      <c r="AO221" s="23" t="s">
        <v>210</v>
      </c>
      <c r="AP221" s="23"/>
      <c r="AQ221" s="23" t="s">
        <v>209</v>
      </c>
      <c r="AR221" s="23"/>
      <c r="AS221" s="23" t="s">
        <v>2302</v>
      </c>
      <c r="AT221" s="23">
        <v>13310292996</v>
      </c>
    </row>
    <row r="222" s="9" customFormat="1" ht="70" customHeight="1" spans="1:46">
      <c r="A222" s="23">
        <f>SUBTOTAL(103,$C$7:C222)*1</f>
        <v>216</v>
      </c>
      <c r="B222" s="23" t="s">
        <v>190</v>
      </c>
      <c r="C222" s="23" t="s">
        <v>2303</v>
      </c>
      <c r="D222" s="23" t="s">
        <v>215</v>
      </c>
      <c r="E222" s="23" t="s">
        <v>1834</v>
      </c>
      <c r="F222" s="23" t="s">
        <v>1207</v>
      </c>
      <c r="G222" s="23" t="s">
        <v>2304</v>
      </c>
      <c r="H222" s="23" t="s">
        <v>196</v>
      </c>
      <c r="I222" s="23" t="s">
        <v>2305</v>
      </c>
      <c r="J222" s="23" t="s">
        <v>2306</v>
      </c>
      <c r="K222" s="23" t="s">
        <v>2307</v>
      </c>
      <c r="L222" s="23" t="s">
        <v>2308</v>
      </c>
      <c r="M222" s="23" t="s">
        <v>2309</v>
      </c>
      <c r="N222" s="23" t="s">
        <v>224</v>
      </c>
      <c r="O222" s="23" t="s">
        <v>225</v>
      </c>
      <c r="P222" s="23" t="s">
        <v>2310</v>
      </c>
      <c r="Q222" s="23"/>
      <c r="R222" s="23" t="s">
        <v>2311</v>
      </c>
      <c r="S222" s="33" t="s">
        <v>558</v>
      </c>
      <c r="T222" s="33" t="s">
        <v>1360</v>
      </c>
      <c r="U222" s="23" t="s">
        <v>1457</v>
      </c>
      <c r="V222" s="23" t="s">
        <v>46</v>
      </c>
      <c r="W222" s="23">
        <v>2024</v>
      </c>
      <c r="X222" s="23" t="s">
        <v>209</v>
      </c>
      <c r="Y222" s="23">
        <v>2024.01</v>
      </c>
      <c r="Z222" s="23">
        <v>2024.12</v>
      </c>
      <c r="AA222" s="36">
        <v>250</v>
      </c>
      <c r="AB222" s="36">
        <v>250</v>
      </c>
      <c r="AC222" s="36">
        <v>250</v>
      </c>
      <c r="AD222" s="36">
        <v>0</v>
      </c>
      <c r="AE222" s="36">
        <v>0</v>
      </c>
      <c r="AF222" s="36"/>
      <c r="AG222" s="40">
        <v>300</v>
      </c>
      <c r="AH222" s="40">
        <v>50</v>
      </c>
      <c r="AI222" s="23" t="s">
        <v>560</v>
      </c>
      <c r="AJ222" s="23" t="s">
        <v>210</v>
      </c>
      <c r="AK222" s="23" t="s">
        <v>211</v>
      </c>
      <c r="AL222" s="23"/>
      <c r="AM222" s="23" t="s">
        <v>212</v>
      </c>
      <c r="AN222" s="23" t="s">
        <v>210</v>
      </c>
      <c r="AO222" s="23" t="s">
        <v>210</v>
      </c>
      <c r="AP222" s="23"/>
      <c r="AQ222" s="23" t="s">
        <v>210</v>
      </c>
      <c r="AR222" s="23"/>
      <c r="AS222" s="23" t="s">
        <v>1069</v>
      </c>
      <c r="AT222" s="23" t="s">
        <v>1070</v>
      </c>
    </row>
    <row r="223" s="9" customFormat="1" ht="70" customHeight="1" spans="1:46">
      <c r="A223" s="23">
        <f>SUBTOTAL(103,$C$7:C223)*1</f>
        <v>217</v>
      </c>
      <c r="B223" s="23" t="s">
        <v>190</v>
      </c>
      <c r="C223" s="23" t="s">
        <v>2312</v>
      </c>
      <c r="D223" s="23" t="s">
        <v>192</v>
      </c>
      <c r="E223" s="23" t="s">
        <v>244</v>
      </c>
      <c r="F223" s="23" t="s">
        <v>245</v>
      </c>
      <c r="G223" s="23" t="s">
        <v>2313</v>
      </c>
      <c r="H223" s="23" t="s">
        <v>196</v>
      </c>
      <c r="I223" s="23" t="s">
        <v>2314</v>
      </c>
      <c r="J223" s="23" t="s">
        <v>2315</v>
      </c>
      <c r="K223" s="23" t="s">
        <v>2316</v>
      </c>
      <c r="L223" s="23" t="s">
        <v>2317</v>
      </c>
      <c r="M223" s="23" t="s">
        <v>2318</v>
      </c>
      <c r="N223" s="23" t="s">
        <v>482</v>
      </c>
      <c r="O223" s="23" t="s">
        <v>2319</v>
      </c>
      <c r="P223" s="23" t="s">
        <v>2320</v>
      </c>
      <c r="Q223" s="23"/>
      <c r="R223" s="23" t="s">
        <v>2321</v>
      </c>
      <c r="S223" s="33" t="s">
        <v>2322</v>
      </c>
      <c r="T223" s="33" t="s">
        <v>290</v>
      </c>
      <c r="U223" s="23" t="s">
        <v>1457</v>
      </c>
      <c r="V223" s="23" t="s">
        <v>46</v>
      </c>
      <c r="W223" s="23">
        <v>2024</v>
      </c>
      <c r="X223" s="23" t="s">
        <v>209</v>
      </c>
      <c r="Y223" s="23">
        <v>2024.01</v>
      </c>
      <c r="Z223" s="23">
        <v>2024.12</v>
      </c>
      <c r="AA223" s="36">
        <v>100</v>
      </c>
      <c r="AB223" s="36">
        <v>100</v>
      </c>
      <c r="AC223" s="36">
        <v>100</v>
      </c>
      <c r="AD223" s="36">
        <v>0</v>
      </c>
      <c r="AE223" s="36">
        <v>0</v>
      </c>
      <c r="AF223" s="36"/>
      <c r="AG223" s="40">
        <v>113</v>
      </c>
      <c r="AH223" s="40">
        <v>36</v>
      </c>
      <c r="AI223" s="23" t="s">
        <v>210</v>
      </c>
      <c r="AJ223" s="23" t="s">
        <v>210</v>
      </c>
      <c r="AK223" s="23" t="s">
        <v>211</v>
      </c>
      <c r="AL223" s="23"/>
      <c r="AM223" s="23" t="s">
        <v>212</v>
      </c>
      <c r="AN223" s="23" t="s">
        <v>209</v>
      </c>
      <c r="AO223" s="23" t="s">
        <v>210</v>
      </c>
      <c r="AP223" s="23"/>
      <c r="AQ223" s="23" t="s">
        <v>210</v>
      </c>
      <c r="AR223" s="23"/>
      <c r="AS223" s="23" t="s">
        <v>1069</v>
      </c>
      <c r="AT223" s="23" t="s">
        <v>1070</v>
      </c>
    </row>
    <row r="224" s="10" customFormat="1" ht="70" customHeight="1" spans="1:46">
      <c r="A224" s="78">
        <f>SUBTOTAL(103,$C$7:C224)*1</f>
        <v>218</v>
      </c>
      <c r="B224" s="23" t="s">
        <v>190</v>
      </c>
      <c r="C224" s="78" t="s">
        <v>2323</v>
      </c>
      <c r="D224" s="78" t="s">
        <v>215</v>
      </c>
      <c r="E224" s="78" t="s">
        <v>1834</v>
      </c>
      <c r="F224" s="78" t="s">
        <v>1835</v>
      </c>
      <c r="G224" s="78" t="s">
        <v>2324</v>
      </c>
      <c r="H224" s="78" t="s">
        <v>574</v>
      </c>
      <c r="I224" s="78" t="s">
        <v>295</v>
      </c>
      <c r="J224" s="78" t="s">
        <v>2325</v>
      </c>
      <c r="K224" s="78" t="s">
        <v>2326</v>
      </c>
      <c r="L224" s="78" t="s">
        <v>2327</v>
      </c>
      <c r="M224" s="78" t="s">
        <v>2328</v>
      </c>
      <c r="N224" s="78" t="s">
        <v>224</v>
      </c>
      <c r="O224" s="78" t="s">
        <v>225</v>
      </c>
      <c r="P224" s="78" t="s">
        <v>2329</v>
      </c>
      <c r="Q224" s="78" t="s">
        <v>2330</v>
      </c>
      <c r="R224" s="78" t="s">
        <v>2331</v>
      </c>
      <c r="S224" s="79" t="s">
        <v>1991</v>
      </c>
      <c r="T224" s="79" t="s">
        <v>230</v>
      </c>
      <c r="U224" s="78" t="s">
        <v>1457</v>
      </c>
      <c r="V224" s="78" t="s">
        <v>60</v>
      </c>
      <c r="W224" s="78">
        <v>2024</v>
      </c>
      <c r="X224" s="78" t="s">
        <v>209</v>
      </c>
      <c r="Y224" s="78">
        <v>2024.01</v>
      </c>
      <c r="Z224" s="78">
        <v>2024.12</v>
      </c>
      <c r="AA224" s="80">
        <v>200</v>
      </c>
      <c r="AB224" s="80">
        <v>200</v>
      </c>
      <c r="AC224" s="80">
        <v>200</v>
      </c>
      <c r="AD224" s="80">
        <v>0</v>
      </c>
      <c r="AE224" s="80">
        <v>0</v>
      </c>
      <c r="AF224" s="80"/>
      <c r="AG224" s="81">
        <v>325</v>
      </c>
      <c r="AH224" s="81">
        <v>45</v>
      </c>
      <c r="AI224" s="78" t="s">
        <v>210</v>
      </c>
      <c r="AJ224" s="78" t="s">
        <v>210</v>
      </c>
      <c r="AK224" s="78" t="s">
        <v>211</v>
      </c>
      <c r="AL224" s="78"/>
      <c r="AM224" s="78" t="s">
        <v>212</v>
      </c>
      <c r="AN224" s="78" t="s">
        <v>209</v>
      </c>
      <c r="AO224" s="78" t="s">
        <v>210</v>
      </c>
      <c r="AP224" s="78"/>
      <c r="AQ224" s="78" t="s">
        <v>210</v>
      </c>
      <c r="AR224" s="78"/>
      <c r="AS224" s="78" t="s">
        <v>2332</v>
      </c>
      <c r="AT224" s="78">
        <v>17383035188</v>
      </c>
    </row>
    <row r="225" s="9" customFormat="1" ht="70" customHeight="1" spans="1:46">
      <c r="A225" s="23">
        <f>SUBTOTAL(103,$C$7:C225)*1</f>
        <v>219</v>
      </c>
      <c r="B225" s="23" t="s">
        <v>190</v>
      </c>
      <c r="C225" s="23" t="s">
        <v>2333</v>
      </c>
      <c r="D225" s="23" t="s">
        <v>215</v>
      </c>
      <c r="E225" s="23" t="s">
        <v>1834</v>
      </c>
      <c r="F225" s="23" t="s">
        <v>1835</v>
      </c>
      <c r="G225" s="23" t="s">
        <v>2334</v>
      </c>
      <c r="H225" s="23" t="s">
        <v>196</v>
      </c>
      <c r="I225" s="23" t="s">
        <v>1771</v>
      </c>
      <c r="J225" s="23" t="s">
        <v>2335</v>
      </c>
      <c r="K225" s="23" t="s">
        <v>2336</v>
      </c>
      <c r="L225" s="23" t="s">
        <v>2335</v>
      </c>
      <c r="M225" s="23" t="s">
        <v>2337</v>
      </c>
      <c r="N225" s="23" t="s">
        <v>224</v>
      </c>
      <c r="O225" s="23" t="s">
        <v>225</v>
      </c>
      <c r="P225" s="23" t="s">
        <v>2338</v>
      </c>
      <c r="Q225" s="23" t="s">
        <v>1842</v>
      </c>
      <c r="R225" s="23" t="s">
        <v>2339</v>
      </c>
      <c r="S225" s="33" t="s">
        <v>815</v>
      </c>
      <c r="T225" s="33" t="s">
        <v>207</v>
      </c>
      <c r="U225" s="23" t="s">
        <v>1457</v>
      </c>
      <c r="V225" s="23" t="s">
        <v>2340</v>
      </c>
      <c r="W225" s="23">
        <v>2024</v>
      </c>
      <c r="X225" s="23" t="s">
        <v>209</v>
      </c>
      <c r="Y225" s="23">
        <v>2024.01</v>
      </c>
      <c r="Z225" s="23">
        <v>2024.12</v>
      </c>
      <c r="AA225" s="36">
        <v>800</v>
      </c>
      <c r="AB225" s="36">
        <v>800</v>
      </c>
      <c r="AC225" s="36">
        <v>800</v>
      </c>
      <c r="AD225" s="36">
        <v>0</v>
      </c>
      <c r="AE225" s="36">
        <v>0</v>
      </c>
      <c r="AF225" s="36"/>
      <c r="AG225" s="40">
        <v>1200</v>
      </c>
      <c r="AH225" s="40">
        <v>50</v>
      </c>
      <c r="AI225" s="23" t="s">
        <v>210</v>
      </c>
      <c r="AJ225" s="23" t="s">
        <v>210</v>
      </c>
      <c r="AK225" s="23" t="s">
        <v>211</v>
      </c>
      <c r="AL225" s="23"/>
      <c r="AM225" s="23" t="s">
        <v>212</v>
      </c>
      <c r="AN225" s="23" t="s">
        <v>209</v>
      </c>
      <c r="AO225" s="23" t="s">
        <v>210</v>
      </c>
      <c r="AP225" s="23"/>
      <c r="AQ225" s="23" t="s">
        <v>210</v>
      </c>
      <c r="AR225" s="23"/>
      <c r="AS225" s="23" t="s">
        <v>2341</v>
      </c>
      <c r="AT225" s="23" t="s">
        <v>2342</v>
      </c>
    </row>
    <row r="226" s="9" customFormat="1" ht="70" customHeight="1" spans="1:46">
      <c r="A226" s="23">
        <f>SUBTOTAL(103,$C$7:C226)*1</f>
        <v>220</v>
      </c>
      <c r="B226" s="23" t="s">
        <v>190</v>
      </c>
      <c r="C226" s="23" t="s">
        <v>2343</v>
      </c>
      <c r="D226" s="23" t="s">
        <v>215</v>
      </c>
      <c r="E226" s="23" t="s">
        <v>571</v>
      </c>
      <c r="F226" s="23" t="s">
        <v>1780</v>
      </c>
      <c r="G226" s="23" t="s">
        <v>2344</v>
      </c>
      <c r="H226" s="23" t="s">
        <v>196</v>
      </c>
      <c r="I226" s="23" t="s">
        <v>2345</v>
      </c>
      <c r="J226" s="23" t="s">
        <v>2346</v>
      </c>
      <c r="K226" s="23" t="s">
        <v>2347</v>
      </c>
      <c r="L226" s="23" t="s">
        <v>2346</v>
      </c>
      <c r="M226" s="23" t="s">
        <v>2348</v>
      </c>
      <c r="N226" s="23" t="s">
        <v>224</v>
      </c>
      <c r="O226" s="23" t="s">
        <v>225</v>
      </c>
      <c r="P226" s="23" t="s">
        <v>2349</v>
      </c>
      <c r="Q226" s="23" t="s">
        <v>2145</v>
      </c>
      <c r="R226" s="23" t="s">
        <v>2350</v>
      </c>
      <c r="S226" s="33" t="s">
        <v>365</v>
      </c>
      <c r="T226" s="33" t="s">
        <v>2351</v>
      </c>
      <c r="U226" s="23" t="s">
        <v>1457</v>
      </c>
      <c r="V226" s="23" t="s">
        <v>93</v>
      </c>
      <c r="W226" s="23">
        <v>2024</v>
      </c>
      <c r="X226" s="23" t="s">
        <v>209</v>
      </c>
      <c r="Y226" s="23">
        <v>2024.01</v>
      </c>
      <c r="Z226" s="23">
        <v>2024.12</v>
      </c>
      <c r="AA226" s="36">
        <v>341.5</v>
      </c>
      <c r="AB226" s="36">
        <v>341.5</v>
      </c>
      <c r="AC226" s="36">
        <v>219.5</v>
      </c>
      <c r="AD226" s="36">
        <v>0</v>
      </c>
      <c r="AE226" s="36">
        <v>122</v>
      </c>
      <c r="AF226" s="36"/>
      <c r="AG226" s="40">
        <v>1500</v>
      </c>
      <c r="AH226" s="40">
        <v>30</v>
      </c>
      <c r="AI226" s="23" t="s">
        <v>210</v>
      </c>
      <c r="AJ226" s="23" t="s">
        <v>210</v>
      </c>
      <c r="AK226" s="23" t="s">
        <v>211</v>
      </c>
      <c r="AL226" s="23"/>
      <c r="AM226" s="23" t="s">
        <v>212</v>
      </c>
      <c r="AN226" s="23" t="s">
        <v>210</v>
      </c>
      <c r="AO226" s="23" t="s">
        <v>210</v>
      </c>
      <c r="AP226" s="23"/>
      <c r="AQ226" s="23" t="s">
        <v>210</v>
      </c>
      <c r="AR226" s="23"/>
      <c r="AS226" s="23" t="s">
        <v>2352</v>
      </c>
      <c r="AT226" s="23">
        <v>18996907029</v>
      </c>
    </row>
    <row r="227" s="9" customFormat="1" ht="70" customHeight="1" spans="1:46">
      <c r="A227" s="23">
        <f>SUBTOTAL(103,$C$7:C227)*1</f>
        <v>221</v>
      </c>
      <c r="B227" s="23" t="s">
        <v>190</v>
      </c>
      <c r="C227" s="23" t="s">
        <v>2353</v>
      </c>
      <c r="D227" s="23" t="s">
        <v>215</v>
      </c>
      <c r="E227" s="23" t="s">
        <v>1834</v>
      </c>
      <c r="F227" s="23" t="s">
        <v>1835</v>
      </c>
      <c r="G227" s="23" t="s">
        <v>2354</v>
      </c>
      <c r="H227" s="23" t="s">
        <v>196</v>
      </c>
      <c r="I227" s="23" t="s">
        <v>2355</v>
      </c>
      <c r="J227" s="23" t="s">
        <v>2356</v>
      </c>
      <c r="K227" s="23" t="s">
        <v>2357</v>
      </c>
      <c r="L227" s="23" t="s">
        <v>2358</v>
      </c>
      <c r="M227" s="23" t="s">
        <v>2359</v>
      </c>
      <c r="N227" s="23" t="s">
        <v>2360</v>
      </c>
      <c r="O227" s="23" t="s">
        <v>2361</v>
      </c>
      <c r="P227" s="23" t="s">
        <v>2362</v>
      </c>
      <c r="Q227" s="23" t="s">
        <v>2363</v>
      </c>
      <c r="R227" s="23" t="s">
        <v>2364</v>
      </c>
      <c r="S227" s="33" t="s">
        <v>256</v>
      </c>
      <c r="T227" s="33" t="s">
        <v>2365</v>
      </c>
      <c r="U227" s="23" t="s">
        <v>1457</v>
      </c>
      <c r="V227" s="23" t="s">
        <v>62</v>
      </c>
      <c r="W227" s="23">
        <v>2024</v>
      </c>
      <c r="X227" s="23" t="s">
        <v>209</v>
      </c>
      <c r="Y227" s="23">
        <v>2024.01</v>
      </c>
      <c r="Z227" s="23">
        <v>2024.12</v>
      </c>
      <c r="AA227" s="36">
        <v>350</v>
      </c>
      <c r="AB227" s="36">
        <v>350</v>
      </c>
      <c r="AC227" s="36">
        <v>350</v>
      </c>
      <c r="AD227" s="36">
        <v>0</v>
      </c>
      <c r="AE227" s="36">
        <v>0</v>
      </c>
      <c r="AF227" s="36"/>
      <c r="AG227" s="40">
        <v>1017</v>
      </c>
      <c r="AH227" s="40">
        <v>261</v>
      </c>
      <c r="AI227" s="23" t="s">
        <v>210</v>
      </c>
      <c r="AJ227" s="23" t="s">
        <v>210</v>
      </c>
      <c r="AK227" s="23" t="s">
        <v>211</v>
      </c>
      <c r="AL227" s="23"/>
      <c r="AM227" s="23" t="s">
        <v>212</v>
      </c>
      <c r="AN227" s="23" t="s">
        <v>210</v>
      </c>
      <c r="AO227" s="23" t="s">
        <v>210</v>
      </c>
      <c r="AP227" s="23"/>
      <c r="AQ227" s="23" t="s">
        <v>210</v>
      </c>
      <c r="AR227" s="23"/>
      <c r="AS227" s="23" t="s">
        <v>2366</v>
      </c>
      <c r="AT227" s="23">
        <v>18717099815</v>
      </c>
    </row>
    <row r="228" s="9" customFormat="1" ht="70" customHeight="1" spans="1:46">
      <c r="A228" s="23">
        <f>SUBTOTAL(103,$C$7:C228)*1</f>
        <v>222</v>
      </c>
      <c r="B228" s="23" t="s">
        <v>190</v>
      </c>
      <c r="C228" s="23" t="s">
        <v>2367</v>
      </c>
      <c r="D228" s="23" t="s">
        <v>192</v>
      </c>
      <c r="E228" s="23" t="s">
        <v>193</v>
      </c>
      <c r="F228" s="23" t="s">
        <v>1207</v>
      </c>
      <c r="G228" s="23" t="s">
        <v>2368</v>
      </c>
      <c r="H228" s="23" t="s">
        <v>196</v>
      </c>
      <c r="I228" s="23" t="s">
        <v>1062</v>
      </c>
      <c r="J228" s="23" t="s">
        <v>2369</v>
      </c>
      <c r="K228" s="23" t="s">
        <v>2370</v>
      </c>
      <c r="L228" s="23" t="s">
        <v>2369</v>
      </c>
      <c r="M228" s="23" t="s">
        <v>2371</v>
      </c>
      <c r="N228" s="23" t="s">
        <v>2372</v>
      </c>
      <c r="O228" s="23" t="s">
        <v>203</v>
      </c>
      <c r="P228" s="23" t="s">
        <v>2373</v>
      </c>
      <c r="Q228" s="23" t="s">
        <v>2374</v>
      </c>
      <c r="R228" s="23" t="s">
        <v>2375</v>
      </c>
      <c r="S228" s="33" t="s">
        <v>734</v>
      </c>
      <c r="T228" s="33" t="s">
        <v>230</v>
      </c>
      <c r="U228" s="23" t="s">
        <v>1457</v>
      </c>
      <c r="V228" s="23" t="s">
        <v>46</v>
      </c>
      <c r="W228" s="23">
        <v>2024</v>
      </c>
      <c r="X228" s="23" t="s">
        <v>209</v>
      </c>
      <c r="Y228" s="23">
        <v>2024.01</v>
      </c>
      <c r="Z228" s="23">
        <v>2024.12</v>
      </c>
      <c r="AA228" s="36">
        <v>169</v>
      </c>
      <c r="AB228" s="36">
        <v>169</v>
      </c>
      <c r="AC228" s="36">
        <v>169</v>
      </c>
      <c r="AD228" s="36">
        <v>0</v>
      </c>
      <c r="AE228" s="36">
        <v>0</v>
      </c>
      <c r="AF228" s="36"/>
      <c r="AG228" s="40">
        <v>1281</v>
      </c>
      <c r="AH228" s="40">
        <v>300</v>
      </c>
      <c r="AI228" s="23" t="s">
        <v>210</v>
      </c>
      <c r="AJ228" s="23" t="s">
        <v>210</v>
      </c>
      <c r="AK228" s="23" t="s">
        <v>211</v>
      </c>
      <c r="AL228" s="23"/>
      <c r="AM228" s="23" t="s">
        <v>212</v>
      </c>
      <c r="AN228" s="23" t="s">
        <v>209</v>
      </c>
      <c r="AO228" s="23" t="s">
        <v>210</v>
      </c>
      <c r="AP228" s="23"/>
      <c r="AQ228" s="23" t="s">
        <v>210</v>
      </c>
      <c r="AR228" s="23"/>
      <c r="AS228" s="23" t="s">
        <v>1069</v>
      </c>
      <c r="AT228" s="23" t="s">
        <v>1070</v>
      </c>
    </row>
    <row r="229" s="10" customFormat="1" ht="70" customHeight="1" spans="1:46">
      <c r="A229" s="78">
        <f>SUBTOTAL(103,$C$7:C229)*1</f>
        <v>223</v>
      </c>
      <c r="B229" s="23" t="s">
        <v>190</v>
      </c>
      <c r="C229" s="78" t="s">
        <v>2376</v>
      </c>
      <c r="D229" s="78" t="s">
        <v>192</v>
      </c>
      <c r="E229" s="78" t="s">
        <v>193</v>
      </c>
      <c r="F229" s="78" t="s">
        <v>1207</v>
      </c>
      <c r="G229" s="78" t="s">
        <v>2377</v>
      </c>
      <c r="H229" s="78" t="s">
        <v>196</v>
      </c>
      <c r="I229" s="78" t="s">
        <v>1908</v>
      </c>
      <c r="J229" s="78" t="s">
        <v>2378</v>
      </c>
      <c r="K229" s="78" t="s">
        <v>1237</v>
      </c>
      <c r="L229" s="78" t="s">
        <v>2378</v>
      </c>
      <c r="M229" s="78" t="s">
        <v>2379</v>
      </c>
      <c r="N229" s="78" t="s">
        <v>1261</v>
      </c>
      <c r="O229" s="78" t="s">
        <v>225</v>
      </c>
      <c r="P229" s="78" t="s">
        <v>2380</v>
      </c>
      <c r="Q229" s="78" t="s">
        <v>2125</v>
      </c>
      <c r="R229" s="78" t="s">
        <v>783</v>
      </c>
      <c r="S229" s="79" t="s">
        <v>303</v>
      </c>
      <c r="T229" s="79" t="s">
        <v>1265</v>
      </c>
      <c r="U229" s="78" t="s">
        <v>1457</v>
      </c>
      <c r="V229" s="78" t="s">
        <v>42</v>
      </c>
      <c r="W229" s="78">
        <v>2024</v>
      </c>
      <c r="X229" s="78" t="s">
        <v>209</v>
      </c>
      <c r="Y229" s="78">
        <v>2024.01</v>
      </c>
      <c r="Z229" s="78">
        <v>2024.12</v>
      </c>
      <c r="AA229" s="80">
        <v>185</v>
      </c>
      <c r="AB229" s="80">
        <v>185</v>
      </c>
      <c r="AC229" s="80">
        <v>185</v>
      </c>
      <c r="AD229" s="80">
        <v>0</v>
      </c>
      <c r="AE229" s="80">
        <v>0</v>
      </c>
      <c r="AF229" s="80"/>
      <c r="AG229" s="81">
        <v>251</v>
      </c>
      <c r="AH229" s="81">
        <v>20</v>
      </c>
      <c r="AI229" s="78" t="s">
        <v>210</v>
      </c>
      <c r="AJ229" s="78" t="s">
        <v>210</v>
      </c>
      <c r="AK229" s="78" t="s">
        <v>211</v>
      </c>
      <c r="AL229" s="78"/>
      <c r="AM229" s="78" t="s">
        <v>212</v>
      </c>
      <c r="AN229" s="78" t="s">
        <v>210</v>
      </c>
      <c r="AO229" s="78" t="s">
        <v>210</v>
      </c>
      <c r="AP229" s="78"/>
      <c r="AQ229" s="78" t="s">
        <v>210</v>
      </c>
      <c r="AR229" s="78"/>
      <c r="AS229" s="78" t="s">
        <v>342</v>
      </c>
      <c r="AT229" s="78">
        <v>75762007</v>
      </c>
    </row>
    <row r="230" s="9" customFormat="1" ht="70" customHeight="1" spans="1:46">
      <c r="A230" s="23">
        <f>SUBTOTAL(103,$C$7:C230)*1</f>
        <v>224</v>
      </c>
      <c r="B230" s="23" t="s">
        <v>190</v>
      </c>
      <c r="C230" s="23" t="s">
        <v>2381</v>
      </c>
      <c r="D230" s="23" t="s">
        <v>192</v>
      </c>
      <c r="E230" s="23" t="s">
        <v>193</v>
      </c>
      <c r="F230" s="23" t="s">
        <v>1207</v>
      </c>
      <c r="G230" s="23" t="s">
        <v>2382</v>
      </c>
      <c r="H230" s="23" t="s">
        <v>196</v>
      </c>
      <c r="I230" s="23" t="s">
        <v>2383</v>
      </c>
      <c r="J230" s="23" t="s">
        <v>2384</v>
      </c>
      <c r="K230" s="23" t="s">
        <v>2385</v>
      </c>
      <c r="L230" s="23" t="s">
        <v>2384</v>
      </c>
      <c r="M230" s="23" t="s">
        <v>2386</v>
      </c>
      <c r="N230" s="23" t="s">
        <v>224</v>
      </c>
      <c r="O230" s="23" t="s">
        <v>225</v>
      </c>
      <c r="P230" s="23" t="s">
        <v>2387</v>
      </c>
      <c r="Q230" s="23" t="s">
        <v>2388</v>
      </c>
      <c r="R230" s="23" t="s">
        <v>2389</v>
      </c>
      <c r="S230" s="33" t="s">
        <v>2390</v>
      </c>
      <c r="T230" s="33" t="s">
        <v>230</v>
      </c>
      <c r="U230" s="23" t="s">
        <v>1457</v>
      </c>
      <c r="V230" s="23" t="s">
        <v>30</v>
      </c>
      <c r="W230" s="23">
        <v>2024</v>
      </c>
      <c r="X230" s="23" t="s">
        <v>209</v>
      </c>
      <c r="Y230" s="23">
        <v>2024.01</v>
      </c>
      <c r="Z230" s="23">
        <v>2024.12</v>
      </c>
      <c r="AA230" s="36">
        <v>190</v>
      </c>
      <c r="AB230" s="36">
        <v>190</v>
      </c>
      <c r="AC230" s="36">
        <v>190</v>
      </c>
      <c r="AD230" s="36">
        <v>0</v>
      </c>
      <c r="AE230" s="36">
        <v>0</v>
      </c>
      <c r="AF230" s="36"/>
      <c r="AG230" s="40">
        <v>320</v>
      </c>
      <c r="AH230" s="40">
        <v>29</v>
      </c>
      <c r="AI230" s="23" t="s">
        <v>210</v>
      </c>
      <c r="AJ230" s="23" t="s">
        <v>209</v>
      </c>
      <c r="AK230" s="23" t="s">
        <v>211</v>
      </c>
      <c r="AL230" s="23"/>
      <c r="AM230" s="23" t="s">
        <v>212</v>
      </c>
      <c r="AN230" s="23" t="s">
        <v>210</v>
      </c>
      <c r="AO230" s="23" t="s">
        <v>210</v>
      </c>
      <c r="AP230" s="23"/>
      <c r="AQ230" s="23" t="s">
        <v>210</v>
      </c>
      <c r="AR230" s="23"/>
      <c r="AS230" s="23" t="s">
        <v>473</v>
      </c>
      <c r="AT230" s="23" t="s">
        <v>474</v>
      </c>
    </row>
    <row r="231" s="9" customFormat="1" ht="70" customHeight="1" spans="1:46">
      <c r="A231" s="23">
        <f>SUBTOTAL(103,$C$7:C231)*1</f>
        <v>225</v>
      </c>
      <c r="B231" s="23" t="s">
        <v>190</v>
      </c>
      <c r="C231" s="23" t="s">
        <v>2391</v>
      </c>
      <c r="D231" s="23" t="s">
        <v>192</v>
      </c>
      <c r="E231" s="23" t="s">
        <v>193</v>
      </c>
      <c r="F231" s="23" t="s">
        <v>1169</v>
      </c>
      <c r="G231" s="23" t="s">
        <v>2392</v>
      </c>
      <c r="H231" s="23" t="s">
        <v>196</v>
      </c>
      <c r="I231" s="23" t="s">
        <v>1171</v>
      </c>
      <c r="J231" s="23" t="s">
        <v>2393</v>
      </c>
      <c r="K231" s="23" t="s">
        <v>2394</v>
      </c>
      <c r="L231" s="23" t="s">
        <v>2393</v>
      </c>
      <c r="M231" s="23" t="s">
        <v>2395</v>
      </c>
      <c r="N231" s="23" t="s">
        <v>504</v>
      </c>
      <c r="O231" s="23" t="s">
        <v>377</v>
      </c>
      <c r="P231" s="23" t="s">
        <v>2396</v>
      </c>
      <c r="Q231" s="23" t="s">
        <v>2397</v>
      </c>
      <c r="R231" s="23" t="s">
        <v>2398</v>
      </c>
      <c r="S231" s="33" t="s">
        <v>1401</v>
      </c>
      <c r="T231" s="33" t="s">
        <v>1099</v>
      </c>
      <c r="U231" s="23" t="s">
        <v>1457</v>
      </c>
      <c r="V231" s="23" t="s">
        <v>36</v>
      </c>
      <c r="W231" s="23">
        <v>2024</v>
      </c>
      <c r="X231" s="23" t="s">
        <v>209</v>
      </c>
      <c r="Y231" s="23">
        <v>2024.01</v>
      </c>
      <c r="Z231" s="23">
        <v>2024.12</v>
      </c>
      <c r="AA231" s="36">
        <v>250</v>
      </c>
      <c r="AB231" s="36">
        <v>250</v>
      </c>
      <c r="AC231" s="36">
        <v>250</v>
      </c>
      <c r="AD231" s="36">
        <v>0</v>
      </c>
      <c r="AE231" s="36">
        <v>0</v>
      </c>
      <c r="AF231" s="36"/>
      <c r="AG231" s="40">
        <v>259</v>
      </c>
      <c r="AH231" s="40">
        <v>119</v>
      </c>
      <c r="AI231" s="23" t="s">
        <v>210</v>
      </c>
      <c r="AJ231" s="23" t="s">
        <v>210</v>
      </c>
      <c r="AK231" s="23" t="s">
        <v>211</v>
      </c>
      <c r="AL231" s="23"/>
      <c r="AM231" s="23" t="s">
        <v>212</v>
      </c>
      <c r="AN231" s="23" t="s">
        <v>209</v>
      </c>
      <c r="AO231" s="23" t="s">
        <v>210</v>
      </c>
      <c r="AP231" s="23"/>
      <c r="AQ231" s="23" t="s">
        <v>210</v>
      </c>
      <c r="AR231" s="23"/>
      <c r="AS231" s="23" t="s">
        <v>524</v>
      </c>
      <c r="AT231" s="23">
        <v>15320918333</v>
      </c>
    </row>
    <row r="232" s="10" customFormat="1" ht="70" customHeight="1" spans="1:46">
      <c r="A232" s="78">
        <f>SUBTOTAL(103,$C$7:C232)*1</f>
        <v>226</v>
      </c>
      <c r="B232" s="23" t="s">
        <v>190</v>
      </c>
      <c r="C232" s="78" t="s">
        <v>2399</v>
      </c>
      <c r="D232" s="78" t="s">
        <v>192</v>
      </c>
      <c r="E232" s="78" t="s">
        <v>244</v>
      </c>
      <c r="F232" s="78" t="s">
        <v>1955</v>
      </c>
      <c r="G232" s="78" t="s">
        <v>2400</v>
      </c>
      <c r="H232" s="78" t="s">
        <v>196</v>
      </c>
      <c r="I232" s="78" t="s">
        <v>2401</v>
      </c>
      <c r="J232" s="78" t="s">
        <v>2402</v>
      </c>
      <c r="K232" s="78" t="s">
        <v>2403</v>
      </c>
      <c r="L232" s="78" t="s">
        <v>2402</v>
      </c>
      <c r="M232" s="78" t="s">
        <v>2404</v>
      </c>
      <c r="N232" s="78" t="s">
        <v>202</v>
      </c>
      <c r="O232" s="78" t="s">
        <v>203</v>
      </c>
      <c r="P232" s="78" t="s">
        <v>2405</v>
      </c>
      <c r="Q232" s="78" t="s">
        <v>2406</v>
      </c>
      <c r="R232" s="78" t="s">
        <v>2407</v>
      </c>
      <c r="S232" s="79" t="s">
        <v>2408</v>
      </c>
      <c r="T232" s="79" t="s">
        <v>507</v>
      </c>
      <c r="U232" s="78" t="s">
        <v>1457</v>
      </c>
      <c r="V232" s="78" t="s">
        <v>66</v>
      </c>
      <c r="W232" s="78">
        <v>2024</v>
      </c>
      <c r="X232" s="78" t="s">
        <v>209</v>
      </c>
      <c r="Y232" s="78">
        <v>2024.01</v>
      </c>
      <c r="Z232" s="78">
        <v>2024.12</v>
      </c>
      <c r="AA232" s="80">
        <v>260</v>
      </c>
      <c r="AB232" s="80">
        <v>260</v>
      </c>
      <c r="AC232" s="80">
        <v>260</v>
      </c>
      <c r="AD232" s="80">
        <v>0</v>
      </c>
      <c r="AE232" s="80">
        <v>0</v>
      </c>
      <c r="AF232" s="80"/>
      <c r="AG232" s="81">
        <v>268</v>
      </c>
      <c r="AH232" s="81">
        <v>68</v>
      </c>
      <c r="AI232" s="78" t="s">
        <v>210</v>
      </c>
      <c r="AJ232" s="78" t="s">
        <v>210</v>
      </c>
      <c r="AK232" s="78" t="s">
        <v>211</v>
      </c>
      <c r="AL232" s="78"/>
      <c r="AM232" s="78" t="s">
        <v>212</v>
      </c>
      <c r="AN232" s="78" t="s">
        <v>210</v>
      </c>
      <c r="AO232" s="78" t="s">
        <v>210</v>
      </c>
      <c r="AP232" s="78"/>
      <c r="AQ232" s="78" t="s">
        <v>210</v>
      </c>
      <c r="AR232" s="78"/>
      <c r="AS232" s="78" t="s">
        <v>2409</v>
      </c>
      <c r="AT232" s="78">
        <v>13648229199</v>
      </c>
    </row>
    <row r="233" s="9" customFormat="1" ht="70" customHeight="1" spans="1:46">
      <c r="A233" s="23">
        <f>SUBTOTAL(103,$C$7:C233)*1</f>
        <v>227</v>
      </c>
      <c r="B233" s="23" t="s">
        <v>190</v>
      </c>
      <c r="C233" s="23" t="s">
        <v>2410</v>
      </c>
      <c r="D233" s="23" t="s">
        <v>192</v>
      </c>
      <c r="E233" s="23" t="s">
        <v>193</v>
      </c>
      <c r="F233" s="23" t="s">
        <v>217</v>
      </c>
      <c r="G233" s="23" t="s">
        <v>2411</v>
      </c>
      <c r="H233" s="23" t="s">
        <v>196</v>
      </c>
      <c r="I233" s="23" t="s">
        <v>2412</v>
      </c>
      <c r="J233" s="23" t="s">
        <v>2413</v>
      </c>
      <c r="K233" s="23" t="s">
        <v>2414</v>
      </c>
      <c r="L233" s="23" t="s">
        <v>2413</v>
      </c>
      <c r="M233" s="23" t="s">
        <v>2415</v>
      </c>
      <c r="N233" s="23" t="s">
        <v>224</v>
      </c>
      <c r="O233" s="23" t="s">
        <v>2416</v>
      </c>
      <c r="P233" s="23" t="s">
        <v>2417</v>
      </c>
      <c r="Q233" s="23" t="s">
        <v>2418</v>
      </c>
      <c r="R233" s="23" t="s">
        <v>2419</v>
      </c>
      <c r="S233" s="33" t="s">
        <v>365</v>
      </c>
      <c r="T233" s="33" t="s">
        <v>230</v>
      </c>
      <c r="U233" s="23" t="s">
        <v>1457</v>
      </c>
      <c r="V233" s="23" t="s">
        <v>90</v>
      </c>
      <c r="W233" s="23">
        <v>2024</v>
      </c>
      <c r="X233" s="23" t="s">
        <v>209</v>
      </c>
      <c r="Y233" s="23">
        <v>2024.01</v>
      </c>
      <c r="Z233" s="23">
        <v>2024.12</v>
      </c>
      <c r="AA233" s="36">
        <v>200</v>
      </c>
      <c r="AB233" s="36">
        <v>200</v>
      </c>
      <c r="AC233" s="36">
        <v>200</v>
      </c>
      <c r="AD233" s="36">
        <v>0</v>
      </c>
      <c r="AE233" s="36">
        <v>0</v>
      </c>
      <c r="AF233" s="36"/>
      <c r="AG233" s="40">
        <v>350</v>
      </c>
      <c r="AH233" s="40">
        <v>57</v>
      </c>
      <c r="AI233" s="23" t="s">
        <v>210</v>
      </c>
      <c r="AJ233" s="23" t="s">
        <v>210</v>
      </c>
      <c r="AK233" s="23" t="s">
        <v>211</v>
      </c>
      <c r="AL233" s="23"/>
      <c r="AM233" s="23" t="s">
        <v>212</v>
      </c>
      <c r="AN233" s="23" t="s">
        <v>210</v>
      </c>
      <c r="AO233" s="23" t="s">
        <v>210</v>
      </c>
      <c r="AP233" s="23"/>
      <c r="AQ233" s="23" t="s">
        <v>209</v>
      </c>
      <c r="AR233" s="23" t="s">
        <v>2420</v>
      </c>
      <c r="AS233" s="23" t="s">
        <v>745</v>
      </c>
      <c r="AT233" s="23" t="s">
        <v>2421</v>
      </c>
    </row>
    <row r="234" s="10" customFormat="1" ht="70" customHeight="1" spans="1:46">
      <c r="A234" s="78">
        <f>SUBTOTAL(103,$C$7:C234)*1</f>
        <v>228</v>
      </c>
      <c r="B234" s="23" t="s">
        <v>190</v>
      </c>
      <c r="C234" s="78" t="s">
        <v>2422</v>
      </c>
      <c r="D234" s="78" t="s">
        <v>192</v>
      </c>
      <c r="E234" s="78" t="s">
        <v>244</v>
      </c>
      <c r="F234" s="78" t="s">
        <v>245</v>
      </c>
      <c r="G234" s="78" t="s">
        <v>2423</v>
      </c>
      <c r="H234" s="78" t="s">
        <v>2424</v>
      </c>
      <c r="I234" s="78" t="s">
        <v>2425</v>
      </c>
      <c r="J234" s="78" t="s">
        <v>2426</v>
      </c>
      <c r="K234" s="78" t="s">
        <v>2427</v>
      </c>
      <c r="L234" s="78" t="s">
        <v>2426</v>
      </c>
      <c r="M234" s="78" t="s">
        <v>2423</v>
      </c>
      <c r="N234" s="78" t="s">
        <v>252</v>
      </c>
      <c r="O234" s="78" t="s">
        <v>253</v>
      </c>
      <c r="P234" s="78" t="s">
        <v>2428</v>
      </c>
      <c r="Q234" s="78"/>
      <c r="R234" s="78" t="s">
        <v>2429</v>
      </c>
      <c r="S234" s="79" t="s">
        <v>256</v>
      </c>
      <c r="T234" s="79" t="s">
        <v>257</v>
      </c>
      <c r="U234" s="78" t="s">
        <v>1334</v>
      </c>
      <c r="V234" s="78" t="s">
        <v>98</v>
      </c>
      <c r="W234" s="78">
        <v>2024</v>
      </c>
      <c r="X234" s="78" t="s">
        <v>209</v>
      </c>
      <c r="Y234" s="78">
        <v>2024.01</v>
      </c>
      <c r="Z234" s="78">
        <v>2024.12</v>
      </c>
      <c r="AA234" s="80">
        <v>120</v>
      </c>
      <c r="AB234" s="80">
        <v>120</v>
      </c>
      <c r="AC234" s="80">
        <v>120</v>
      </c>
      <c r="AD234" s="80">
        <v>0</v>
      </c>
      <c r="AE234" s="80">
        <v>0</v>
      </c>
      <c r="AF234" s="80"/>
      <c r="AG234" s="81">
        <v>300</v>
      </c>
      <c r="AH234" s="81">
        <v>60</v>
      </c>
      <c r="AI234" s="78" t="s">
        <v>210</v>
      </c>
      <c r="AJ234" s="78" t="s">
        <v>210</v>
      </c>
      <c r="AK234" s="78" t="s">
        <v>211</v>
      </c>
      <c r="AL234" s="78"/>
      <c r="AM234" s="78" t="s">
        <v>212</v>
      </c>
      <c r="AN234" s="78" t="s">
        <v>209</v>
      </c>
      <c r="AO234" s="78" t="s">
        <v>210</v>
      </c>
      <c r="AP234" s="78"/>
      <c r="AQ234" s="78" t="s">
        <v>210</v>
      </c>
      <c r="AR234" s="78"/>
      <c r="AS234" s="78" t="s">
        <v>2430</v>
      </c>
      <c r="AT234" s="78">
        <v>15696926903</v>
      </c>
    </row>
    <row r="235" s="9" customFormat="1" ht="205" customHeight="1" spans="1:46">
      <c r="A235" s="23">
        <f>SUBTOTAL(103,$C$7:C235)*1</f>
        <v>229</v>
      </c>
      <c r="B235" s="23" t="s">
        <v>190</v>
      </c>
      <c r="C235" s="23" t="s">
        <v>2431</v>
      </c>
      <c r="D235" s="23" t="s">
        <v>215</v>
      </c>
      <c r="E235" s="23" t="s">
        <v>571</v>
      </c>
      <c r="F235" s="23" t="s">
        <v>1780</v>
      </c>
      <c r="G235" s="23" t="s">
        <v>2432</v>
      </c>
      <c r="H235" s="23" t="s">
        <v>196</v>
      </c>
      <c r="I235" s="23" t="s">
        <v>575</v>
      </c>
      <c r="J235" s="23" t="s">
        <v>2433</v>
      </c>
      <c r="K235" s="23" t="s">
        <v>2434</v>
      </c>
      <c r="L235" s="23" t="s">
        <v>2432</v>
      </c>
      <c r="M235" s="23" t="s">
        <v>2435</v>
      </c>
      <c r="N235" s="23" t="s">
        <v>2436</v>
      </c>
      <c r="O235" s="23" t="s">
        <v>225</v>
      </c>
      <c r="P235" s="23" t="s">
        <v>2437</v>
      </c>
      <c r="Q235" s="23" t="s">
        <v>2438</v>
      </c>
      <c r="R235" s="23" t="s">
        <v>2439</v>
      </c>
      <c r="S235" s="33" t="s">
        <v>365</v>
      </c>
      <c r="T235" s="33" t="s">
        <v>290</v>
      </c>
      <c r="U235" s="23" t="s">
        <v>1457</v>
      </c>
      <c r="V235" s="23" t="s">
        <v>93</v>
      </c>
      <c r="W235" s="23">
        <v>2024</v>
      </c>
      <c r="X235" s="23" t="s">
        <v>209</v>
      </c>
      <c r="Y235" s="23">
        <v>2024.01</v>
      </c>
      <c r="Z235" s="23">
        <v>2024.12</v>
      </c>
      <c r="AA235" s="36">
        <v>500</v>
      </c>
      <c r="AB235" s="36">
        <v>500</v>
      </c>
      <c r="AC235" s="36">
        <v>500</v>
      </c>
      <c r="AD235" s="36">
        <v>0</v>
      </c>
      <c r="AE235" s="36">
        <v>0</v>
      </c>
      <c r="AF235" s="36"/>
      <c r="AG235" s="40">
        <v>5000</v>
      </c>
      <c r="AH235" s="40">
        <v>100</v>
      </c>
      <c r="AI235" s="23" t="s">
        <v>210</v>
      </c>
      <c r="AJ235" s="23" t="s">
        <v>210</v>
      </c>
      <c r="AK235" s="23" t="s">
        <v>211</v>
      </c>
      <c r="AL235" s="23"/>
      <c r="AM235" s="23" t="s">
        <v>212</v>
      </c>
      <c r="AN235" s="23" t="s">
        <v>210</v>
      </c>
      <c r="AO235" s="23" t="s">
        <v>210</v>
      </c>
      <c r="AP235" s="23"/>
      <c r="AQ235" s="23" t="s">
        <v>210</v>
      </c>
      <c r="AR235" s="23"/>
      <c r="AS235" s="23" t="s">
        <v>2440</v>
      </c>
      <c r="AT235" s="23" t="s">
        <v>2441</v>
      </c>
    </row>
    <row r="236" s="10" customFormat="1" ht="70" customHeight="1" spans="1:46">
      <c r="A236" s="78">
        <f>SUBTOTAL(103,$C$7:C236)*1</f>
        <v>230</v>
      </c>
      <c r="B236" s="23" t="s">
        <v>190</v>
      </c>
      <c r="C236" s="78" t="s">
        <v>2442</v>
      </c>
      <c r="D236" s="78" t="s">
        <v>192</v>
      </c>
      <c r="E236" s="78" t="s">
        <v>193</v>
      </c>
      <c r="F236" s="78" t="s">
        <v>548</v>
      </c>
      <c r="G236" s="78" t="s">
        <v>2443</v>
      </c>
      <c r="H236" s="78" t="s">
        <v>466</v>
      </c>
      <c r="I236" s="78" t="s">
        <v>85</v>
      </c>
      <c r="J236" s="78" t="s">
        <v>2444</v>
      </c>
      <c r="K236" s="78" t="s">
        <v>2445</v>
      </c>
      <c r="L236" s="78" t="s">
        <v>2446</v>
      </c>
      <c r="M236" s="78" t="s">
        <v>2447</v>
      </c>
      <c r="N236" s="78" t="s">
        <v>224</v>
      </c>
      <c r="O236" s="78" t="s">
        <v>225</v>
      </c>
      <c r="P236" s="78" t="s">
        <v>2448</v>
      </c>
      <c r="Q236" s="78" t="s">
        <v>556</v>
      </c>
      <c r="R236" s="78" t="s">
        <v>2449</v>
      </c>
      <c r="S236" s="79" t="s">
        <v>558</v>
      </c>
      <c r="T236" s="79" t="s">
        <v>1360</v>
      </c>
      <c r="U236" s="78" t="s">
        <v>559</v>
      </c>
      <c r="V236" s="78" t="s">
        <v>84</v>
      </c>
      <c r="W236" s="78">
        <v>2024</v>
      </c>
      <c r="X236" s="78" t="s">
        <v>209</v>
      </c>
      <c r="Y236" s="78">
        <v>2024.01</v>
      </c>
      <c r="Z236" s="78">
        <v>2024.12</v>
      </c>
      <c r="AA236" s="80">
        <v>2620</v>
      </c>
      <c r="AB236" s="80">
        <v>2620</v>
      </c>
      <c r="AC236" s="80">
        <v>1287</v>
      </c>
      <c r="AD236" s="80">
        <v>1333</v>
      </c>
      <c r="AE236" s="80">
        <v>0</v>
      </c>
      <c r="AF236" s="80"/>
      <c r="AG236" s="81">
        <v>7249</v>
      </c>
      <c r="AH236" s="81">
        <v>288</v>
      </c>
      <c r="AI236" s="78" t="s">
        <v>210</v>
      </c>
      <c r="AJ236" s="78" t="s">
        <v>210</v>
      </c>
      <c r="AK236" s="78" t="s">
        <v>211</v>
      </c>
      <c r="AL236" s="78"/>
      <c r="AM236" s="78" t="s">
        <v>212</v>
      </c>
      <c r="AN236" s="78" t="s">
        <v>210</v>
      </c>
      <c r="AO236" s="78" t="s">
        <v>210</v>
      </c>
      <c r="AP236" s="78"/>
      <c r="AQ236" s="78" t="s">
        <v>210</v>
      </c>
      <c r="AR236" s="78"/>
      <c r="AS236" s="78" t="s">
        <v>1669</v>
      </c>
      <c r="AT236" s="78">
        <v>18996968678</v>
      </c>
    </row>
    <row r="237" s="10" customFormat="1" ht="70" customHeight="1" spans="1:46">
      <c r="A237" s="78">
        <f>SUBTOTAL(103,$C$7:C237)*1</f>
        <v>231</v>
      </c>
      <c r="B237" s="23" t="s">
        <v>190</v>
      </c>
      <c r="C237" s="78" t="s">
        <v>2450</v>
      </c>
      <c r="D237" s="78" t="s">
        <v>192</v>
      </c>
      <c r="E237" s="78" t="s">
        <v>193</v>
      </c>
      <c r="F237" s="78" t="s">
        <v>548</v>
      </c>
      <c r="G237" s="78" t="s">
        <v>2451</v>
      </c>
      <c r="H237" s="78" t="s">
        <v>466</v>
      </c>
      <c r="I237" s="78" t="s">
        <v>67</v>
      </c>
      <c r="J237" s="78" t="s">
        <v>2452</v>
      </c>
      <c r="K237" s="78" t="s">
        <v>2453</v>
      </c>
      <c r="L237" s="78" t="s">
        <v>2454</v>
      </c>
      <c r="M237" s="78" t="s">
        <v>2455</v>
      </c>
      <c r="N237" s="78" t="s">
        <v>224</v>
      </c>
      <c r="O237" s="78" t="s">
        <v>225</v>
      </c>
      <c r="P237" s="78" t="s">
        <v>2456</v>
      </c>
      <c r="Q237" s="78" t="s">
        <v>556</v>
      </c>
      <c r="R237" s="78" t="s">
        <v>2457</v>
      </c>
      <c r="S237" s="79" t="s">
        <v>558</v>
      </c>
      <c r="T237" s="79" t="s">
        <v>1360</v>
      </c>
      <c r="U237" s="78" t="s">
        <v>559</v>
      </c>
      <c r="V237" s="78" t="s">
        <v>66</v>
      </c>
      <c r="W237" s="78">
        <v>2024</v>
      </c>
      <c r="X237" s="78" t="s">
        <v>209</v>
      </c>
      <c r="Y237" s="78">
        <v>2024.01</v>
      </c>
      <c r="Z237" s="78">
        <v>2024.12</v>
      </c>
      <c r="AA237" s="80">
        <v>930</v>
      </c>
      <c r="AB237" s="80">
        <v>930</v>
      </c>
      <c r="AC237" s="80">
        <v>630</v>
      </c>
      <c r="AD237" s="80">
        <v>300</v>
      </c>
      <c r="AE237" s="80">
        <v>0</v>
      </c>
      <c r="AF237" s="80"/>
      <c r="AG237" s="81">
        <v>3569</v>
      </c>
      <c r="AH237" s="81">
        <v>496</v>
      </c>
      <c r="AI237" s="78" t="s">
        <v>210</v>
      </c>
      <c r="AJ237" s="78" t="s">
        <v>210</v>
      </c>
      <c r="AK237" s="78" t="s">
        <v>211</v>
      </c>
      <c r="AL237" s="78"/>
      <c r="AM237" s="78" t="s">
        <v>212</v>
      </c>
      <c r="AN237" s="78" t="s">
        <v>210</v>
      </c>
      <c r="AO237" s="78" t="s">
        <v>210</v>
      </c>
      <c r="AP237" s="78"/>
      <c r="AQ237" s="78" t="s">
        <v>210</v>
      </c>
      <c r="AR237" s="78"/>
      <c r="AS237" s="78" t="s">
        <v>835</v>
      </c>
      <c r="AT237" s="78">
        <v>18996983890</v>
      </c>
    </row>
    <row r="238" s="10" customFormat="1" ht="70" customHeight="1" spans="1:46">
      <c r="A238" s="78">
        <f>SUBTOTAL(103,$C$7:C238)*1</f>
        <v>232</v>
      </c>
      <c r="B238" s="23" t="s">
        <v>190</v>
      </c>
      <c r="C238" s="78" t="s">
        <v>2458</v>
      </c>
      <c r="D238" s="78" t="s">
        <v>192</v>
      </c>
      <c r="E238" s="78" t="s">
        <v>193</v>
      </c>
      <c r="F238" s="78" t="s">
        <v>548</v>
      </c>
      <c r="G238" s="78" t="s">
        <v>2459</v>
      </c>
      <c r="H238" s="78" t="s">
        <v>466</v>
      </c>
      <c r="I238" s="78" t="s">
        <v>87</v>
      </c>
      <c r="J238" s="78" t="s">
        <v>2460</v>
      </c>
      <c r="K238" s="78" t="s">
        <v>2461</v>
      </c>
      <c r="L238" s="78" t="s">
        <v>2460</v>
      </c>
      <c r="M238" s="78" t="s">
        <v>2462</v>
      </c>
      <c r="N238" s="78" t="s">
        <v>224</v>
      </c>
      <c r="O238" s="78" t="s">
        <v>225</v>
      </c>
      <c r="P238" s="78" t="s">
        <v>2463</v>
      </c>
      <c r="Q238" s="78" t="s">
        <v>556</v>
      </c>
      <c r="R238" s="78" t="s">
        <v>2464</v>
      </c>
      <c r="S238" s="79" t="s">
        <v>558</v>
      </c>
      <c r="T238" s="79" t="s">
        <v>1360</v>
      </c>
      <c r="U238" s="78" t="s">
        <v>559</v>
      </c>
      <c r="V238" s="78" t="s">
        <v>86</v>
      </c>
      <c r="W238" s="78">
        <v>2024</v>
      </c>
      <c r="X238" s="78" t="s">
        <v>209</v>
      </c>
      <c r="Y238" s="78">
        <v>2024.01</v>
      </c>
      <c r="Z238" s="78">
        <v>2024.12</v>
      </c>
      <c r="AA238" s="80">
        <v>2980</v>
      </c>
      <c r="AB238" s="80">
        <v>2980</v>
      </c>
      <c r="AC238" s="80">
        <v>1216.56</v>
      </c>
      <c r="AD238" s="80">
        <v>1763.44</v>
      </c>
      <c r="AE238" s="80">
        <v>0</v>
      </c>
      <c r="AF238" s="80"/>
      <c r="AG238" s="81">
        <v>4698</v>
      </c>
      <c r="AH238" s="81">
        <v>618</v>
      </c>
      <c r="AI238" s="78" t="s">
        <v>210</v>
      </c>
      <c r="AJ238" s="78" t="s">
        <v>210</v>
      </c>
      <c r="AK238" s="78" t="s">
        <v>211</v>
      </c>
      <c r="AL238" s="78"/>
      <c r="AM238" s="78" t="s">
        <v>212</v>
      </c>
      <c r="AN238" s="78" t="s">
        <v>210</v>
      </c>
      <c r="AO238" s="78" t="s">
        <v>210</v>
      </c>
      <c r="AP238" s="78"/>
      <c r="AQ238" s="78" t="s">
        <v>210</v>
      </c>
      <c r="AR238" s="78"/>
      <c r="AS238" s="78" t="s">
        <v>415</v>
      </c>
      <c r="AT238" s="78">
        <v>13452925511</v>
      </c>
    </row>
    <row r="239" s="10" customFormat="1" ht="70" customHeight="1" spans="1:46">
      <c r="A239" s="78">
        <f>SUBTOTAL(103,$C$7:C239)*1</f>
        <v>233</v>
      </c>
      <c r="B239" s="23" t="s">
        <v>190</v>
      </c>
      <c r="C239" s="78" t="s">
        <v>2465</v>
      </c>
      <c r="D239" s="78" t="s">
        <v>192</v>
      </c>
      <c r="E239" s="78" t="s">
        <v>193</v>
      </c>
      <c r="F239" s="78" t="s">
        <v>548</v>
      </c>
      <c r="G239" s="78" t="s">
        <v>2466</v>
      </c>
      <c r="H239" s="78" t="s">
        <v>466</v>
      </c>
      <c r="I239" s="78" t="s">
        <v>67</v>
      </c>
      <c r="J239" s="78" t="s">
        <v>2467</v>
      </c>
      <c r="K239" s="78" t="s">
        <v>2468</v>
      </c>
      <c r="L239" s="78" t="s">
        <v>2467</v>
      </c>
      <c r="M239" s="78" t="s">
        <v>2469</v>
      </c>
      <c r="N239" s="78" t="s">
        <v>224</v>
      </c>
      <c r="O239" s="78" t="s">
        <v>225</v>
      </c>
      <c r="P239" s="78" t="s">
        <v>2456</v>
      </c>
      <c r="Q239" s="78" t="s">
        <v>556</v>
      </c>
      <c r="R239" s="78" t="s">
        <v>2470</v>
      </c>
      <c r="S239" s="79" t="s">
        <v>558</v>
      </c>
      <c r="T239" s="79" t="s">
        <v>1360</v>
      </c>
      <c r="U239" s="78" t="s">
        <v>559</v>
      </c>
      <c r="V239" s="78" t="s">
        <v>66</v>
      </c>
      <c r="W239" s="78">
        <v>2024</v>
      </c>
      <c r="X239" s="78" t="s">
        <v>209</v>
      </c>
      <c r="Y239" s="78">
        <v>2024.01</v>
      </c>
      <c r="Z239" s="78">
        <v>2024.12</v>
      </c>
      <c r="AA239" s="80">
        <v>2840</v>
      </c>
      <c r="AB239" s="80">
        <v>2840</v>
      </c>
      <c r="AC239" s="80">
        <v>1509.5</v>
      </c>
      <c r="AD239" s="80">
        <v>1330.5</v>
      </c>
      <c r="AE239" s="80">
        <v>0</v>
      </c>
      <c r="AF239" s="80"/>
      <c r="AG239" s="81">
        <v>3838</v>
      </c>
      <c r="AH239" s="81">
        <v>476</v>
      </c>
      <c r="AI239" s="78" t="s">
        <v>210</v>
      </c>
      <c r="AJ239" s="78" t="s">
        <v>210</v>
      </c>
      <c r="AK239" s="78" t="s">
        <v>211</v>
      </c>
      <c r="AL239" s="78"/>
      <c r="AM239" s="78" t="s">
        <v>212</v>
      </c>
      <c r="AN239" s="78" t="s">
        <v>210</v>
      </c>
      <c r="AO239" s="78" t="s">
        <v>210</v>
      </c>
      <c r="AP239" s="78"/>
      <c r="AQ239" s="78" t="s">
        <v>210</v>
      </c>
      <c r="AR239" s="78"/>
      <c r="AS239" s="78" t="s">
        <v>835</v>
      </c>
      <c r="AT239" s="78">
        <v>18996983890</v>
      </c>
    </row>
    <row r="240" s="9" customFormat="1" ht="70" customHeight="1" spans="1:46">
      <c r="A240" s="23">
        <f>SUBTOTAL(103,$C$7:C240)*1</f>
        <v>234</v>
      </c>
      <c r="B240" s="23" t="s">
        <v>190</v>
      </c>
      <c r="C240" s="23" t="s">
        <v>2471</v>
      </c>
      <c r="D240" s="23" t="s">
        <v>192</v>
      </c>
      <c r="E240" s="23" t="s">
        <v>193</v>
      </c>
      <c r="F240" s="23" t="s">
        <v>548</v>
      </c>
      <c r="G240" s="23" t="s">
        <v>2472</v>
      </c>
      <c r="H240" s="23" t="s">
        <v>466</v>
      </c>
      <c r="I240" s="23" t="s">
        <v>2473</v>
      </c>
      <c r="J240" s="23" t="s">
        <v>2474</v>
      </c>
      <c r="K240" s="23" t="s">
        <v>2475</v>
      </c>
      <c r="L240" s="23" t="s">
        <v>2474</v>
      </c>
      <c r="M240" s="23" t="s">
        <v>2476</v>
      </c>
      <c r="N240" s="23" t="s">
        <v>224</v>
      </c>
      <c r="O240" s="23" t="s">
        <v>225</v>
      </c>
      <c r="P240" s="23" t="s">
        <v>1183</v>
      </c>
      <c r="Q240" s="23" t="s">
        <v>556</v>
      </c>
      <c r="R240" s="23" t="s">
        <v>2477</v>
      </c>
      <c r="S240" s="33" t="s">
        <v>558</v>
      </c>
      <c r="T240" s="33" t="s">
        <v>1360</v>
      </c>
      <c r="U240" s="23" t="s">
        <v>559</v>
      </c>
      <c r="V240" s="23" t="s">
        <v>46</v>
      </c>
      <c r="W240" s="23">
        <v>2024</v>
      </c>
      <c r="X240" s="23" t="s">
        <v>209</v>
      </c>
      <c r="Y240" s="23">
        <v>2024.01</v>
      </c>
      <c r="Z240" s="23">
        <v>2024.12</v>
      </c>
      <c r="AA240" s="36">
        <v>255</v>
      </c>
      <c r="AB240" s="36">
        <v>255</v>
      </c>
      <c r="AC240" s="36">
        <v>150</v>
      </c>
      <c r="AD240" s="36">
        <v>105</v>
      </c>
      <c r="AE240" s="36">
        <v>0</v>
      </c>
      <c r="AF240" s="36"/>
      <c r="AG240" s="40">
        <v>834</v>
      </c>
      <c r="AH240" s="40">
        <v>78</v>
      </c>
      <c r="AI240" s="23" t="s">
        <v>560</v>
      </c>
      <c r="AJ240" s="23" t="s">
        <v>210</v>
      </c>
      <c r="AK240" s="23" t="s">
        <v>211</v>
      </c>
      <c r="AL240" s="23"/>
      <c r="AM240" s="23" t="s">
        <v>212</v>
      </c>
      <c r="AN240" s="23" t="s">
        <v>210</v>
      </c>
      <c r="AO240" s="23" t="s">
        <v>210</v>
      </c>
      <c r="AP240" s="23"/>
      <c r="AQ240" s="23" t="s">
        <v>210</v>
      </c>
      <c r="AR240" s="23"/>
      <c r="AS240" s="23" t="s">
        <v>1069</v>
      </c>
      <c r="AT240" s="23" t="s">
        <v>1070</v>
      </c>
    </row>
    <row r="241" s="10" customFormat="1" ht="70" customHeight="1" spans="1:46">
      <c r="A241" s="78">
        <f>SUBTOTAL(103,$C$7:C241)*1</f>
        <v>235</v>
      </c>
      <c r="B241" s="23" t="s">
        <v>190</v>
      </c>
      <c r="C241" s="78" t="s">
        <v>2478</v>
      </c>
      <c r="D241" s="78" t="s">
        <v>215</v>
      </c>
      <c r="E241" s="78" t="s">
        <v>216</v>
      </c>
      <c r="F241" s="78" t="s">
        <v>217</v>
      </c>
      <c r="G241" s="78" t="s">
        <v>2479</v>
      </c>
      <c r="H241" s="78" t="s">
        <v>196</v>
      </c>
      <c r="I241" s="78" t="s">
        <v>2480</v>
      </c>
      <c r="J241" s="78" t="s">
        <v>2481</v>
      </c>
      <c r="K241" s="78" t="s">
        <v>2482</v>
      </c>
      <c r="L241" s="78" t="s">
        <v>2481</v>
      </c>
      <c r="M241" s="78" t="s">
        <v>2483</v>
      </c>
      <c r="N241" s="78" t="s">
        <v>753</v>
      </c>
      <c r="O241" s="78" t="s">
        <v>377</v>
      </c>
      <c r="P241" s="78" t="s">
        <v>2484</v>
      </c>
      <c r="Q241" s="78" t="s">
        <v>2485</v>
      </c>
      <c r="R241" s="78" t="s">
        <v>2486</v>
      </c>
      <c r="S241" s="79" t="s">
        <v>2487</v>
      </c>
      <c r="T241" s="79">
        <v>0.9</v>
      </c>
      <c r="U241" s="78" t="s">
        <v>1457</v>
      </c>
      <c r="V241" s="78" t="s">
        <v>58</v>
      </c>
      <c r="W241" s="78">
        <v>2024</v>
      </c>
      <c r="X241" s="78" t="s">
        <v>209</v>
      </c>
      <c r="Y241" s="78">
        <v>2024.01</v>
      </c>
      <c r="Z241" s="78">
        <v>2024.12</v>
      </c>
      <c r="AA241" s="80">
        <v>14.039</v>
      </c>
      <c r="AB241" s="80">
        <v>14.039</v>
      </c>
      <c r="AC241" s="80">
        <v>14.039</v>
      </c>
      <c r="AD241" s="80">
        <v>0</v>
      </c>
      <c r="AE241" s="80">
        <v>0</v>
      </c>
      <c r="AF241" s="80"/>
      <c r="AG241" s="81">
        <v>60</v>
      </c>
      <c r="AH241" s="81">
        <v>12</v>
      </c>
      <c r="AI241" s="78" t="s">
        <v>210</v>
      </c>
      <c r="AJ241" s="78" t="s">
        <v>210</v>
      </c>
      <c r="AK241" s="78" t="s">
        <v>211</v>
      </c>
      <c r="AL241" s="78"/>
      <c r="AM241" s="78" t="s">
        <v>212</v>
      </c>
      <c r="AN241" s="78" t="s">
        <v>210</v>
      </c>
      <c r="AO241" s="78" t="s">
        <v>210</v>
      </c>
      <c r="AP241" s="78"/>
      <c r="AQ241" s="78" t="s">
        <v>209</v>
      </c>
      <c r="AR241" s="78" t="s">
        <v>2488</v>
      </c>
      <c r="AS241" s="78" t="s">
        <v>2489</v>
      </c>
      <c r="AT241" s="78">
        <v>13709488943</v>
      </c>
    </row>
    <row r="242" s="10" customFormat="1" ht="70" customHeight="1" spans="1:46">
      <c r="A242" s="78">
        <f>SUBTOTAL(103,$C$7:C242)*1</f>
        <v>236</v>
      </c>
      <c r="B242" s="23" t="s">
        <v>190</v>
      </c>
      <c r="C242" s="78" t="s">
        <v>2490</v>
      </c>
      <c r="D242" s="78" t="s">
        <v>192</v>
      </c>
      <c r="E242" s="78" t="s">
        <v>244</v>
      </c>
      <c r="F242" s="78" t="s">
        <v>262</v>
      </c>
      <c r="G242" s="78" t="s">
        <v>1103</v>
      </c>
      <c r="H242" s="78" t="s">
        <v>196</v>
      </c>
      <c r="I242" s="78" t="s">
        <v>2491</v>
      </c>
      <c r="J242" s="78" t="s">
        <v>2492</v>
      </c>
      <c r="K242" s="78" t="s">
        <v>2493</v>
      </c>
      <c r="L242" s="78" t="s">
        <v>2494</v>
      </c>
      <c r="M242" s="78" t="s">
        <v>2495</v>
      </c>
      <c r="N242" s="78" t="s">
        <v>268</v>
      </c>
      <c r="O242" s="78" t="s">
        <v>225</v>
      </c>
      <c r="P242" s="78" t="s">
        <v>404</v>
      </c>
      <c r="Q242" s="78" t="s">
        <v>405</v>
      </c>
      <c r="R242" s="78" t="s">
        <v>523</v>
      </c>
      <c r="S242" s="79" t="s">
        <v>303</v>
      </c>
      <c r="T242" s="79" t="s">
        <v>230</v>
      </c>
      <c r="U242" s="78" t="s">
        <v>274</v>
      </c>
      <c r="V242" s="78" t="s">
        <v>66</v>
      </c>
      <c r="W242" s="78">
        <v>2024</v>
      </c>
      <c r="X242" s="78" t="s">
        <v>209</v>
      </c>
      <c r="Y242" s="78">
        <v>2024.01</v>
      </c>
      <c r="Z242" s="78">
        <v>2024.12</v>
      </c>
      <c r="AA242" s="80">
        <v>25</v>
      </c>
      <c r="AB242" s="80">
        <v>25</v>
      </c>
      <c r="AC242" s="80">
        <v>25</v>
      </c>
      <c r="AD242" s="80">
        <v>0</v>
      </c>
      <c r="AE242" s="80">
        <v>0</v>
      </c>
      <c r="AF242" s="80"/>
      <c r="AG242" s="81">
        <v>210</v>
      </c>
      <c r="AH242" s="81">
        <v>50</v>
      </c>
      <c r="AI242" s="78" t="s">
        <v>210</v>
      </c>
      <c r="AJ242" s="78" t="s">
        <v>210</v>
      </c>
      <c r="AK242" s="78" t="s">
        <v>211</v>
      </c>
      <c r="AL242" s="78" t="s">
        <v>212</v>
      </c>
      <c r="AM242" s="78"/>
      <c r="AN242" s="78" t="s">
        <v>210</v>
      </c>
      <c r="AO242" s="78" t="s">
        <v>210</v>
      </c>
      <c r="AP242" s="78"/>
      <c r="AQ242" s="78" t="s">
        <v>210</v>
      </c>
      <c r="AR242" s="78"/>
      <c r="AS242" s="78" t="s">
        <v>827</v>
      </c>
      <c r="AT242" s="78">
        <v>13908276733</v>
      </c>
    </row>
    <row r="243" s="10" customFormat="1" ht="70" customHeight="1" spans="1:46">
      <c r="A243" s="78">
        <f>SUBTOTAL(103,$C$7:C243)*1</f>
        <v>237</v>
      </c>
      <c r="B243" s="23" t="s">
        <v>190</v>
      </c>
      <c r="C243" s="78" t="s">
        <v>2496</v>
      </c>
      <c r="D243" s="78" t="s">
        <v>192</v>
      </c>
      <c r="E243" s="78" t="s">
        <v>244</v>
      </c>
      <c r="F243" s="78" t="s">
        <v>262</v>
      </c>
      <c r="G243" s="78" t="s">
        <v>2497</v>
      </c>
      <c r="H243" s="78" t="s">
        <v>196</v>
      </c>
      <c r="I243" s="78" t="s">
        <v>499</v>
      </c>
      <c r="J243" s="78" t="s">
        <v>2498</v>
      </c>
      <c r="K243" s="78" t="s">
        <v>2499</v>
      </c>
      <c r="L243" s="78" t="s">
        <v>2500</v>
      </c>
      <c r="M243" s="78" t="s">
        <v>2501</v>
      </c>
      <c r="N243" s="78" t="s">
        <v>504</v>
      </c>
      <c r="O243" s="78" t="s">
        <v>377</v>
      </c>
      <c r="P243" s="78" t="s">
        <v>2502</v>
      </c>
      <c r="Q243" s="78"/>
      <c r="R243" s="78" t="s">
        <v>505</v>
      </c>
      <c r="S243" s="79" t="s">
        <v>506</v>
      </c>
      <c r="T243" s="79" t="s">
        <v>507</v>
      </c>
      <c r="U243" s="78" t="s">
        <v>274</v>
      </c>
      <c r="V243" s="78" t="s">
        <v>78</v>
      </c>
      <c r="W243" s="78">
        <v>2024</v>
      </c>
      <c r="X243" s="78" t="s">
        <v>209</v>
      </c>
      <c r="Y243" s="78">
        <v>2024.01</v>
      </c>
      <c r="Z243" s="78">
        <v>2024.12</v>
      </c>
      <c r="AA243" s="80">
        <v>21</v>
      </c>
      <c r="AB243" s="80">
        <v>21</v>
      </c>
      <c r="AC243" s="80">
        <v>0</v>
      </c>
      <c r="AD243" s="80">
        <v>0</v>
      </c>
      <c r="AE243" s="80">
        <v>21</v>
      </c>
      <c r="AF243" s="80"/>
      <c r="AG243" s="81">
        <v>50</v>
      </c>
      <c r="AH243" s="81">
        <v>20</v>
      </c>
      <c r="AI243" s="78" t="s">
        <v>210</v>
      </c>
      <c r="AJ243" s="78" t="s">
        <v>210</v>
      </c>
      <c r="AK243" s="78" t="s">
        <v>211</v>
      </c>
      <c r="AL243" s="78" t="s">
        <v>212</v>
      </c>
      <c r="AM243" s="78"/>
      <c r="AN243" s="78" t="s">
        <v>209</v>
      </c>
      <c r="AO243" s="78" t="s">
        <v>210</v>
      </c>
      <c r="AP243" s="78"/>
      <c r="AQ243" s="78" t="s">
        <v>210</v>
      </c>
      <c r="AR243" s="78"/>
      <c r="AS243" s="78" t="s">
        <v>488</v>
      </c>
      <c r="AT243" s="78">
        <v>15340364333</v>
      </c>
    </row>
    <row r="244" s="10" customFormat="1" ht="70" customHeight="1" spans="1:46">
      <c r="A244" s="78">
        <f>SUBTOTAL(103,$C$7:C244)*1</f>
        <v>238</v>
      </c>
      <c r="B244" s="23" t="s">
        <v>190</v>
      </c>
      <c r="C244" s="78" t="s">
        <v>2503</v>
      </c>
      <c r="D244" s="78" t="s">
        <v>215</v>
      </c>
      <c r="E244" s="78" t="s">
        <v>571</v>
      </c>
      <c r="F244" s="78" t="s">
        <v>2504</v>
      </c>
      <c r="G244" s="78" t="s">
        <v>2505</v>
      </c>
      <c r="H244" s="78" t="s">
        <v>196</v>
      </c>
      <c r="I244" s="78" t="s">
        <v>2506</v>
      </c>
      <c r="J244" s="78" t="s">
        <v>2507</v>
      </c>
      <c r="K244" s="78" t="s">
        <v>2508</v>
      </c>
      <c r="L244" s="78" t="s">
        <v>2509</v>
      </c>
      <c r="M244" s="78" t="s">
        <v>2509</v>
      </c>
      <c r="N244" s="78" t="s">
        <v>504</v>
      </c>
      <c r="O244" s="78" t="s">
        <v>1764</v>
      </c>
      <c r="P244" s="78" t="s">
        <v>2510</v>
      </c>
      <c r="Q244" s="78" t="s">
        <v>2511</v>
      </c>
      <c r="R244" s="78" t="s">
        <v>2512</v>
      </c>
      <c r="S244" s="79" t="s">
        <v>734</v>
      </c>
      <c r="T244" s="79" t="s">
        <v>1099</v>
      </c>
      <c r="U244" s="78" t="s">
        <v>1457</v>
      </c>
      <c r="V244" s="78" t="s">
        <v>107</v>
      </c>
      <c r="W244" s="78">
        <v>2024</v>
      </c>
      <c r="X244" s="78" t="s">
        <v>209</v>
      </c>
      <c r="Y244" s="78">
        <v>2024.01</v>
      </c>
      <c r="Z244" s="78">
        <v>2024.12</v>
      </c>
      <c r="AA244" s="80">
        <v>315</v>
      </c>
      <c r="AB244" s="80">
        <v>315</v>
      </c>
      <c r="AC244" s="80">
        <v>315</v>
      </c>
      <c r="AD244" s="80">
        <v>0</v>
      </c>
      <c r="AE244" s="80">
        <v>0</v>
      </c>
      <c r="AF244" s="80"/>
      <c r="AG244" s="81">
        <v>2000</v>
      </c>
      <c r="AH244" s="81">
        <v>300</v>
      </c>
      <c r="AI244" s="78" t="s">
        <v>210</v>
      </c>
      <c r="AJ244" s="78" t="s">
        <v>210</v>
      </c>
      <c r="AK244" s="78" t="s">
        <v>211</v>
      </c>
      <c r="AL244" s="78"/>
      <c r="AM244" s="78"/>
      <c r="AN244" s="78" t="s">
        <v>210</v>
      </c>
      <c r="AO244" s="78" t="s">
        <v>210</v>
      </c>
      <c r="AP244" s="78"/>
      <c r="AQ244" s="78" t="s">
        <v>210</v>
      </c>
      <c r="AR244" s="78"/>
      <c r="AS244" s="78" t="s">
        <v>1768</v>
      </c>
      <c r="AT244" s="78">
        <v>13308275600</v>
      </c>
    </row>
    <row r="245" s="10" customFormat="1" ht="70" customHeight="1" spans="1:46">
      <c r="A245" s="78">
        <f>SUBTOTAL(103,$C$7:C245)*1</f>
        <v>239</v>
      </c>
      <c r="B245" s="23" t="s">
        <v>190</v>
      </c>
      <c r="C245" s="78" t="s">
        <v>2513</v>
      </c>
      <c r="D245" s="78" t="s">
        <v>215</v>
      </c>
      <c r="E245" s="78" t="s">
        <v>216</v>
      </c>
      <c r="F245" s="78" t="s">
        <v>217</v>
      </c>
      <c r="G245" s="78" t="s">
        <v>2514</v>
      </c>
      <c r="H245" s="78" t="s">
        <v>196</v>
      </c>
      <c r="I245" s="78" t="s">
        <v>2515</v>
      </c>
      <c r="J245" s="78" t="s">
        <v>2516</v>
      </c>
      <c r="K245" s="78" t="s">
        <v>2517</v>
      </c>
      <c r="L245" s="78" t="s">
        <v>2518</v>
      </c>
      <c r="M245" s="78" t="s">
        <v>2519</v>
      </c>
      <c r="N245" s="78" t="s">
        <v>2520</v>
      </c>
      <c r="O245" s="78" t="s">
        <v>377</v>
      </c>
      <c r="P245" s="78" t="s">
        <v>2521</v>
      </c>
      <c r="Q245" s="78" t="s">
        <v>2522</v>
      </c>
      <c r="R245" s="78" t="s">
        <v>2523</v>
      </c>
      <c r="S245" s="79" t="s">
        <v>2487</v>
      </c>
      <c r="T245" s="79">
        <v>0.9</v>
      </c>
      <c r="U245" s="78" t="s">
        <v>1457</v>
      </c>
      <c r="V245" s="78" t="s">
        <v>60</v>
      </c>
      <c r="W245" s="78">
        <v>2024</v>
      </c>
      <c r="X245" s="78" t="s">
        <v>209</v>
      </c>
      <c r="Y245" s="78">
        <v>2024.01</v>
      </c>
      <c r="Z245" s="78">
        <v>2024.12</v>
      </c>
      <c r="AA245" s="80">
        <v>33</v>
      </c>
      <c r="AB245" s="80">
        <v>33</v>
      </c>
      <c r="AC245" s="80">
        <v>33</v>
      </c>
      <c r="AD245" s="80">
        <v>0</v>
      </c>
      <c r="AE245" s="80">
        <v>0</v>
      </c>
      <c r="AF245" s="80"/>
      <c r="AG245" s="81">
        <v>48</v>
      </c>
      <c r="AH245" s="81">
        <v>10</v>
      </c>
      <c r="AI245" s="78" t="s">
        <v>210</v>
      </c>
      <c r="AJ245" s="78" t="s">
        <v>210</v>
      </c>
      <c r="AK245" s="78" t="s">
        <v>211</v>
      </c>
      <c r="AL245" s="78" t="s">
        <v>212</v>
      </c>
      <c r="AM245" s="78"/>
      <c r="AN245" s="78" t="s">
        <v>210</v>
      </c>
      <c r="AO245" s="78" t="s">
        <v>210</v>
      </c>
      <c r="AP245" s="78"/>
      <c r="AQ245" s="78" t="s">
        <v>210</v>
      </c>
      <c r="AR245" s="78"/>
      <c r="AS245" s="78" t="s">
        <v>2524</v>
      </c>
      <c r="AT245" s="78" t="s">
        <v>2525</v>
      </c>
    </row>
    <row r="246" s="9" customFormat="1" ht="70" customHeight="1" spans="1:46">
      <c r="A246" s="23">
        <f>SUBTOTAL(103,$C$7:C246)*1</f>
        <v>240</v>
      </c>
      <c r="B246" s="23" t="s">
        <v>190</v>
      </c>
      <c r="C246" s="23" t="s">
        <v>2526</v>
      </c>
      <c r="D246" s="23" t="s">
        <v>192</v>
      </c>
      <c r="E246" s="23" t="s">
        <v>193</v>
      </c>
      <c r="F246" s="23" t="s">
        <v>1835</v>
      </c>
      <c r="G246" s="23" t="s">
        <v>2527</v>
      </c>
      <c r="H246" s="23" t="s">
        <v>196</v>
      </c>
      <c r="I246" s="23" t="s">
        <v>2528</v>
      </c>
      <c r="J246" s="23" t="s">
        <v>2529</v>
      </c>
      <c r="K246" s="23" t="s">
        <v>2530</v>
      </c>
      <c r="L246" s="23" t="s">
        <v>2527</v>
      </c>
      <c r="M246" s="23" t="s">
        <v>2531</v>
      </c>
      <c r="N246" s="23" t="s">
        <v>224</v>
      </c>
      <c r="O246" s="23" t="s">
        <v>225</v>
      </c>
      <c r="P246" s="23" t="s">
        <v>2532</v>
      </c>
      <c r="Q246" s="23" t="s">
        <v>2533</v>
      </c>
      <c r="R246" s="23" t="s">
        <v>2534</v>
      </c>
      <c r="S246" s="33" t="s">
        <v>2535</v>
      </c>
      <c r="T246" s="33" t="s">
        <v>290</v>
      </c>
      <c r="U246" s="23" t="s">
        <v>1457</v>
      </c>
      <c r="V246" s="23" t="s">
        <v>86</v>
      </c>
      <c r="W246" s="23">
        <v>2024</v>
      </c>
      <c r="X246" s="23" t="s">
        <v>209</v>
      </c>
      <c r="Y246" s="23">
        <v>2024.01</v>
      </c>
      <c r="Z246" s="23">
        <v>2024.12</v>
      </c>
      <c r="AA246" s="36">
        <v>42</v>
      </c>
      <c r="AB246" s="36">
        <v>42</v>
      </c>
      <c r="AC246" s="36">
        <v>42</v>
      </c>
      <c r="AD246" s="36">
        <v>0</v>
      </c>
      <c r="AE246" s="36">
        <v>0</v>
      </c>
      <c r="AF246" s="36"/>
      <c r="AG246" s="40">
        <v>95</v>
      </c>
      <c r="AH246" s="40">
        <v>12</v>
      </c>
      <c r="AI246" s="23" t="s">
        <v>210</v>
      </c>
      <c r="AJ246" s="23" t="s">
        <v>210</v>
      </c>
      <c r="AK246" s="23" t="s">
        <v>211</v>
      </c>
      <c r="AL246" s="23" t="s">
        <v>212</v>
      </c>
      <c r="AM246" s="23"/>
      <c r="AN246" s="23" t="s">
        <v>210</v>
      </c>
      <c r="AO246" s="23" t="s">
        <v>210</v>
      </c>
      <c r="AP246" s="23"/>
      <c r="AQ246" s="23" t="s">
        <v>210</v>
      </c>
      <c r="AR246" s="23"/>
      <c r="AS246" s="23" t="s">
        <v>1166</v>
      </c>
      <c r="AT246" s="23" t="s">
        <v>1167</v>
      </c>
    </row>
    <row r="247" s="10" customFormat="1" ht="70" customHeight="1" spans="1:46">
      <c r="A247" s="78">
        <f>SUBTOTAL(103,$C$7:C247)*1</f>
        <v>241</v>
      </c>
      <c r="B247" s="23" t="s">
        <v>190</v>
      </c>
      <c r="C247" s="78" t="s">
        <v>2536</v>
      </c>
      <c r="D247" s="78" t="s">
        <v>192</v>
      </c>
      <c r="E247" s="78" t="s">
        <v>193</v>
      </c>
      <c r="F247" s="78" t="s">
        <v>1835</v>
      </c>
      <c r="G247" s="78" t="s">
        <v>2537</v>
      </c>
      <c r="H247" s="78" t="s">
        <v>196</v>
      </c>
      <c r="I247" s="78" t="s">
        <v>21</v>
      </c>
      <c r="J247" s="78" t="s">
        <v>2538</v>
      </c>
      <c r="K247" s="78" t="s">
        <v>2539</v>
      </c>
      <c r="L247" s="78" t="s">
        <v>2537</v>
      </c>
      <c r="M247" s="78" t="s">
        <v>2537</v>
      </c>
      <c r="N247" s="78" t="s">
        <v>224</v>
      </c>
      <c r="O247" s="78" t="s">
        <v>225</v>
      </c>
      <c r="P247" s="78" t="s">
        <v>2540</v>
      </c>
      <c r="Q247" s="78" t="s">
        <v>2541</v>
      </c>
      <c r="R247" s="78" t="s">
        <v>2542</v>
      </c>
      <c r="S247" s="79" t="s">
        <v>815</v>
      </c>
      <c r="T247" s="79" t="s">
        <v>207</v>
      </c>
      <c r="U247" s="78" t="s">
        <v>1457</v>
      </c>
      <c r="V247" s="78" t="s">
        <v>20</v>
      </c>
      <c r="W247" s="78">
        <v>2024</v>
      </c>
      <c r="X247" s="78" t="s">
        <v>209</v>
      </c>
      <c r="Y247" s="78">
        <v>2024.01</v>
      </c>
      <c r="Z247" s="78">
        <v>2024.12</v>
      </c>
      <c r="AA247" s="80">
        <v>25</v>
      </c>
      <c r="AB247" s="80">
        <v>25</v>
      </c>
      <c r="AC247" s="80">
        <v>25</v>
      </c>
      <c r="AD247" s="80">
        <v>0</v>
      </c>
      <c r="AE247" s="80">
        <v>0</v>
      </c>
      <c r="AF247" s="80"/>
      <c r="AG247" s="81">
        <v>135</v>
      </c>
      <c r="AH247" s="81">
        <v>30</v>
      </c>
      <c r="AI247" s="78" t="s">
        <v>210</v>
      </c>
      <c r="AJ247" s="78" t="s">
        <v>210</v>
      </c>
      <c r="AK247" s="78" t="s">
        <v>211</v>
      </c>
      <c r="AL247" s="78" t="s">
        <v>212</v>
      </c>
      <c r="AM247" s="78"/>
      <c r="AN247" s="78" t="s">
        <v>210</v>
      </c>
      <c r="AO247" s="78" t="s">
        <v>210</v>
      </c>
      <c r="AP247" s="78"/>
      <c r="AQ247" s="78" t="s">
        <v>210</v>
      </c>
      <c r="AR247" s="78"/>
      <c r="AS247" s="78" t="s">
        <v>2543</v>
      </c>
      <c r="AT247" s="78">
        <v>13896896648</v>
      </c>
    </row>
    <row r="248" s="10" customFormat="1" ht="70" customHeight="1" spans="1:46">
      <c r="A248" s="78">
        <f>SUBTOTAL(103,$C$7:C248)*1</f>
        <v>242</v>
      </c>
      <c r="B248" s="23" t="s">
        <v>190</v>
      </c>
      <c r="C248" s="78" t="s">
        <v>2544</v>
      </c>
      <c r="D248" s="78" t="s">
        <v>215</v>
      </c>
      <c r="E248" s="78" t="s">
        <v>1834</v>
      </c>
      <c r="F248" s="78" t="s">
        <v>1835</v>
      </c>
      <c r="G248" s="78" t="s">
        <v>2545</v>
      </c>
      <c r="H248" s="78" t="s">
        <v>196</v>
      </c>
      <c r="I248" s="78" t="s">
        <v>2546</v>
      </c>
      <c r="J248" s="78" t="s">
        <v>2547</v>
      </c>
      <c r="K248" s="78" t="s">
        <v>2547</v>
      </c>
      <c r="L248" s="78" t="s">
        <v>2547</v>
      </c>
      <c r="M248" s="78" t="s">
        <v>2545</v>
      </c>
      <c r="N248" s="78" t="s">
        <v>2548</v>
      </c>
      <c r="O248" s="78" t="s">
        <v>225</v>
      </c>
      <c r="P248" s="78" t="s">
        <v>2549</v>
      </c>
      <c r="Q248" s="78" t="s">
        <v>2550</v>
      </c>
      <c r="R248" s="78" t="s">
        <v>2551</v>
      </c>
      <c r="S248" s="79" t="s">
        <v>815</v>
      </c>
      <c r="T248" s="79" t="s">
        <v>2552</v>
      </c>
      <c r="U248" s="78" t="s">
        <v>1457</v>
      </c>
      <c r="V248" s="78" t="s">
        <v>93</v>
      </c>
      <c r="W248" s="78">
        <v>2024</v>
      </c>
      <c r="X248" s="78" t="s">
        <v>209</v>
      </c>
      <c r="Y248" s="78">
        <v>2024.01</v>
      </c>
      <c r="Z248" s="78">
        <v>2024.12</v>
      </c>
      <c r="AA248" s="80">
        <v>20</v>
      </c>
      <c r="AB248" s="80">
        <v>20</v>
      </c>
      <c r="AC248" s="80">
        <v>20</v>
      </c>
      <c r="AD248" s="80">
        <v>0</v>
      </c>
      <c r="AE248" s="80">
        <v>0</v>
      </c>
      <c r="AF248" s="80"/>
      <c r="AG248" s="81">
        <v>3000</v>
      </c>
      <c r="AH248" s="81">
        <v>30</v>
      </c>
      <c r="AI248" s="78" t="s">
        <v>210</v>
      </c>
      <c r="AJ248" s="78" t="s">
        <v>210</v>
      </c>
      <c r="AK248" s="78" t="s">
        <v>211</v>
      </c>
      <c r="AL248" s="78" t="s">
        <v>212</v>
      </c>
      <c r="AM248" s="78"/>
      <c r="AN248" s="78" t="s">
        <v>209</v>
      </c>
      <c r="AO248" s="78" t="s">
        <v>210</v>
      </c>
      <c r="AP248" s="78"/>
      <c r="AQ248" s="78" t="s">
        <v>210</v>
      </c>
      <c r="AR248" s="78"/>
      <c r="AS248" s="78" t="s">
        <v>1844</v>
      </c>
      <c r="AT248" s="78">
        <v>13389696627</v>
      </c>
    </row>
    <row r="249" s="10" customFormat="1" ht="70" customHeight="1" spans="1:46">
      <c r="A249" s="78">
        <f>SUBTOTAL(103,$C$7:C249)*1</f>
        <v>243</v>
      </c>
      <c r="B249" s="23" t="s">
        <v>190</v>
      </c>
      <c r="C249" s="78" t="s">
        <v>2553</v>
      </c>
      <c r="D249" s="78" t="s">
        <v>192</v>
      </c>
      <c r="E249" s="78" t="s">
        <v>193</v>
      </c>
      <c r="F249" s="78" t="s">
        <v>1207</v>
      </c>
      <c r="G249" s="78" t="s">
        <v>2554</v>
      </c>
      <c r="H249" s="78" t="s">
        <v>629</v>
      </c>
      <c r="I249" s="78" t="s">
        <v>2555</v>
      </c>
      <c r="J249" s="78" t="s">
        <v>2556</v>
      </c>
      <c r="K249" s="78" t="s">
        <v>2557</v>
      </c>
      <c r="L249" s="78" t="s">
        <v>2558</v>
      </c>
      <c r="M249" s="78" t="s">
        <v>2559</v>
      </c>
      <c r="N249" s="78" t="s">
        <v>1261</v>
      </c>
      <c r="O249" s="78" t="s">
        <v>225</v>
      </c>
      <c r="P249" s="78" t="s">
        <v>2560</v>
      </c>
      <c r="Q249" s="78" t="s">
        <v>2125</v>
      </c>
      <c r="R249" s="78" t="s">
        <v>2561</v>
      </c>
      <c r="S249" s="79" t="s">
        <v>558</v>
      </c>
      <c r="T249" s="79" t="s">
        <v>1265</v>
      </c>
      <c r="U249" s="78" t="s">
        <v>1457</v>
      </c>
      <c r="V249" s="78" t="s">
        <v>42</v>
      </c>
      <c r="W249" s="78">
        <v>2024</v>
      </c>
      <c r="X249" s="78" t="s">
        <v>209</v>
      </c>
      <c r="Y249" s="78">
        <v>2024.01</v>
      </c>
      <c r="Z249" s="78">
        <v>2024.12</v>
      </c>
      <c r="AA249" s="80">
        <v>300</v>
      </c>
      <c r="AB249" s="80">
        <v>300</v>
      </c>
      <c r="AC249" s="80">
        <v>300</v>
      </c>
      <c r="AD249" s="80">
        <v>0</v>
      </c>
      <c r="AE249" s="80">
        <v>0</v>
      </c>
      <c r="AF249" s="80"/>
      <c r="AG249" s="81">
        <v>280</v>
      </c>
      <c r="AH249" s="81">
        <v>35</v>
      </c>
      <c r="AI249" s="78" t="s">
        <v>210</v>
      </c>
      <c r="AJ249" s="78" t="s">
        <v>210</v>
      </c>
      <c r="AK249" s="78" t="s">
        <v>211</v>
      </c>
      <c r="AL249" s="78" t="s">
        <v>212</v>
      </c>
      <c r="AM249" s="78"/>
      <c r="AN249" s="78" t="s">
        <v>209</v>
      </c>
      <c r="AO249" s="78" t="s">
        <v>210</v>
      </c>
      <c r="AP249" s="78"/>
      <c r="AQ249" s="78" t="s">
        <v>210</v>
      </c>
      <c r="AR249" s="78"/>
      <c r="AS249" s="78" t="s">
        <v>342</v>
      </c>
      <c r="AT249" s="78">
        <v>75762007</v>
      </c>
    </row>
    <row r="250" s="10" customFormat="1" ht="70" customHeight="1" spans="1:46">
      <c r="A250" s="78">
        <f>SUBTOTAL(103,$C$7:C250)*1</f>
        <v>244</v>
      </c>
      <c r="B250" s="23" t="s">
        <v>190</v>
      </c>
      <c r="C250" s="78" t="s">
        <v>2562</v>
      </c>
      <c r="D250" s="78" t="s">
        <v>192</v>
      </c>
      <c r="E250" s="78" t="s">
        <v>193</v>
      </c>
      <c r="F250" s="78" t="s">
        <v>1207</v>
      </c>
      <c r="G250" s="78" t="s">
        <v>2563</v>
      </c>
      <c r="H250" s="78" t="s">
        <v>196</v>
      </c>
      <c r="I250" s="78" t="s">
        <v>2564</v>
      </c>
      <c r="J250" s="78" t="s">
        <v>2565</v>
      </c>
      <c r="K250" s="78" t="s">
        <v>2566</v>
      </c>
      <c r="L250" s="78" t="s">
        <v>2565</v>
      </c>
      <c r="M250" s="78" t="s">
        <v>2567</v>
      </c>
      <c r="N250" s="78" t="s">
        <v>753</v>
      </c>
      <c r="O250" s="78" t="s">
        <v>377</v>
      </c>
      <c r="P250" s="78" t="s">
        <v>2568</v>
      </c>
      <c r="Q250" s="78" t="s">
        <v>2569</v>
      </c>
      <c r="R250" s="78" t="s">
        <v>2570</v>
      </c>
      <c r="S250" s="79" t="s">
        <v>815</v>
      </c>
      <c r="T250" s="79" t="s">
        <v>290</v>
      </c>
      <c r="U250" s="78" t="s">
        <v>1457</v>
      </c>
      <c r="V250" s="78" t="s">
        <v>58</v>
      </c>
      <c r="W250" s="78">
        <v>2024</v>
      </c>
      <c r="X250" s="78" t="s">
        <v>209</v>
      </c>
      <c r="Y250" s="78">
        <v>2024.01</v>
      </c>
      <c r="Z250" s="78">
        <v>2024.12</v>
      </c>
      <c r="AA250" s="80">
        <v>120</v>
      </c>
      <c r="AB250" s="80">
        <v>120</v>
      </c>
      <c r="AC250" s="80">
        <v>120</v>
      </c>
      <c r="AD250" s="80">
        <v>0</v>
      </c>
      <c r="AE250" s="80">
        <v>0</v>
      </c>
      <c r="AF250" s="80"/>
      <c r="AG250" s="81">
        <v>120</v>
      </c>
      <c r="AH250" s="81">
        <v>27</v>
      </c>
      <c r="AI250" s="78" t="s">
        <v>210</v>
      </c>
      <c r="AJ250" s="78" t="s">
        <v>210</v>
      </c>
      <c r="AK250" s="78" t="s">
        <v>211</v>
      </c>
      <c r="AL250" s="78" t="s">
        <v>212</v>
      </c>
      <c r="AM250" s="78"/>
      <c r="AN250" s="78" t="s">
        <v>210</v>
      </c>
      <c r="AO250" s="78" t="s">
        <v>210</v>
      </c>
      <c r="AP250" s="78"/>
      <c r="AQ250" s="78" t="s">
        <v>210</v>
      </c>
      <c r="AR250" s="78"/>
      <c r="AS250" s="78" t="s">
        <v>1550</v>
      </c>
      <c r="AT250" s="78" t="s">
        <v>1551</v>
      </c>
    </row>
    <row r="251" s="10" customFormat="1" ht="70" customHeight="1" spans="1:46">
      <c r="A251" s="78">
        <f>SUBTOTAL(103,$C$7:C251)*1</f>
        <v>245</v>
      </c>
      <c r="B251" s="23" t="s">
        <v>190</v>
      </c>
      <c r="C251" s="78" t="s">
        <v>2571</v>
      </c>
      <c r="D251" s="78" t="s">
        <v>215</v>
      </c>
      <c r="E251" s="78" t="s">
        <v>277</v>
      </c>
      <c r="F251" s="78" t="s">
        <v>278</v>
      </c>
      <c r="G251" s="78" t="s">
        <v>2572</v>
      </c>
      <c r="H251" s="78" t="s">
        <v>196</v>
      </c>
      <c r="I251" s="78" t="s">
        <v>2573</v>
      </c>
      <c r="J251" s="78" t="s">
        <v>2574</v>
      </c>
      <c r="K251" s="78" t="s">
        <v>2575</v>
      </c>
      <c r="L251" s="78" t="s">
        <v>2574</v>
      </c>
      <c r="M251" s="78" t="s">
        <v>2576</v>
      </c>
      <c r="N251" s="78" t="s">
        <v>224</v>
      </c>
      <c r="O251" s="78" t="s">
        <v>225</v>
      </c>
      <c r="P251" s="78" t="s">
        <v>2577</v>
      </c>
      <c r="Q251" s="78" t="s">
        <v>2226</v>
      </c>
      <c r="R251" s="78" t="s">
        <v>2578</v>
      </c>
      <c r="S251" s="79" t="s">
        <v>365</v>
      </c>
      <c r="T251" s="79" t="s">
        <v>546</v>
      </c>
      <c r="U251" s="78" t="s">
        <v>1457</v>
      </c>
      <c r="V251" s="78" t="s">
        <v>103</v>
      </c>
      <c r="W251" s="78">
        <v>2024</v>
      </c>
      <c r="X251" s="78" t="s">
        <v>209</v>
      </c>
      <c r="Y251" s="78">
        <v>2024.01</v>
      </c>
      <c r="Z251" s="78">
        <v>2024.12</v>
      </c>
      <c r="AA251" s="80">
        <v>214</v>
      </c>
      <c r="AB251" s="80">
        <v>214</v>
      </c>
      <c r="AC251" s="80">
        <v>214</v>
      </c>
      <c r="AD251" s="80">
        <v>0</v>
      </c>
      <c r="AE251" s="80">
        <v>0</v>
      </c>
      <c r="AF251" s="80"/>
      <c r="AG251" s="81">
        <v>30</v>
      </c>
      <c r="AH251" s="81">
        <v>5</v>
      </c>
      <c r="AI251" s="78" t="s">
        <v>210</v>
      </c>
      <c r="AJ251" s="78" t="s">
        <v>210</v>
      </c>
      <c r="AK251" s="78" t="s">
        <v>211</v>
      </c>
      <c r="AL251" s="78" t="s">
        <v>212</v>
      </c>
      <c r="AM251" s="78"/>
      <c r="AN251" s="78" t="s">
        <v>210</v>
      </c>
      <c r="AO251" s="78" t="s">
        <v>210</v>
      </c>
      <c r="AP251" s="78"/>
      <c r="AQ251" s="78" t="s">
        <v>210</v>
      </c>
      <c r="AR251" s="78"/>
      <c r="AS251" s="78" t="s">
        <v>2579</v>
      </c>
      <c r="AT251" s="78">
        <v>13709494416</v>
      </c>
    </row>
    <row r="252" s="10" customFormat="1" ht="70" customHeight="1" spans="1:46">
      <c r="A252" s="78">
        <f>SUBTOTAL(103,$C$7:C252)*1</f>
        <v>246</v>
      </c>
      <c r="B252" s="23" t="s">
        <v>190</v>
      </c>
      <c r="C252" s="78" t="s">
        <v>2580</v>
      </c>
      <c r="D252" s="78" t="s">
        <v>192</v>
      </c>
      <c r="E252" s="78" t="s">
        <v>193</v>
      </c>
      <c r="F252" s="78" t="s">
        <v>1207</v>
      </c>
      <c r="G252" s="78" t="s">
        <v>2581</v>
      </c>
      <c r="H252" s="78" t="s">
        <v>196</v>
      </c>
      <c r="I252" s="78" t="s">
        <v>2582</v>
      </c>
      <c r="J252" s="78" t="s">
        <v>2583</v>
      </c>
      <c r="K252" s="78" t="s">
        <v>2584</v>
      </c>
      <c r="L252" s="78" t="s">
        <v>2585</v>
      </c>
      <c r="M252" s="78" t="s">
        <v>2586</v>
      </c>
      <c r="N252" s="78" t="s">
        <v>504</v>
      </c>
      <c r="O252" s="78" t="s">
        <v>225</v>
      </c>
      <c r="P252" s="78" t="s">
        <v>2587</v>
      </c>
      <c r="Q252" s="78" t="s">
        <v>2588</v>
      </c>
      <c r="R252" s="78" t="s">
        <v>2589</v>
      </c>
      <c r="S252" s="79" t="s">
        <v>1991</v>
      </c>
      <c r="T252" s="79" t="s">
        <v>507</v>
      </c>
      <c r="U252" s="78" t="s">
        <v>1457</v>
      </c>
      <c r="V252" s="78" t="s">
        <v>34</v>
      </c>
      <c r="W252" s="78">
        <v>2024</v>
      </c>
      <c r="X252" s="78" t="s">
        <v>209</v>
      </c>
      <c r="Y252" s="78">
        <v>2024.01</v>
      </c>
      <c r="Z252" s="78">
        <v>2024.12</v>
      </c>
      <c r="AA252" s="80">
        <v>294</v>
      </c>
      <c r="AB252" s="80">
        <v>294</v>
      </c>
      <c r="AC252" s="80">
        <v>294</v>
      </c>
      <c r="AD252" s="80">
        <v>0</v>
      </c>
      <c r="AE252" s="80">
        <v>0</v>
      </c>
      <c r="AF252" s="80"/>
      <c r="AG252" s="81">
        <v>300</v>
      </c>
      <c r="AH252" s="81">
        <v>50</v>
      </c>
      <c r="AI252" s="78" t="s">
        <v>210</v>
      </c>
      <c r="AJ252" s="78" t="s">
        <v>210</v>
      </c>
      <c r="AK252" s="78" t="s">
        <v>211</v>
      </c>
      <c r="AL252" s="78" t="s">
        <v>212</v>
      </c>
      <c r="AM252" s="78"/>
      <c r="AN252" s="78" t="s">
        <v>210</v>
      </c>
      <c r="AO252" s="78" t="s">
        <v>210</v>
      </c>
      <c r="AP252" s="78"/>
      <c r="AQ252" s="78" t="s">
        <v>210</v>
      </c>
      <c r="AR252" s="78"/>
      <c r="AS252" s="78" t="s">
        <v>1430</v>
      </c>
      <c r="AT252" s="78">
        <v>15923737347</v>
      </c>
    </row>
    <row r="253" s="10" customFormat="1" ht="70" customHeight="1" spans="1:46">
      <c r="A253" s="78">
        <f>SUBTOTAL(103,$C$7:C253)*1</f>
        <v>247</v>
      </c>
      <c r="B253" s="23" t="s">
        <v>190</v>
      </c>
      <c r="C253" s="78" t="s">
        <v>2590</v>
      </c>
      <c r="D253" s="78" t="s">
        <v>192</v>
      </c>
      <c r="E253" s="78" t="s">
        <v>244</v>
      </c>
      <c r="F253" s="78" t="s">
        <v>2591</v>
      </c>
      <c r="G253" s="78" t="s">
        <v>2592</v>
      </c>
      <c r="H253" s="78" t="s">
        <v>196</v>
      </c>
      <c r="I253" s="78" t="s">
        <v>47</v>
      </c>
      <c r="J253" s="78" t="s">
        <v>2593</v>
      </c>
      <c r="K253" s="78" t="s">
        <v>2594</v>
      </c>
      <c r="L253" s="78" t="s">
        <v>2595</v>
      </c>
      <c r="M253" s="78" t="s">
        <v>2596</v>
      </c>
      <c r="N253" s="78" t="s">
        <v>224</v>
      </c>
      <c r="O253" s="78" t="s">
        <v>225</v>
      </c>
      <c r="P253" s="78" t="s">
        <v>2597</v>
      </c>
      <c r="Q253" s="78" t="s">
        <v>2598</v>
      </c>
      <c r="R253" s="78" t="s">
        <v>2599</v>
      </c>
      <c r="S253" s="79" t="s">
        <v>303</v>
      </c>
      <c r="T253" s="79" t="s">
        <v>290</v>
      </c>
      <c r="U253" s="78" t="s">
        <v>1100</v>
      </c>
      <c r="V253" s="78" t="s">
        <v>46</v>
      </c>
      <c r="W253" s="78">
        <v>2024</v>
      </c>
      <c r="X253" s="78" t="s">
        <v>209</v>
      </c>
      <c r="Y253" s="78">
        <v>2024.01</v>
      </c>
      <c r="Z253" s="78">
        <v>2024.12</v>
      </c>
      <c r="AA253" s="80">
        <v>30</v>
      </c>
      <c r="AB253" s="80">
        <v>30</v>
      </c>
      <c r="AC253" s="80">
        <v>30</v>
      </c>
      <c r="AD253" s="80">
        <v>0</v>
      </c>
      <c r="AE253" s="80">
        <v>0</v>
      </c>
      <c r="AF253" s="80"/>
      <c r="AG253" s="81">
        <v>23000</v>
      </c>
      <c r="AH253" s="81">
        <v>127</v>
      </c>
      <c r="AI253" s="78" t="s">
        <v>210</v>
      </c>
      <c r="AJ253" s="78" t="s">
        <v>210</v>
      </c>
      <c r="AK253" s="78" t="s">
        <v>211</v>
      </c>
      <c r="AL253" s="78"/>
      <c r="AM253" s="78" t="s">
        <v>212</v>
      </c>
      <c r="AN253" s="78" t="s">
        <v>210</v>
      </c>
      <c r="AO253" s="78" t="s">
        <v>210</v>
      </c>
      <c r="AP253" s="78"/>
      <c r="AQ253" s="78" t="s">
        <v>210</v>
      </c>
      <c r="AR253" s="78"/>
      <c r="AS253" s="78" t="s">
        <v>1069</v>
      </c>
      <c r="AT253" s="78" t="s">
        <v>1070</v>
      </c>
    </row>
    <row r="254" s="9" customFormat="1" ht="70" customHeight="1" spans="1:46">
      <c r="A254" s="23">
        <f>SUBTOTAL(103,$C$7:C254)*1</f>
        <v>248</v>
      </c>
      <c r="B254" s="23" t="s">
        <v>190</v>
      </c>
      <c r="C254" s="23" t="s">
        <v>2600</v>
      </c>
      <c r="D254" s="23" t="s">
        <v>215</v>
      </c>
      <c r="E254" s="23" t="s">
        <v>571</v>
      </c>
      <c r="F254" s="23" t="s">
        <v>2601</v>
      </c>
      <c r="G254" s="23" t="s">
        <v>2602</v>
      </c>
      <c r="H254" s="23" t="s">
        <v>196</v>
      </c>
      <c r="I254" s="23" t="s">
        <v>2603</v>
      </c>
      <c r="J254" s="23" t="s">
        <v>2604</v>
      </c>
      <c r="K254" s="23" t="s">
        <v>2605</v>
      </c>
      <c r="L254" s="23" t="s">
        <v>2604</v>
      </c>
      <c r="M254" s="23" t="s">
        <v>2606</v>
      </c>
      <c r="N254" s="23" t="s">
        <v>504</v>
      </c>
      <c r="O254" s="23" t="s">
        <v>2607</v>
      </c>
      <c r="P254" s="23" t="s">
        <v>2608</v>
      </c>
      <c r="Q254" s="23" t="s">
        <v>2609</v>
      </c>
      <c r="R254" s="23" t="s">
        <v>2610</v>
      </c>
      <c r="S254" s="33" t="s">
        <v>506</v>
      </c>
      <c r="T254" s="33">
        <v>0.9</v>
      </c>
      <c r="U254" s="23" t="s">
        <v>231</v>
      </c>
      <c r="V254" s="23" t="s">
        <v>115</v>
      </c>
      <c r="W254" s="23">
        <v>2024</v>
      </c>
      <c r="X254" s="23" t="s">
        <v>209</v>
      </c>
      <c r="Y254" s="23">
        <v>2024.01</v>
      </c>
      <c r="Z254" s="23">
        <v>2024.12</v>
      </c>
      <c r="AA254" s="36">
        <v>120</v>
      </c>
      <c r="AB254" s="36">
        <v>120</v>
      </c>
      <c r="AC254" s="36">
        <v>120</v>
      </c>
      <c r="AD254" s="36">
        <v>0</v>
      </c>
      <c r="AE254" s="36">
        <v>0</v>
      </c>
      <c r="AF254" s="36"/>
      <c r="AG254" s="40">
        <v>150</v>
      </c>
      <c r="AH254" s="40">
        <v>60</v>
      </c>
      <c r="AI254" s="23" t="s">
        <v>210</v>
      </c>
      <c r="AJ254" s="23" t="s">
        <v>210</v>
      </c>
      <c r="AK254" s="23" t="s">
        <v>211</v>
      </c>
      <c r="AL254" s="23"/>
      <c r="AM254" s="23" t="s">
        <v>212</v>
      </c>
      <c r="AN254" s="23" t="s">
        <v>210</v>
      </c>
      <c r="AO254" s="23" t="s">
        <v>210</v>
      </c>
      <c r="AP254" s="23"/>
      <c r="AQ254" s="23" t="s">
        <v>210</v>
      </c>
      <c r="AR254" s="23"/>
      <c r="AS254" s="23" t="s">
        <v>2611</v>
      </c>
      <c r="AT254" s="23" t="s">
        <v>2612</v>
      </c>
    </row>
    <row r="255" s="9" customFormat="1" ht="70" customHeight="1" spans="1:46">
      <c r="A255" s="23">
        <f>SUBTOTAL(103,$C$7:C255)*1</f>
        <v>249</v>
      </c>
      <c r="B255" s="23" t="s">
        <v>190</v>
      </c>
      <c r="C255" s="23" t="s">
        <v>2613</v>
      </c>
      <c r="D255" s="23" t="s">
        <v>192</v>
      </c>
      <c r="E255" s="23" t="s">
        <v>2614</v>
      </c>
      <c r="F255" s="23" t="s">
        <v>1284</v>
      </c>
      <c r="G255" s="23" t="s">
        <v>2615</v>
      </c>
      <c r="H255" s="23" t="s">
        <v>196</v>
      </c>
      <c r="I255" s="23" t="s">
        <v>2616</v>
      </c>
      <c r="J255" s="23" t="s">
        <v>2617</v>
      </c>
      <c r="K255" s="23" t="s">
        <v>2618</v>
      </c>
      <c r="L255" s="23" t="s">
        <v>2617</v>
      </c>
      <c r="M255" s="23" t="s">
        <v>2619</v>
      </c>
      <c r="N255" s="23" t="s">
        <v>482</v>
      </c>
      <c r="O255" s="23" t="s">
        <v>225</v>
      </c>
      <c r="P255" s="23" t="s">
        <v>2620</v>
      </c>
      <c r="Q255" s="23"/>
      <c r="R255" s="23" t="s">
        <v>2621</v>
      </c>
      <c r="S255" s="33" t="s">
        <v>2622</v>
      </c>
      <c r="T255" s="33" t="s">
        <v>207</v>
      </c>
      <c r="U255" s="23" t="s">
        <v>487</v>
      </c>
      <c r="V255" s="23" t="s">
        <v>68</v>
      </c>
      <c r="W255" s="23">
        <v>2024</v>
      </c>
      <c r="X255" s="23" t="s">
        <v>209</v>
      </c>
      <c r="Y255" s="23">
        <v>2024.01</v>
      </c>
      <c r="Z255" s="23">
        <v>2024.12</v>
      </c>
      <c r="AA255" s="36">
        <v>150</v>
      </c>
      <c r="AB255" s="36">
        <v>150</v>
      </c>
      <c r="AC255" s="36">
        <v>0</v>
      </c>
      <c r="AD255" s="36">
        <v>150</v>
      </c>
      <c r="AE255" s="36">
        <v>0</v>
      </c>
      <c r="AF255" s="36"/>
      <c r="AG255" s="40">
        <v>2850</v>
      </c>
      <c r="AH255" s="40">
        <v>450</v>
      </c>
      <c r="AI255" s="23" t="s">
        <v>210</v>
      </c>
      <c r="AJ255" s="23" t="s">
        <v>210</v>
      </c>
      <c r="AK255" s="23" t="s">
        <v>211</v>
      </c>
      <c r="AL255" s="23"/>
      <c r="AM255" s="23" t="s">
        <v>212</v>
      </c>
      <c r="AN255" s="23" t="s">
        <v>210</v>
      </c>
      <c r="AO255" s="23" t="s">
        <v>210</v>
      </c>
      <c r="AP255" s="23"/>
      <c r="AQ255" s="23" t="s">
        <v>210</v>
      </c>
      <c r="AR255" s="23"/>
      <c r="AS255" s="23" t="s">
        <v>2623</v>
      </c>
      <c r="AT255" s="23">
        <v>15856011469</v>
      </c>
    </row>
    <row r="256" s="10" customFormat="1" ht="70" customHeight="1" spans="1:46">
      <c r="A256" s="78">
        <f>SUBTOTAL(103,$C$7:C256)*1</f>
        <v>250</v>
      </c>
      <c r="B256" s="23" t="s">
        <v>190</v>
      </c>
      <c r="C256" s="78" t="s">
        <v>2624</v>
      </c>
      <c r="D256" s="78" t="s">
        <v>192</v>
      </c>
      <c r="E256" s="78" t="s">
        <v>244</v>
      </c>
      <c r="F256" s="78" t="s">
        <v>807</v>
      </c>
      <c r="G256" s="78" t="s">
        <v>2625</v>
      </c>
      <c r="H256" s="78" t="s">
        <v>196</v>
      </c>
      <c r="I256" s="78" t="s">
        <v>47</v>
      </c>
      <c r="J256" s="78" t="s">
        <v>2626</v>
      </c>
      <c r="K256" s="78" t="s">
        <v>2627</v>
      </c>
      <c r="L256" s="78" t="s">
        <v>2628</v>
      </c>
      <c r="M256" s="78" t="s">
        <v>2629</v>
      </c>
      <c r="N256" s="78" t="s">
        <v>224</v>
      </c>
      <c r="O256" s="78" t="s">
        <v>225</v>
      </c>
      <c r="P256" s="78" t="s">
        <v>2630</v>
      </c>
      <c r="Q256" s="78" t="s">
        <v>2631</v>
      </c>
      <c r="R256" s="78" t="s">
        <v>2599</v>
      </c>
      <c r="S256" s="79" t="s">
        <v>303</v>
      </c>
      <c r="T256" s="79" t="s">
        <v>290</v>
      </c>
      <c r="U256" s="78" t="s">
        <v>1334</v>
      </c>
      <c r="V256" s="78" t="s">
        <v>98</v>
      </c>
      <c r="W256" s="78">
        <v>2024</v>
      </c>
      <c r="X256" s="78" t="s">
        <v>209</v>
      </c>
      <c r="Y256" s="78">
        <v>2024.01</v>
      </c>
      <c r="Z256" s="78">
        <v>2024.12</v>
      </c>
      <c r="AA256" s="80">
        <v>241.2</v>
      </c>
      <c r="AB256" s="80">
        <v>241.2</v>
      </c>
      <c r="AC256" s="80">
        <v>241.2</v>
      </c>
      <c r="AD256" s="80">
        <v>0</v>
      </c>
      <c r="AE256" s="80">
        <v>0</v>
      </c>
      <c r="AF256" s="80"/>
      <c r="AG256" s="81">
        <v>150</v>
      </c>
      <c r="AH256" s="81">
        <v>20</v>
      </c>
      <c r="AI256" s="78" t="s">
        <v>210</v>
      </c>
      <c r="AJ256" s="78" t="s">
        <v>210</v>
      </c>
      <c r="AK256" s="78" t="s">
        <v>211</v>
      </c>
      <c r="AL256" s="78"/>
      <c r="AM256" s="78"/>
      <c r="AN256" s="78" t="s">
        <v>210</v>
      </c>
      <c r="AO256" s="78" t="s">
        <v>210</v>
      </c>
      <c r="AP256" s="78"/>
      <c r="AQ256" s="78" t="s">
        <v>210</v>
      </c>
      <c r="AR256" s="78"/>
      <c r="AS256" s="78" t="s">
        <v>2632</v>
      </c>
      <c r="AT256" s="78">
        <v>13638200152</v>
      </c>
    </row>
    <row r="257" s="9" customFormat="1" ht="70" customHeight="1" spans="1:46">
      <c r="A257" s="23">
        <f>SUBTOTAL(103,$C$7:C257)*1</f>
        <v>251</v>
      </c>
      <c r="B257" s="23" t="s">
        <v>190</v>
      </c>
      <c r="C257" s="23" t="s">
        <v>2633</v>
      </c>
      <c r="D257" s="23" t="s">
        <v>957</v>
      </c>
      <c r="E257" s="23" t="s">
        <v>957</v>
      </c>
      <c r="F257" s="23" t="s">
        <v>957</v>
      </c>
      <c r="G257" s="23" t="s">
        <v>2634</v>
      </c>
      <c r="H257" s="23" t="s">
        <v>196</v>
      </c>
      <c r="I257" s="23" t="s">
        <v>71</v>
      </c>
      <c r="J257" s="23" t="s">
        <v>2635</v>
      </c>
      <c r="K257" s="23" t="s">
        <v>2636</v>
      </c>
      <c r="L257" s="23" t="s">
        <v>2637</v>
      </c>
      <c r="M257" s="23" t="s">
        <v>2638</v>
      </c>
      <c r="N257" s="23" t="s">
        <v>2639</v>
      </c>
      <c r="O257" s="23" t="s">
        <v>2640</v>
      </c>
      <c r="P257" s="23" t="s">
        <v>2641</v>
      </c>
      <c r="Q257" s="23" t="s">
        <v>189</v>
      </c>
      <c r="R257" s="23" t="s">
        <v>2642</v>
      </c>
      <c r="S257" s="33" t="s">
        <v>289</v>
      </c>
      <c r="T257" s="33" t="s">
        <v>207</v>
      </c>
      <c r="U257" s="23" t="s">
        <v>208</v>
      </c>
      <c r="V257" s="23" t="s">
        <v>70</v>
      </c>
      <c r="W257" s="23">
        <v>2024</v>
      </c>
      <c r="X257" s="23" t="s">
        <v>209</v>
      </c>
      <c r="Y257" s="23">
        <v>2024.01</v>
      </c>
      <c r="Z257" s="23">
        <v>2024.12</v>
      </c>
      <c r="AA257" s="36">
        <v>18</v>
      </c>
      <c r="AB257" s="36">
        <v>18</v>
      </c>
      <c r="AC257" s="36">
        <v>0</v>
      </c>
      <c r="AD257" s="36">
        <v>18</v>
      </c>
      <c r="AE257" s="36">
        <v>0</v>
      </c>
      <c r="AF257" s="36"/>
      <c r="AG257" s="40">
        <v>7245</v>
      </c>
      <c r="AH257" s="40">
        <v>1604</v>
      </c>
      <c r="AI257" s="23" t="s">
        <v>210</v>
      </c>
      <c r="AJ257" s="23" t="s">
        <v>210</v>
      </c>
      <c r="AK257" s="23" t="s">
        <v>211</v>
      </c>
      <c r="AL257" s="23"/>
      <c r="AM257" s="23" t="s">
        <v>212</v>
      </c>
      <c r="AN257" s="23" t="s">
        <v>210</v>
      </c>
      <c r="AO257" s="23" t="s">
        <v>210</v>
      </c>
      <c r="AP257" s="23"/>
      <c r="AQ257" s="23" t="s">
        <v>210</v>
      </c>
      <c r="AR257" s="23"/>
      <c r="AS257" s="23" t="s">
        <v>1718</v>
      </c>
      <c r="AT257" s="23">
        <v>75676001</v>
      </c>
    </row>
    <row r="258" s="9" customFormat="1" ht="70" customHeight="1" spans="1:46">
      <c r="A258" s="23">
        <f>SUBTOTAL(103,$C$7:C258)*1</f>
        <v>252</v>
      </c>
      <c r="B258" s="23" t="s">
        <v>190</v>
      </c>
      <c r="C258" s="23" t="s">
        <v>2643</v>
      </c>
      <c r="D258" s="23" t="s">
        <v>957</v>
      </c>
      <c r="E258" s="23" t="s">
        <v>957</v>
      </c>
      <c r="F258" s="23" t="s">
        <v>957</v>
      </c>
      <c r="G258" s="23" t="s">
        <v>2644</v>
      </c>
      <c r="H258" s="23" t="s">
        <v>196</v>
      </c>
      <c r="I258" s="23" t="s">
        <v>2645</v>
      </c>
      <c r="J258" s="23" t="s">
        <v>2646</v>
      </c>
      <c r="K258" s="23" t="s">
        <v>2647</v>
      </c>
      <c r="L258" s="23" t="s">
        <v>2648</v>
      </c>
      <c r="M258" s="23" t="s">
        <v>2649</v>
      </c>
      <c r="N258" s="23" t="s">
        <v>2639</v>
      </c>
      <c r="O258" s="23" t="s">
        <v>2640</v>
      </c>
      <c r="P258" s="23" t="s">
        <v>2650</v>
      </c>
      <c r="Q258" s="23" t="s">
        <v>189</v>
      </c>
      <c r="R258" s="23" t="s">
        <v>2642</v>
      </c>
      <c r="S258" s="33" t="s">
        <v>289</v>
      </c>
      <c r="T258" s="33" t="s">
        <v>207</v>
      </c>
      <c r="U258" s="23" t="s">
        <v>208</v>
      </c>
      <c r="V258" s="23" t="s">
        <v>96</v>
      </c>
      <c r="W258" s="23">
        <v>2024</v>
      </c>
      <c r="X258" s="23" t="s">
        <v>209</v>
      </c>
      <c r="Y258" s="23">
        <v>2024.01</v>
      </c>
      <c r="Z258" s="23">
        <v>2024.12</v>
      </c>
      <c r="AA258" s="36">
        <v>80</v>
      </c>
      <c r="AB258" s="36">
        <v>80</v>
      </c>
      <c r="AC258" s="36">
        <v>0</v>
      </c>
      <c r="AD258" s="36">
        <v>80</v>
      </c>
      <c r="AE258" s="36">
        <v>0</v>
      </c>
      <c r="AF258" s="36"/>
      <c r="AG258" s="40">
        <v>34987</v>
      </c>
      <c r="AH258" s="40">
        <v>5125</v>
      </c>
      <c r="AI258" s="23" t="s">
        <v>210</v>
      </c>
      <c r="AJ258" s="23" t="s">
        <v>210</v>
      </c>
      <c r="AK258" s="23" t="s">
        <v>211</v>
      </c>
      <c r="AL258" s="23"/>
      <c r="AM258" s="23" t="s">
        <v>212</v>
      </c>
      <c r="AN258" s="23" t="s">
        <v>210</v>
      </c>
      <c r="AO258" s="23" t="s">
        <v>210</v>
      </c>
      <c r="AP258" s="23"/>
      <c r="AQ258" s="23" t="s">
        <v>210</v>
      </c>
      <c r="AR258" s="23"/>
      <c r="AS258" s="23" t="s">
        <v>2651</v>
      </c>
      <c r="AT258" s="23">
        <v>15340365999</v>
      </c>
    </row>
    <row r="259" s="9" customFormat="1" ht="70" customHeight="1" spans="1:46">
      <c r="A259" s="23">
        <f>SUBTOTAL(103,$C$7:C259)*1</f>
        <v>253</v>
      </c>
      <c r="B259" s="23" t="s">
        <v>190</v>
      </c>
      <c r="C259" s="23" t="s">
        <v>2652</v>
      </c>
      <c r="D259" s="23" t="s">
        <v>957</v>
      </c>
      <c r="E259" s="23" t="s">
        <v>957</v>
      </c>
      <c r="F259" s="23" t="s">
        <v>957</v>
      </c>
      <c r="G259" s="23" t="s">
        <v>2653</v>
      </c>
      <c r="H259" s="23" t="s">
        <v>196</v>
      </c>
      <c r="I259" s="23" t="s">
        <v>87</v>
      </c>
      <c r="J259" s="23" t="s">
        <v>2646</v>
      </c>
      <c r="K259" s="23" t="s">
        <v>2647</v>
      </c>
      <c r="L259" s="23" t="s">
        <v>2648</v>
      </c>
      <c r="M259" s="23" t="s">
        <v>2649</v>
      </c>
      <c r="N259" s="23" t="s">
        <v>2639</v>
      </c>
      <c r="O259" s="23" t="s">
        <v>2640</v>
      </c>
      <c r="P259" s="23" t="s">
        <v>2650</v>
      </c>
      <c r="Q259" s="23" t="s">
        <v>189</v>
      </c>
      <c r="R259" s="23" t="s">
        <v>2642</v>
      </c>
      <c r="S259" s="33" t="s">
        <v>289</v>
      </c>
      <c r="T259" s="33" t="s">
        <v>207</v>
      </c>
      <c r="U259" s="23" t="s">
        <v>208</v>
      </c>
      <c r="V259" s="23" t="s">
        <v>86</v>
      </c>
      <c r="W259" s="23">
        <v>2024</v>
      </c>
      <c r="X259" s="23" t="s">
        <v>209</v>
      </c>
      <c r="Y259" s="23">
        <v>2024.01</v>
      </c>
      <c r="Z259" s="23">
        <v>2024.12</v>
      </c>
      <c r="AA259" s="36">
        <v>25</v>
      </c>
      <c r="AB259" s="36">
        <v>25</v>
      </c>
      <c r="AC259" s="36">
        <v>0</v>
      </c>
      <c r="AD259" s="36">
        <v>25</v>
      </c>
      <c r="AE259" s="36">
        <v>0</v>
      </c>
      <c r="AF259" s="36"/>
      <c r="AG259" s="40">
        <v>7245</v>
      </c>
      <c r="AH259" s="40">
        <v>1604</v>
      </c>
      <c r="AI259" s="23" t="s">
        <v>210</v>
      </c>
      <c r="AJ259" s="23" t="s">
        <v>210</v>
      </c>
      <c r="AK259" s="23" t="s">
        <v>211</v>
      </c>
      <c r="AL259" s="23"/>
      <c r="AM259" s="23" t="s">
        <v>212</v>
      </c>
      <c r="AN259" s="23" t="s">
        <v>210</v>
      </c>
      <c r="AO259" s="23" t="s">
        <v>210</v>
      </c>
      <c r="AP259" s="23"/>
      <c r="AQ259" s="23" t="s">
        <v>210</v>
      </c>
      <c r="AR259" s="23"/>
      <c r="AS259" s="23" t="s">
        <v>1166</v>
      </c>
      <c r="AT259" s="23">
        <v>75560746</v>
      </c>
    </row>
    <row r="260" s="9" customFormat="1" ht="70" customHeight="1" spans="1:46">
      <c r="A260" s="23">
        <f>SUBTOTAL(103,$C$7:C260)*1</f>
        <v>254</v>
      </c>
      <c r="B260" s="23" t="s">
        <v>190</v>
      </c>
      <c r="C260" s="23" t="s">
        <v>2654</v>
      </c>
      <c r="D260" s="23" t="s">
        <v>957</v>
      </c>
      <c r="E260" s="23" t="s">
        <v>957</v>
      </c>
      <c r="F260" s="23" t="s">
        <v>957</v>
      </c>
      <c r="G260" s="23" t="s">
        <v>2655</v>
      </c>
      <c r="H260" s="23" t="s">
        <v>196</v>
      </c>
      <c r="I260" s="23" t="s">
        <v>25</v>
      </c>
      <c r="J260" s="23" t="s">
        <v>2656</v>
      </c>
      <c r="K260" s="23" t="s">
        <v>2657</v>
      </c>
      <c r="L260" s="23" t="s">
        <v>2658</v>
      </c>
      <c r="M260" s="23" t="s">
        <v>2659</v>
      </c>
      <c r="N260" s="23" t="s">
        <v>2639</v>
      </c>
      <c r="O260" s="23" t="s">
        <v>2640</v>
      </c>
      <c r="P260" s="23" t="s">
        <v>2660</v>
      </c>
      <c r="Q260" s="23" t="s">
        <v>189</v>
      </c>
      <c r="R260" s="23" t="s">
        <v>2642</v>
      </c>
      <c r="S260" s="33" t="s">
        <v>289</v>
      </c>
      <c r="T260" s="33" t="s">
        <v>207</v>
      </c>
      <c r="U260" s="23" t="s">
        <v>208</v>
      </c>
      <c r="V260" s="23" t="s">
        <v>24</v>
      </c>
      <c r="W260" s="23">
        <v>2024</v>
      </c>
      <c r="X260" s="23" t="s">
        <v>209</v>
      </c>
      <c r="Y260" s="23">
        <v>2024.01</v>
      </c>
      <c r="Z260" s="23">
        <v>2024.12</v>
      </c>
      <c r="AA260" s="36">
        <v>6</v>
      </c>
      <c r="AB260" s="36">
        <v>6</v>
      </c>
      <c r="AC260" s="36">
        <v>0</v>
      </c>
      <c r="AD260" s="36">
        <v>6</v>
      </c>
      <c r="AE260" s="36">
        <v>0</v>
      </c>
      <c r="AF260" s="36"/>
      <c r="AG260" s="40">
        <v>1987</v>
      </c>
      <c r="AH260" s="40">
        <v>445</v>
      </c>
      <c r="AI260" s="23" t="s">
        <v>210</v>
      </c>
      <c r="AJ260" s="23" t="s">
        <v>210</v>
      </c>
      <c r="AK260" s="23" t="s">
        <v>211</v>
      </c>
      <c r="AL260" s="23"/>
      <c r="AM260" s="23" t="s">
        <v>212</v>
      </c>
      <c r="AN260" s="23" t="s">
        <v>210</v>
      </c>
      <c r="AO260" s="23" t="s">
        <v>210</v>
      </c>
      <c r="AP260" s="23"/>
      <c r="AQ260" s="23" t="s">
        <v>210</v>
      </c>
      <c r="AR260" s="23"/>
      <c r="AS260" s="23" t="s">
        <v>2661</v>
      </c>
      <c r="AT260" s="23">
        <v>13452249559</v>
      </c>
    </row>
    <row r="261" s="9" customFormat="1" ht="70" customHeight="1" spans="1:46">
      <c r="A261" s="23">
        <f>SUBTOTAL(103,$C$7:C261)*1</f>
        <v>255</v>
      </c>
      <c r="B261" s="23" t="s">
        <v>190</v>
      </c>
      <c r="C261" s="23" t="s">
        <v>2662</v>
      </c>
      <c r="D261" s="23" t="s">
        <v>957</v>
      </c>
      <c r="E261" s="23" t="s">
        <v>957</v>
      </c>
      <c r="F261" s="23" t="s">
        <v>957</v>
      </c>
      <c r="G261" s="23" t="s">
        <v>2663</v>
      </c>
      <c r="H261" s="23" t="s">
        <v>196</v>
      </c>
      <c r="I261" s="23" t="s">
        <v>83</v>
      </c>
      <c r="J261" s="23" t="s">
        <v>2664</v>
      </c>
      <c r="K261" s="23" t="s">
        <v>2657</v>
      </c>
      <c r="L261" s="23" t="s">
        <v>2648</v>
      </c>
      <c r="M261" s="23" t="s">
        <v>2649</v>
      </c>
      <c r="N261" s="23" t="s">
        <v>2639</v>
      </c>
      <c r="O261" s="23" t="s">
        <v>2640</v>
      </c>
      <c r="P261" s="23" t="s">
        <v>2665</v>
      </c>
      <c r="Q261" s="23" t="s">
        <v>189</v>
      </c>
      <c r="R261" s="23" t="s">
        <v>2642</v>
      </c>
      <c r="S261" s="33" t="s">
        <v>289</v>
      </c>
      <c r="T261" s="33" t="s">
        <v>207</v>
      </c>
      <c r="U261" s="23" t="s">
        <v>208</v>
      </c>
      <c r="V261" s="23" t="s">
        <v>82</v>
      </c>
      <c r="W261" s="23">
        <v>2024</v>
      </c>
      <c r="X261" s="23" t="s">
        <v>209</v>
      </c>
      <c r="Y261" s="23">
        <v>2024.01</v>
      </c>
      <c r="Z261" s="23">
        <v>2024.12</v>
      </c>
      <c r="AA261" s="36">
        <v>4.5</v>
      </c>
      <c r="AB261" s="36">
        <v>4.5</v>
      </c>
      <c r="AC261" s="36">
        <v>0</v>
      </c>
      <c r="AD261" s="36">
        <v>4.5</v>
      </c>
      <c r="AE261" s="36">
        <v>0</v>
      </c>
      <c r="AF261" s="36"/>
      <c r="AG261" s="40">
        <v>1800</v>
      </c>
      <c r="AH261" s="40">
        <v>677</v>
      </c>
      <c r="AI261" s="23" t="s">
        <v>210</v>
      </c>
      <c r="AJ261" s="23" t="s">
        <v>210</v>
      </c>
      <c r="AK261" s="23" t="s">
        <v>211</v>
      </c>
      <c r="AL261" s="23"/>
      <c r="AM261" s="23" t="s">
        <v>212</v>
      </c>
      <c r="AN261" s="23" t="s">
        <v>210</v>
      </c>
      <c r="AO261" s="23" t="s">
        <v>210</v>
      </c>
      <c r="AP261" s="23"/>
      <c r="AQ261" s="23" t="s">
        <v>210</v>
      </c>
      <c r="AR261" s="23"/>
      <c r="AS261" s="23" t="s">
        <v>1685</v>
      </c>
      <c r="AT261" s="23">
        <v>75672001</v>
      </c>
    </row>
    <row r="262" s="9" customFormat="1" ht="70" customHeight="1" spans="1:46">
      <c r="A262" s="23">
        <f>SUBTOTAL(103,$C$7:C262)*1</f>
        <v>256</v>
      </c>
      <c r="B262" s="23" t="s">
        <v>190</v>
      </c>
      <c r="C262" s="23" t="s">
        <v>2666</v>
      </c>
      <c r="D262" s="23" t="s">
        <v>957</v>
      </c>
      <c r="E262" s="23" t="s">
        <v>957</v>
      </c>
      <c r="F262" s="23" t="s">
        <v>957</v>
      </c>
      <c r="G262" s="23" t="s">
        <v>2667</v>
      </c>
      <c r="H262" s="23" t="s">
        <v>196</v>
      </c>
      <c r="I262" s="23" t="s">
        <v>39</v>
      </c>
      <c r="J262" s="23" t="s">
        <v>2668</v>
      </c>
      <c r="K262" s="23" t="s">
        <v>2657</v>
      </c>
      <c r="L262" s="23" t="s">
        <v>2658</v>
      </c>
      <c r="M262" s="23" t="s">
        <v>2659</v>
      </c>
      <c r="N262" s="23" t="s">
        <v>2639</v>
      </c>
      <c r="O262" s="23" t="s">
        <v>2640</v>
      </c>
      <c r="P262" s="23" t="s">
        <v>2660</v>
      </c>
      <c r="Q262" s="23" t="s">
        <v>189</v>
      </c>
      <c r="R262" s="23" t="s">
        <v>2642</v>
      </c>
      <c r="S262" s="33" t="s">
        <v>289</v>
      </c>
      <c r="T262" s="33" t="s">
        <v>207</v>
      </c>
      <c r="U262" s="23" t="s">
        <v>208</v>
      </c>
      <c r="V262" s="23" t="s">
        <v>38</v>
      </c>
      <c r="W262" s="23">
        <v>2024</v>
      </c>
      <c r="X262" s="23" t="s">
        <v>209</v>
      </c>
      <c r="Y262" s="23">
        <v>2024.01</v>
      </c>
      <c r="Z262" s="23">
        <v>2024.12</v>
      </c>
      <c r="AA262" s="36">
        <v>6</v>
      </c>
      <c r="AB262" s="36">
        <v>6</v>
      </c>
      <c r="AC262" s="36">
        <v>0</v>
      </c>
      <c r="AD262" s="36">
        <v>6</v>
      </c>
      <c r="AE262" s="36">
        <v>0</v>
      </c>
      <c r="AF262" s="36"/>
      <c r="AG262" s="40">
        <v>4186</v>
      </c>
      <c r="AH262" s="40">
        <v>382</v>
      </c>
      <c r="AI262" s="23" t="s">
        <v>210</v>
      </c>
      <c r="AJ262" s="23" t="s">
        <v>210</v>
      </c>
      <c r="AK262" s="23" t="s">
        <v>211</v>
      </c>
      <c r="AL262" s="23"/>
      <c r="AM262" s="23" t="s">
        <v>212</v>
      </c>
      <c r="AN262" s="23" t="s">
        <v>210</v>
      </c>
      <c r="AO262" s="23" t="s">
        <v>210</v>
      </c>
      <c r="AP262" s="23"/>
      <c r="AQ262" s="23" t="s">
        <v>210</v>
      </c>
      <c r="AR262" s="23"/>
      <c r="AS262" s="23" t="s">
        <v>2669</v>
      </c>
      <c r="AT262" s="23">
        <v>13996946089</v>
      </c>
    </row>
    <row r="263" s="9" customFormat="1" ht="70" customHeight="1" spans="1:46">
      <c r="A263" s="23">
        <f>SUBTOTAL(103,$C$7:C263)*1</f>
        <v>257</v>
      </c>
      <c r="B263" s="23" t="s">
        <v>190</v>
      </c>
      <c r="C263" s="23" t="s">
        <v>2670</v>
      </c>
      <c r="D263" s="23" t="s">
        <v>957</v>
      </c>
      <c r="E263" s="23" t="s">
        <v>957</v>
      </c>
      <c r="F263" s="23" t="s">
        <v>957</v>
      </c>
      <c r="G263" s="23" t="s">
        <v>2671</v>
      </c>
      <c r="H263" s="23" t="s">
        <v>196</v>
      </c>
      <c r="I263" s="23" t="s">
        <v>23</v>
      </c>
      <c r="J263" s="23" t="s">
        <v>2672</v>
      </c>
      <c r="K263" s="23" t="s">
        <v>2657</v>
      </c>
      <c r="L263" s="23" t="s">
        <v>2658</v>
      </c>
      <c r="M263" s="23" t="s">
        <v>2659</v>
      </c>
      <c r="N263" s="23" t="s">
        <v>2639</v>
      </c>
      <c r="O263" s="23" t="s">
        <v>2640</v>
      </c>
      <c r="P263" s="23" t="s">
        <v>2660</v>
      </c>
      <c r="Q263" s="23" t="s">
        <v>189</v>
      </c>
      <c r="R263" s="23" t="s">
        <v>2642</v>
      </c>
      <c r="S263" s="33" t="s">
        <v>289</v>
      </c>
      <c r="T263" s="33" t="s">
        <v>207</v>
      </c>
      <c r="U263" s="23" t="s">
        <v>208</v>
      </c>
      <c r="V263" s="23" t="s">
        <v>22</v>
      </c>
      <c r="W263" s="23">
        <v>2024</v>
      </c>
      <c r="X263" s="23" t="s">
        <v>209</v>
      </c>
      <c r="Y263" s="23">
        <v>2024.01</v>
      </c>
      <c r="Z263" s="23">
        <v>2024.12</v>
      </c>
      <c r="AA263" s="36">
        <v>6</v>
      </c>
      <c r="AB263" s="36">
        <v>6</v>
      </c>
      <c r="AC263" s="36">
        <v>0</v>
      </c>
      <c r="AD263" s="36">
        <v>6</v>
      </c>
      <c r="AE263" s="36">
        <v>0</v>
      </c>
      <c r="AF263" s="36"/>
      <c r="AG263" s="40">
        <v>2142</v>
      </c>
      <c r="AH263" s="40">
        <v>342</v>
      </c>
      <c r="AI263" s="23" t="s">
        <v>210</v>
      </c>
      <c r="AJ263" s="23" t="s">
        <v>210</v>
      </c>
      <c r="AK263" s="23" t="s">
        <v>211</v>
      </c>
      <c r="AL263" s="23"/>
      <c r="AM263" s="23" t="s">
        <v>212</v>
      </c>
      <c r="AN263" s="23" t="s">
        <v>210</v>
      </c>
      <c r="AO263" s="23" t="s">
        <v>210</v>
      </c>
      <c r="AP263" s="23"/>
      <c r="AQ263" s="23" t="s">
        <v>210</v>
      </c>
      <c r="AR263" s="23"/>
      <c r="AS263" s="23" t="s">
        <v>2673</v>
      </c>
      <c r="AT263" s="23">
        <v>17783310424</v>
      </c>
    </row>
    <row r="264" s="9" customFormat="1" ht="70" customHeight="1" spans="1:46">
      <c r="A264" s="23">
        <f>SUBTOTAL(103,$C$7:C264)*1</f>
        <v>258</v>
      </c>
      <c r="B264" s="23" t="s">
        <v>190</v>
      </c>
      <c r="C264" s="23" t="s">
        <v>2674</v>
      </c>
      <c r="D264" s="23" t="s">
        <v>192</v>
      </c>
      <c r="E264" s="23" t="s">
        <v>193</v>
      </c>
      <c r="F264" s="23" t="s">
        <v>194</v>
      </c>
      <c r="G264" s="23" t="s">
        <v>2675</v>
      </c>
      <c r="H264" s="23" t="s">
        <v>196</v>
      </c>
      <c r="I264" s="23" t="s">
        <v>71</v>
      </c>
      <c r="J264" s="23" t="s">
        <v>2676</v>
      </c>
      <c r="K264" s="23" t="s">
        <v>2677</v>
      </c>
      <c r="L264" s="23" t="s">
        <v>2675</v>
      </c>
      <c r="M264" s="23" t="s">
        <v>2678</v>
      </c>
      <c r="N264" s="23" t="s">
        <v>202</v>
      </c>
      <c r="O264" s="23" t="s">
        <v>269</v>
      </c>
      <c r="P264" s="23" t="s">
        <v>2679</v>
      </c>
      <c r="Q264" s="23"/>
      <c r="R264" s="23" t="s">
        <v>2676</v>
      </c>
      <c r="S264" s="33" t="s">
        <v>351</v>
      </c>
      <c r="T264" s="33" t="s">
        <v>207</v>
      </c>
      <c r="U264" s="23" t="s">
        <v>208</v>
      </c>
      <c r="V264" s="23" t="s">
        <v>70</v>
      </c>
      <c r="W264" s="23">
        <v>2024</v>
      </c>
      <c r="X264" s="23" t="s">
        <v>209</v>
      </c>
      <c r="Y264" s="23">
        <v>2024.01</v>
      </c>
      <c r="Z264" s="23">
        <v>2024.12</v>
      </c>
      <c r="AA264" s="36">
        <v>48.956</v>
      </c>
      <c r="AB264" s="36">
        <v>48.956</v>
      </c>
      <c r="AC264" s="36">
        <v>48.956</v>
      </c>
      <c r="AD264" s="36">
        <v>0</v>
      </c>
      <c r="AE264" s="36">
        <v>0</v>
      </c>
      <c r="AF264" s="36"/>
      <c r="AG264" s="40">
        <v>1500</v>
      </c>
      <c r="AH264" s="40">
        <v>408</v>
      </c>
      <c r="AI264" s="23" t="s">
        <v>560</v>
      </c>
      <c r="AJ264" s="23" t="s">
        <v>210</v>
      </c>
      <c r="AK264" s="23" t="s">
        <v>211</v>
      </c>
      <c r="AL264" s="23"/>
      <c r="AM264" s="23" t="s">
        <v>212</v>
      </c>
      <c r="AN264" s="23" t="s">
        <v>210</v>
      </c>
      <c r="AO264" s="23" t="s">
        <v>210</v>
      </c>
      <c r="AP264" s="23"/>
      <c r="AQ264" s="23" t="s">
        <v>210</v>
      </c>
      <c r="AR264" s="23"/>
      <c r="AS264" s="23" t="s">
        <v>1718</v>
      </c>
      <c r="AT264" s="23">
        <v>75676001</v>
      </c>
    </row>
    <row r="265" s="9" customFormat="1" ht="70" customHeight="1" spans="1:46">
      <c r="A265" s="23">
        <f>SUBTOTAL(103,$C$7:C265)*1</f>
        <v>259</v>
      </c>
      <c r="B265" s="23" t="s">
        <v>190</v>
      </c>
      <c r="C265" s="23" t="s">
        <v>2680</v>
      </c>
      <c r="D265" s="23" t="s">
        <v>192</v>
      </c>
      <c r="E265" s="23" t="s">
        <v>193</v>
      </c>
      <c r="F265" s="23" t="s">
        <v>194</v>
      </c>
      <c r="G265" s="23" t="s">
        <v>2681</v>
      </c>
      <c r="H265" s="23" t="s">
        <v>629</v>
      </c>
      <c r="I265" s="23" t="s">
        <v>71</v>
      </c>
      <c r="J265" s="23" t="s">
        <v>2682</v>
      </c>
      <c r="K265" s="23" t="s">
        <v>2683</v>
      </c>
      <c r="L265" s="23" t="s">
        <v>2681</v>
      </c>
      <c r="M265" s="23" t="s">
        <v>2681</v>
      </c>
      <c r="N265" s="23" t="s">
        <v>202</v>
      </c>
      <c r="O265" s="23" t="s">
        <v>269</v>
      </c>
      <c r="P265" s="23" t="s">
        <v>2684</v>
      </c>
      <c r="Q265" s="23"/>
      <c r="R265" s="23" t="s">
        <v>2682</v>
      </c>
      <c r="S265" s="33" t="s">
        <v>351</v>
      </c>
      <c r="T265" s="33" t="s">
        <v>207</v>
      </c>
      <c r="U265" s="23" t="s">
        <v>208</v>
      </c>
      <c r="V265" s="23" t="s">
        <v>70</v>
      </c>
      <c r="W265" s="23">
        <v>2024</v>
      </c>
      <c r="X265" s="23" t="s">
        <v>209</v>
      </c>
      <c r="Y265" s="23">
        <v>2024.01</v>
      </c>
      <c r="Z265" s="23">
        <v>2024.12</v>
      </c>
      <c r="AA265" s="36">
        <v>52.146</v>
      </c>
      <c r="AB265" s="36">
        <v>52.146</v>
      </c>
      <c r="AC265" s="36">
        <v>52.146</v>
      </c>
      <c r="AD265" s="36">
        <v>0</v>
      </c>
      <c r="AE265" s="36">
        <v>0</v>
      </c>
      <c r="AF265" s="36"/>
      <c r="AG265" s="40">
        <v>500</v>
      </c>
      <c r="AH265" s="40">
        <v>54</v>
      </c>
      <c r="AI265" s="23" t="s">
        <v>560</v>
      </c>
      <c r="AJ265" s="23" t="s">
        <v>210</v>
      </c>
      <c r="AK265" s="23" t="s">
        <v>211</v>
      </c>
      <c r="AL265" s="23"/>
      <c r="AM265" s="23" t="s">
        <v>212</v>
      </c>
      <c r="AN265" s="23" t="s">
        <v>210</v>
      </c>
      <c r="AO265" s="23" t="s">
        <v>210</v>
      </c>
      <c r="AP265" s="23"/>
      <c r="AQ265" s="23" t="s">
        <v>210</v>
      </c>
      <c r="AR265" s="23"/>
      <c r="AS265" s="23" t="s">
        <v>1718</v>
      </c>
      <c r="AT265" s="23">
        <v>75676001</v>
      </c>
    </row>
    <row r="266" s="9" customFormat="1" ht="70" customHeight="1" spans="1:46">
      <c r="A266" s="23">
        <f>SUBTOTAL(103,$C$7:C266)*1</f>
        <v>260</v>
      </c>
      <c r="B266" s="23" t="s">
        <v>190</v>
      </c>
      <c r="C266" s="23" t="s">
        <v>2685</v>
      </c>
      <c r="D266" s="23" t="s">
        <v>192</v>
      </c>
      <c r="E266" s="23" t="s">
        <v>193</v>
      </c>
      <c r="F266" s="23" t="s">
        <v>194</v>
      </c>
      <c r="G266" s="23" t="s">
        <v>2686</v>
      </c>
      <c r="H266" s="23" t="s">
        <v>629</v>
      </c>
      <c r="I266" s="23" t="s">
        <v>71</v>
      </c>
      <c r="J266" s="23" t="s">
        <v>2687</v>
      </c>
      <c r="K266" s="23" t="s">
        <v>2688</v>
      </c>
      <c r="L266" s="23" t="s">
        <v>2686</v>
      </c>
      <c r="M266" s="23" t="s">
        <v>2686</v>
      </c>
      <c r="N266" s="23" t="s">
        <v>202</v>
      </c>
      <c r="O266" s="23" t="s">
        <v>269</v>
      </c>
      <c r="P266" s="23" t="s">
        <v>2689</v>
      </c>
      <c r="Q266" s="23"/>
      <c r="R266" s="23" t="s">
        <v>2687</v>
      </c>
      <c r="S266" s="33" t="s">
        <v>351</v>
      </c>
      <c r="T266" s="33" t="s">
        <v>207</v>
      </c>
      <c r="U266" s="23" t="s">
        <v>208</v>
      </c>
      <c r="V266" s="23" t="s">
        <v>70</v>
      </c>
      <c r="W266" s="23">
        <v>2024</v>
      </c>
      <c r="X266" s="23" t="s">
        <v>209</v>
      </c>
      <c r="Y266" s="23">
        <v>2024.01</v>
      </c>
      <c r="Z266" s="23">
        <v>2024.12</v>
      </c>
      <c r="AA266" s="36">
        <v>49.36</v>
      </c>
      <c r="AB266" s="36">
        <v>49.36</v>
      </c>
      <c r="AC266" s="36">
        <v>49.36</v>
      </c>
      <c r="AD266" s="36">
        <v>0</v>
      </c>
      <c r="AE266" s="36">
        <v>0</v>
      </c>
      <c r="AF266" s="36"/>
      <c r="AG266" s="40">
        <v>350</v>
      </c>
      <c r="AH266" s="40">
        <v>109</v>
      </c>
      <c r="AI266" s="23" t="s">
        <v>560</v>
      </c>
      <c r="AJ266" s="23" t="s">
        <v>210</v>
      </c>
      <c r="AK266" s="23" t="s">
        <v>211</v>
      </c>
      <c r="AL266" s="23"/>
      <c r="AM266" s="23" t="s">
        <v>212</v>
      </c>
      <c r="AN266" s="23" t="s">
        <v>210</v>
      </c>
      <c r="AO266" s="23" t="s">
        <v>210</v>
      </c>
      <c r="AP266" s="23"/>
      <c r="AQ266" s="23" t="s">
        <v>210</v>
      </c>
      <c r="AR266" s="23"/>
      <c r="AS266" s="23" t="s">
        <v>1718</v>
      </c>
      <c r="AT266" s="23">
        <v>75676001</v>
      </c>
    </row>
    <row r="267" s="9" customFormat="1" ht="70" customHeight="1" spans="1:46">
      <c r="A267" s="23">
        <f>SUBTOTAL(103,$C$7:C267)*1</f>
        <v>261</v>
      </c>
      <c r="B267" s="23" t="s">
        <v>190</v>
      </c>
      <c r="C267" s="23" t="s">
        <v>2690</v>
      </c>
      <c r="D267" s="23" t="s">
        <v>192</v>
      </c>
      <c r="E267" s="23" t="s">
        <v>193</v>
      </c>
      <c r="F267" s="23" t="s">
        <v>194</v>
      </c>
      <c r="G267" s="23" t="s">
        <v>2691</v>
      </c>
      <c r="H267" s="23" t="s">
        <v>629</v>
      </c>
      <c r="I267" s="23" t="s">
        <v>71</v>
      </c>
      <c r="J267" s="23" t="s">
        <v>2692</v>
      </c>
      <c r="K267" s="23" t="s">
        <v>2693</v>
      </c>
      <c r="L267" s="23" t="s">
        <v>2691</v>
      </c>
      <c r="M267" s="23" t="s">
        <v>2691</v>
      </c>
      <c r="N267" s="23" t="s">
        <v>202</v>
      </c>
      <c r="O267" s="23" t="s">
        <v>269</v>
      </c>
      <c r="P267" s="23" t="s">
        <v>2694</v>
      </c>
      <c r="Q267" s="23"/>
      <c r="R267" s="23" t="s">
        <v>2692</v>
      </c>
      <c r="S267" s="33" t="s">
        <v>351</v>
      </c>
      <c r="T267" s="33" t="s">
        <v>207</v>
      </c>
      <c r="U267" s="23" t="s">
        <v>208</v>
      </c>
      <c r="V267" s="23" t="s">
        <v>70</v>
      </c>
      <c r="W267" s="23">
        <v>2024</v>
      </c>
      <c r="X267" s="23" t="s">
        <v>209</v>
      </c>
      <c r="Y267" s="23">
        <v>2024.01</v>
      </c>
      <c r="Z267" s="23">
        <v>2024.12</v>
      </c>
      <c r="AA267" s="36">
        <v>57.052</v>
      </c>
      <c r="AB267" s="36">
        <v>57.052</v>
      </c>
      <c r="AC267" s="36">
        <v>57.052</v>
      </c>
      <c r="AD267" s="36">
        <v>0</v>
      </c>
      <c r="AE267" s="36">
        <v>0</v>
      </c>
      <c r="AF267" s="36"/>
      <c r="AG267" s="40">
        <v>150</v>
      </c>
      <c r="AH267" s="40">
        <v>52</v>
      </c>
      <c r="AI267" s="23" t="s">
        <v>560</v>
      </c>
      <c r="AJ267" s="23" t="s">
        <v>210</v>
      </c>
      <c r="AK267" s="23" t="s">
        <v>211</v>
      </c>
      <c r="AL267" s="23"/>
      <c r="AM267" s="23" t="s">
        <v>212</v>
      </c>
      <c r="AN267" s="23" t="s">
        <v>210</v>
      </c>
      <c r="AO267" s="23" t="s">
        <v>210</v>
      </c>
      <c r="AP267" s="23"/>
      <c r="AQ267" s="23" t="s">
        <v>210</v>
      </c>
      <c r="AR267" s="23"/>
      <c r="AS267" s="23" t="s">
        <v>1718</v>
      </c>
      <c r="AT267" s="23">
        <v>75676001</v>
      </c>
    </row>
    <row r="268" s="9" customFormat="1" ht="70" customHeight="1" spans="1:46">
      <c r="A268" s="23">
        <f>SUBTOTAL(103,$C$7:C268)*1</f>
        <v>262</v>
      </c>
      <c r="B268" s="23" t="s">
        <v>190</v>
      </c>
      <c r="C268" s="23" t="s">
        <v>2695</v>
      </c>
      <c r="D268" s="23" t="s">
        <v>192</v>
      </c>
      <c r="E268" s="23" t="s">
        <v>193</v>
      </c>
      <c r="F268" s="23" t="s">
        <v>194</v>
      </c>
      <c r="G268" s="23" t="s">
        <v>2696</v>
      </c>
      <c r="H268" s="23" t="s">
        <v>196</v>
      </c>
      <c r="I268" s="23" t="s">
        <v>2697</v>
      </c>
      <c r="J268" s="23" t="s">
        <v>2698</v>
      </c>
      <c r="K268" s="23" t="s">
        <v>2699</v>
      </c>
      <c r="L268" s="23" t="s">
        <v>2696</v>
      </c>
      <c r="M268" s="23" t="s">
        <v>2696</v>
      </c>
      <c r="N268" s="23" t="s">
        <v>202</v>
      </c>
      <c r="O268" s="23" t="s">
        <v>269</v>
      </c>
      <c r="P268" s="23" t="s">
        <v>2700</v>
      </c>
      <c r="Q268" s="23"/>
      <c r="R268" s="23" t="s">
        <v>2698</v>
      </c>
      <c r="S268" s="33" t="s">
        <v>351</v>
      </c>
      <c r="T268" s="33" t="s">
        <v>207</v>
      </c>
      <c r="U268" s="23" t="s">
        <v>208</v>
      </c>
      <c r="V268" s="23" t="s">
        <v>70</v>
      </c>
      <c r="W268" s="23">
        <v>2024</v>
      </c>
      <c r="X268" s="23" t="s">
        <v>209</v>
      </c>
      <c r="Y268" s="23">
        <v>2024.01</v>
      </c>
      <c r="Z268" s="23">
        <v>2024.12</v>
      </c>
      <c r="AA268" s="36">
        <v>63.876</v>
      </c>
      <c r="AB268" s="36">
        <v>63.876</v>
      </c>
      <c r="AC268" s="36">
        <v>63.876</v>
      </c>
      <c r="AD268" s="36">
        <v>0</v>
      </c>
      <c r="AE268" s="36">
        <v>0</v>
      </c>
      <c r="AF268" s="36"/>
      <c r="AG268" s="40">
        <v>1200</v>
      </c>
      <c r="AH268" s="40">
        <v>213</v>
      </c>
      <c r="AI268" s="23" t="s">
        <v>560</v>
      </c>
      <c r="AJ268" s="23" t="s">
        <v>210</v>
      </c>
      <c r="AK268" s="23" t="s">
        <v>211</v>
      </c>
      <c r="AL268" s="23"/>
      <c r="AM268" s="23" t="s">
        <v>212</v>
      </c>
      <c r="AN268" s="23" t="s">
        <v>210</v>
      </c>
      <c r="AO268" s="23" t="s">
        <v>210</v>
      </c>
      <c r="AP268" s="23"/>
      <c r="AQ268" s="23" t="s">
        <v>210</v>
      </c>
      <c r="AR268" s="23"/>
      <c r="AS268" s="23" t="s">
        <v>1718</v>
      </c>
      <c r="AT268" s="23">
        <v>75676001</v>
      </c>
    </row>
    <row r="269" s="9" customFormat="1" ht="70" customHeight="1" spans="1:46">
      <c r="A269" s="23">
        <f>SUBTOTAL(103,$C$7:C269)*1</f>
        <v>263</v>
      </c>
      <c r="B269" s="23" t="s">
        <v>190</v>
      </c>
      <c r="C269" s="23" t="s">
        <v>2701</v>
      </c>
      <c r="D269" s="23" t="s">
        <v>192</v>
      </c>
      <c r="E269" s="23" t="s">
        <v>193</v>
      </c>
      <c r="F269" s="23" t="s">
        <v>194</v>
      </c>
      <c r="G269" s="23" t="s">
        <v>2702</v>
      </c>
      <c r="H269" s="23" t="s">
        <v>196</v>
      </c>
      <c r="I269" s="23" t="s">
        <v>71</v>
      </c>
      <c r="J269" s="23" t="s">
        <v>2703</v>
      </c>
      <c r="K269" s="23" t="s">
        <v>2704</v>
      </c>
      <c r="L269" s="23" t="s">
        <v>2702</v>
      </c>
      <c r="M269" s="23" t="s">
        <v>2702</v>
      </c>
      <c r="N269" s="23" t="s">
        <v>202</v>
      </c>
      <c r="O269" s="23" t="s">
        <v>269</v>
      </c>
      <c r="P269" s="23" t="s">
        <v>2705</v>
      </c>
      <c r="Q269" s="23"/>
      <c r="R269" s="23" t="s">
        <v>2703</v>
      </c>
      <c r="S269" s="33" t="s">
        <v>351</v>
      </c>
      <c r="T269" s="33" t="s">
        <v>207</v>
      </c>
      <c r="U269" s="23" t="s">
        <v>208</v>
      </c>
      <c r="V269" s="23" t="s">
        <v>70</v>
      </c>
      <c r="W269" s="23">
        <v>2024</v>
      </c>
      <c r="X269" s="23" t="s">
        <v>209</v>
      </c>
      <c r="Y269" s="23">
        <v>2024.01</v>
      </c>
      <c r="Z269" s="23">
        <v>2024.12</v>
      </c>
      <c r="AA269" s="36">
        <v>20.199</v>
      </c>
      <c r="AB269" s="36">
        <v>20.199</v>
      </c>
      <c r="AC269" s="36">
        <v>20.199</v>
      </c>
      <c r="AD269" s="36">
        <v>0</v>
      </c>
      <c r="AE269" s="36">
        <v>0</v>
      </c>
      <c r="AF269" s="36"/>
      <c r="AG269" s="40">
        <v>200</v>
      </c>
      <c r="AH269" s="40">
        <v>74</v>
      </c>
      <c r="AI269" s="23" t="s">
        <v>210</v>
      </c>
      <c r="AJ269" s="23" t="s">
        <v>210</v>
      </c>
      <c r="AK269" s="23" t="s">
        <v>211</v>
      </c>
      <c r="AL269" s="23"/>
      <c r="AM269" s="23" t="s">
        <v>212</v>
      </c>
      <c r="AN269" s="23" t="s">
        <v>210</v>
      </c>
      <c r="AO269" s="23" t="s">
        <v>210</v>
      </c>
      <c r="AP269" s="23"/>
      <c r="AQ269" s="23" t="s">
        <v>210</v>
      </c>
      <c r="AR269" s="23"/>
      <c r="AS269" s="23" t="s">
        <v>1718</v>
      </c>
      <c r="AT269" s="23">
        <v>75676001</v>
      </c>
    </row>
    <row r="270" s="9" customFormat="1" ht="70" customHeight="1" spans="1:46">
      <c r="A270" s="23">
        <f>SUBTOTAL(103,$C$7:C270)*1</f>
        <v>264</v>
      </c>
      <c r="B270" s="23" t="s">
        <v>190</v>
      </c>
      <c r="C270" s="23" t="s">
        <v>2706</v>
      </c>
      <c r="D270" s="23" t="s">
        <v>192</v>
      </c>
      <c r="E270" s="23" t="s">
        <v>193</v>
      </c>
      <c r="F270" s="23" t="s">
        <v>194</v>
      </c>
      <c r="G270" s="23" t="s">
        <v>2707</v>
      </c>
      <c r="H270" s="23" t="s">
        <v>196</v>
      </c>
      <c r="I270" s="23" t="s">
        <v>71</v>
      </c>
      <c r="J270" s="23" t="s">
        <v>2708</v>
      </c>
      <c r="K270" s="23" t="s">
        <v>2709</v>
      </c>
      <c r="L270" s="23" t="s">
        <v>2707</v>
      </c>
      <c r="M270" s="23" t="s">
        <v>2707</v>
      </c>
      <c r="N270" s="23" t="s">
        <v>202</v>
      </c>
      <c r="O270" s="23" t="s">
        <v>269</v>
      </c>
      <c r="P270" s="23" t="s">
        <v>2710</v>
      </c>
      <c r="Q270" s="23"/>
      <c r="R270" s="23" t="s">
        <v>2708</v>
      </c>
      <c r="S270" s="33" t="s">
        <v>351</v>
      </c>
      <c r="T270" s="33" t="s">
        <v>207</v>
      </c>
      <c r="U270" s="23" t="s">
        <v>208</v>
      </c>
      <c r="V270" s="23" t="s">
        <v>70</v>
      </c>
      <c r="W270" s="23">
        <v>2024</v>
      </c>
      <c r="X270" s="23" t="s">
        <v>209</v>
      </c>
      <c r="Y270" s="23">
        <v>2024.01</v>
      </c>
      <c r="Z270" s="23">
        <v>2024.12</v>
      </c>
      <c r="AA270" s="36">
        <v>18.753</v>
      </c>
      <c r="AB270" s="36">
        <v>18.753</v>
      </c>
      <c r="AC270" s="36">
        <v>18.753</v>
      </c>
      <c r="AD270" s="36">
        <v>0</v>
      </c>
      <c r="AE270" s="36">
        <v>0</v>
      </c>
      <c r="AF270" s="36"/>
      <c r="AG270" s="40">
        <v>900</v>
      </c>
      <c r="AH270" s="40">
        <v>161</v>
      </c>
      <c r="AI270" s="23" t="s">
        <v>210</v>
      </c>
      <c r="AJ270" s="23" t="s">
        <v>210</v>
      </c>
      <c r="AK270" s="23" t="s">
        <v>211</v>
      </c>
      <c r="AL270" s="23"/>
      <c r="AM270" s="23" t="s">
        <v>212</v>
      </c>
      <c r="AN270" s="23" t="s">
        <v>210</v>
      </c>
      <c r="AO270" s="23" t="s">
        <v>210</v>
      </c>
      <c r="AP270" s="23"/>
      <c r="AQ270" s="23" t="s">
        <v>210</v>
      </c>
      <c r="AR270" s="23"/>
      <c r="AS270" s="23" t="s">
        <v>1718</v>
      </c>
      <c r="AT270" s="23">
        <v>75676001</v>
      </c>
    </row>
    <row r="271" s="9" customFormat="1" ht="70" customHeight="1" spans="1:46">
      <c r="A271" s="23">
        <f>SUBTOTAL(103,$C$7:C271)*1</f>
        <v>265</v>
      </c>
      <c r="B271" s="23" t="s">
        <v>190</v>
      </c>
      <c r="C271" s="23" t="s">
        <v>2711</v>
      </c>
      <c r="D271" s="23" t="s">
        <v>192</v>
      </c>
      <c r="E271" s="23" t="s">
        <v>193</v>
      </c>
      <c r="F271" s="23" t="s">
        <v>194</v>
      </c>
      <c r="G271" s="23" t="s">
        <v>2712</v>
      </c>
      <c r="H271" s="23" t="s">
        <v>196</v>
      </c>
      <c r="I271" s="23" t="s">
        <v>71</v>
      </c>
      <c r="J271" s="23" t="s">
        <v>2682</v>
      </c>
      <c r="K271" s="23" t="s">
        <v>2713</v>
      </c>
      <c r="L271" s="23" t="s">
        <v>2712</v>
      </c>
      <c r="M271" s="23" t="s">
        <v>2712</v>
      </c>
      <c r="N271" s="23" t="s">
        <v>202</v>
      </c>
      <c r="O271" s="23" t="s">
        <v>269</v>
      </c>
      <c r="P271" s="23" t="s">
        <v>2714</v>
      </c>
      <c r="Q271" s="23"/>
      <c r="R271" s="23" t="s">
        <v>2682</v>
      </c>
      <c r="S271" s="33" t="s">
        <v>351</v>
      </c>
      <c r="T271" s="33" t="s">
        <v>207</v>
      </c>
      <c r="U271" s="23" t="s">
        <v>208</v>
      </c>
      <c r="V271" s="23" t="s">
        <v>70</v>
      </c>
      <c r="W271" s="23">
        <v>2024</v>
      </c>
      <c r="X271" s="23" t="s">
        <v>209</v>
      </c>
      <c r="Y271" s="23">
        <v>2024.01</v>
      </c>
      <c r="Z271" s="23">
        <v>2024.12</v>
      </c>
      <c r="AA271" s="36">
        <v>14.086</v>
      </c>
      <c r="AB271" s="36">
        <v>14.086</v>
      </c>
      <c r="AC271" s="36">
        <v>14.086</v>
      </c>
      <c r="AD271" s="36">
        <v>0</v>
      </c>
      <c r="AE271" s="36">
        <v>0</v>
      </c>
      <c r="AF271" s="36"/>
      <c r="AG271" s="40">
        <v>500</v>
      </c>
      <c r="AH271" s="40">
        <v>180</v>
      </c>
      <c r="AI271" s="23" t="s">
        <v>210</v>
      </c>
      <c r="AJ271" s="23" t="s">
        <v>210</v>
      </c>
      <c r="AK271" s="23" t="s">
        <v>211</v>
      </c>
      <c r="AL271" s="23"/>
      <c r="AM271" s="23" t="s">
        <v>212</v>
      </c>
      <c r="AN271" s="23" t="s">
        <v>210</v>
      </c>
      <c r="AO271" s="23" t="s">
        <v>210</v>
      </c>
      <c r="AP271" s="23"/>
      <c r="AQ271" s="23" t="s">
        <v>210</v>
      </c>
      <c r="AR271" s="23"/>
      <c r="AS271" s="23" t="s">
        <v>1718</v>
      </c>
      <c r="AT271" s="23">
        <v>75676001</v>
      </c>
    </row>
    <row r="272" s="9" customFormat="1" ht="70" customHeight="1" spans="1:46">
      <c r="A272" s="23">
        <f>SUBTOTAL(103,$C$7:C272)*1</f>
        <v>266</v>
      </c>
      <c r="B272" s="23" t="s">
        <v>190</v>
      </c>
      <c r="C272" s="23" t="s">
        <v>2715</v>
      </c>
      <c r="D272" s="23" t="s">
        <v>192</v>
      </c>
      <c r="E272" s="23" t="s">
        <v>193</v>
      </c>
      <c r="F272" s="23" t="s">
        <v>194</v>
      </c>
      <c r="G272" s="23" t="s">
        <v>2716</v>
      </c>
      <c r="H272" s="23" t="s">
        <v>196</v>
      </c>
      <c r="I272" s="23" t="s">
        <v>71</v>
      </c>
      <c r="J272" s="23" t="s">
        <v>2717</v>
      </c>
      <c r="K272" s="23" t="s">
        <v>2718</v>
      </c>
      <c r="L272" s="23" t="s">
        <v>2716</v>
      </c>
      <c r="M272" s="23" t="s">
        <v>2716</v>
      </c>
      <c r="N272" s="23" t="s">
        <v>202</v>
      </c>
      <c r="O272" s="23" t="s">
        <v>269</v>
      </c>
      <c r="P272" s="23" t="s">
        <v>2714</v>
      </c>
      <c r="Q272" s="23"/>
      <c r="R272" s="23" t="s">
        <v>2717</v>
      </c>
      <c r="S272" s="33" t="s">
        <v>351</v>
      </c>
      <c r="T272" s="33" t="s">
        <v>207</v>
      </c>
      <c r="U272" s="23" t="s">
        <v>208</v>
      </c>
      <c r="V272" s="23" t="s">
        <v>70</v>
      </c>
      <c r="W272" s="23">
        <v>2024</v>
      </c>
      <c r="X272" s="23" t="s">
        <v>209</v>
      </c>
      <c r="Y272" s="23">
        <v>2024.01</v>
      </c>
      <c r="Z272" s="23">
        <v>2024.12</v>
      </c>
      <c r="AA272" s="36">
        <v>14.023</v>
      </c>
      <c r="AB272" s="36">
        <v>14.023</v>
      </c>
      <c r="AC272" s="36">
        <v>14.023</v>
      </c>
      <c r="AD272" s="36">
        <v>0</v>
      </c>
      <c r="AE272" s="36">
        <v>0</v>
      </c>
      <c r="AF272" s="36"/>
      <c r="AG272" s="40">
        <v>120</v>
      </c>
      <c r="AH272" s="40">
        <v>32</v>
      </c>
      <c r="AI272" s="23" t="s">
        <v>210</v>
      </c>
      <c r="AJ272" s="23" t="s">
        <v>210</v>
      </c>
      <c r="AK272" s="23" t="s">
        <v>211</v>
      </c>
      <c r="AL272" s="23"/>
      <c r="AM272" s="23" t="s">
        <v>212</v>
      </c>
      <c r="AN272" s="23" t="s">
        <v>210</v>
      </c>
      <c r="AO272" s="23" t="s">
        <v>210</v>
      </c>
      <c r="AP272" s="23"/>
      <c r="AQ272" s="23" t="s">
        <v>210</v>
      </c>
      <c r="AR272" s="23"/>
      <c r="AS272" s="23" t="s">
        <v>1718</v>
      </c>
      <c r="AT272" s="23">
        <v>75676001</v>
      </c>
    </row>
    <row r="273" s="9" customFormat="1" ht="70" customHeight="1" spans="1:46">
      <c r="A273" s="23">
        <f>SUBTOTAL(103,$C$7:C273)*1</f>
        <v>267</v>
      </c>
      <c r="B273" s="23" t="s">
        <v>190</v>
      </c>
      <c r="C273" s="23" t="s">
        <v>2719</v>
      </c>
      <c r="D273" s="23" t="s">
        <v>192</v>
      </c>
      <c r="E273" s="23" t="s">
        <v>193</v>
      </c>
      <c r="F273" s="23" t="s">
        <v>194</v>
      </c>
      <c r="G273" s="23" t="s">
        <v>2720</v>
      </c>
      <c r="H273" s="23" t="s">
        <v>196</v>
      </c>
      <c r="I273" s="23" t="s">
        <v>71</v>
      </c>
      <c r="J273" s="23" t="s">
        <v>2676</v>
      </c>
      <c r="K273" s="23" t="s">
        <v>2721</v>
      </c>
      <c r="L273" s="23" t="s">
        <v>2720</v>
      </c>
      <c r="M273" s="23" t="s">
        <v>2720</v>
      </c>
      <c r="N273" s="23" t="s">
        <v>202</v>
      </c>
      <c r="O273" s="23" t="s">
        <v>269</v>
      </c>
      <c r="P273" s="23" t="s">
        <v>2722</v>
      </c>
      <c r="Q273" s="23"/>
      <c r="R273" s="23" t="s">
        <v>2676</v>
      </c>
      <c r="S273" s="33" t="s">
        <v>351</v>
      </c>
      <c r="T273" s="33" t="s">
        <v>207</v>
      </c>
      <c r="U273" s="23" t="s">
        <v>208</v>
      </c>
      <c r="V273" s="23" t="s">
        <v>70</v>
      </c>
      <c r="W273" s="23">
        <v>2024</v>
      </c>
      <c r="X273" s="23" t="s">
        <v>209</v>
      </c>
      <c r="Y273" s="23">
        <v>2024.01</v>
      </c>
      <c r="Z273" s="23">
        <v>2024.12</v>
      </c>
      <c r="AA273" s="36">
        <v>27.589</v>
      </c>
      <c r="AB273" s="36">
        <v>27.589</v>
      </c>
      <c r="AC273" s="36">
        <v>27.589</v>
      </c>
      <c r="AD273" s="36">
        <v>0</v>
      </c>
      <c r="AE273" s="36">
        <v>0</v>
      </c>
      <c r="AF273" s="36"/>
      <c r="AG273" s="40">
        <v>1500</v>
      </c>
      <c r="AH273" s="40">
        <v>243</v>
      </c>
      <c r="AI273" s="23" t="s">
        <v>210</v>
      </c>
      <c r="AJ273" s="23" t="s">
        <v>210</v>
      </c>
      <c r="AK273" s="23" t="s">
        <v>211</v>
      </c>
      <c r="AL273" s="23"/>
      <c r="AM273" s="23" t="s">
        <v>212</v>
      </c>
      <c r="AN273" s="23" t="s">
        <v>210</v>
      </c>
      <c r="AO273" s="23" t="s">
        <v>210</v>
      </c>
      <c r="AP273" s="23"/>
      <c r="AQ273" s="23" t="s">
        <v>210</v>
      </c>
      <c r="AR273" s="23"/>
      <c r="AS273" s="23" t="s">
        <v>1718</v>
      </c>
      <c r="AT273" s="23">
        <v>75676001</v>
      </c>
    </row>
    <row r="274" s="9" customFormat="1" ht="70" customHeight="1" spans="1:46">
      <c r="A274" s="23">
        <f>SUBTOTAL(103,$C$7:C274)*1</f>
        <v>268</v>
      </c>
      <c r="B274" s="23" t="s">
        <v>190</v>
      </c>
      <c r="C274" s="23" t="s">
        <v>2723</v>
      </c>
      <c r="D274" s="23" t="s">
        <v>192</v>
      </c>
      <c r="E274" s="23" t="s">
        <v>193</v>
      </c>
      <c r="F274" s="23" t="s">
        <v>194</v>
      </c>
      <c r="G274" s="23" t="s">
        <v>2724</v>
      </c>
      <c r="H274" s="23" t="s">
        <v>196</v>
      </c>
      <c r="I274" s="23" t="s">
        <v>71</v>
      </c>
      <c r="J274" s="23" t="s">
        <v>2725</v>
      </c>
      <c r="K274" s="23" t="s">
        <v>2726</v>
      </c>
      <c r="L274" s="23" t="s">
        <v>2724</v>
      </c>
      <c r="M274" s="23" t="s">
        <v>2724</v>
      </c>
      <c r="N274" s="23" t="s">
        <v>202</v>
      </c>
      <c r="O274" s="23" t="s">
        <v>269</v>
      </c>
      <c r="P274" s="23" t="s">
        <v>2722</v>
      </c>
      <c r="Q274" s="23"/>
      <c r="R274" s="23" t="s">
        <v>2725</v>
      </c>
      <c r="S274" s="33" t="s">
        <v>351</v>
      </c>
      <c r="T274" s="33" t="s">
        <v>207</v>
      </c>
      <c r="U274" s="23" t="s">
        <v>208</v>
      </c>
      <c r="V274" s="23" t="s">
        <v>70</v>
      </c>
      <c r="W274" s="23">
        <v>2024</v>
      </c>
      <c r="X274" s="23" t="s">
        <v>209</v>
      </c>
      <c r="Y274" s="23">
        <v>2024.01</v>
      </c>
      <c r="Z274" s="23">
        <v>2024.12</v>
      </c>
      <c r="AA274" s="36">
        <v>22.838</v>
      </c>
      <c r="AB274" s="36">
        <v>22.838</v>
      </c>
      <c r="AC274" s="36">
        <v>22.838</v>
      </c>
      <c r="AD274" s="36">
        <v>0</v>
      </c>
      <c r="AE274" s="36">
        <v>0</v>
      </c>
      <c r="AF274" s="36"/>
      <c r="AG274" s="40">
        <v>205</v>
      </c>
      <c r="AH274" s="40">
        <v>49</v>
      </c>
      <c r="AI274" s="23" t="s">
        <v>210</v>
      </c>
      <c r="AJ274" s="23" t="s">
        <v>210</v>
      </c>
      <c r="AK274" s="23" t="s">
        <v>211</v>
      </c>
      <c r="AL274" s="23"/>
      <c r="AM274" s="23" t="s">
        <v>212</v>
      </c>
      <c r="AN274" s="23" t="s">
        <v>210</v>
      </c>
      <c r="AO274" s="23" t="s">
        <v>210</v>
      </c>
      <c r="AP274" s="23"/>
      <c r="AQ274" s="23" t="s">
        <v>210</v>
      </c>
      <c r="AR274" s="23"/>
      <c r="AS274" s="23" t="s">
        <v>1718</v>
      </c>
      <c r="AT274" s="23">
        <v>75676001</v>
      </c>
    </row>
    <row r="275" s="9" customFormat="1" ht="70" customHeight="1" spans="1:46">
      <c r="A275" s="23">
        <f>SUBTOTAL(103,$C$7:C275)*1</f>
        <v>269</v>
      </c>
      <c r="B275" s="23" t="s">
        <v>190</v>
      </c>
      <c r="C275" s="23" t="s">
        <v>2727</v>
      </c>
      <c r="D275" s="23" t="s">
        <v>192</v>
      </c>
      <c r="E275" s="23" t="s">
        <v>193</v>
      </c>
      <c r="F275" s="23" t="s">
        <v>194</v>
      </c>
      <c r="G275" s="23" t="s">
        <v>2728</v>
      </c>
      <c r="H275" s="23" t="s">
        <v>629</v>
      </c>
      <c r="I275" s="23" t="s">
        <v>71</v>
      </c>
      <c r="J275" s="23" t="s">
        <v>2717</v>
      </c>
      <c r="K275" s="23" t="s">
        <v>2729</v>
      </c>
      <c r="L275" s="23" t="s">
        <v>2728</v>
      </c>
      <c r="M275" s="23" t="s">
        <v>2728</v>
      </c>
      <c r="N275" s="23" t="s">
        <v>202</v>
      </c>
      <c r="O275" s="23" t="s">
        <v>269</v>
      </c>
      <c r="P275" s="23" t="s">
        <v>2730</v>
      </c>
      <c r="Q275" s="23"/>
      <c r="R275" s="23" t="s">
        <v>2717</v>
      </c>
      <c r="S275" s="33" t="s">
        <v>351</v>
      </c>
      <c r="T275" s="33" t="s">
        <v>207</v>
      </c>
      <c r="U275" s="23" t="s">
        <v>208</v>
      </c>
      <c r="V275" s="23" t="s">
        <v>70</v>
      </c>
      <c r="W275" s="23">
        <v>2024</v>
      </c>
      <c r="X275" s="23" t="s">
        <v>209</v>
      </c>
      <c r="Y275" s="23">
        <v>2024.01</v>
      </c>
      <c r="Z275" s="23">
        <v>2024.12</v>
      </c>
      <c r="AA275" s="36">
        <v>58.166</v>
      </c>
      <c r="AB275" s="36">
        <v>58.166</v>
      </c>
      <c r="AC275" s="36">
        <v>58.166</v>
      </c>
      <c r="AD275" s="36">
        <v>0</v>
      </c>
      <c r="AE275" s="36">
        <v>0</v>
      </c>
      <c r="AF275" s="36"/>
      <c r="AG275" s="40">
        <v>120</v>
      </c>
      <c r="AH275" s="40">
        <v>29</v>
      </c>
      <c r="AI275" s="23" t="s">
        <v>560</v>
      </c>
      <c r="AJ275" s="23" t="s">
        <v>210</v>
      </c>
      <c r="AK275" s="23" t="s">
        <v>211</v>
      </c>
      <c r="AL275" s="23"/>
      <c r="AM275" s="23" t="s">
        <v>212</v>
      </c>
      <c r="AN275" s="23" t="s">
        <v>210</v>
      </c>
      <c r="AO275" s="23" t="s">
        <v>210</v>
      </c>
      <c r="AP275" s="23"/>
      <c r="AQ275" s="23" t="s">
        <v>210</v>
      </c>
      <c r="AR275" s="23"/>
      <c r="AS275" s="23" t="s">
        <v>1718</v>
      </c>
      <c r="AT275" s="23">
        <v>75676001</v>
      </c>
    </row>
    <row r="276" s="9" customFormat="1" ht="70" customHeight="1" spans="1:46">
      <c r="A276" s="23">
        <f>SUBTOTAL(103,$C$7:C276)*1</f>
        <v>270</v>
      </c>
      <c r="B276" s="23" t="s">
        <v>190</v>
      </c>
      <c r="C276" s="23" t="s">
        <v>2731</v>
      </c>
      <c r="D276" s="23" t="s">
        <v>192</v>
      </c>
      <c r="E276" s="23" t="s">
        <v>193</v>
      </c>
      <c r="F276" s="23" t="s">
        <v>194</v>
      </c>
      <c r="G276" s="23" t="s">
        <v>2732</v>
      </c>
      <c r="H276" s="23" t="s">
        <v>196</v>
      </c>
      <c r="I276" s="23" t="s">
        <v>2733</v>
      </c>
      <c r="J276" s="23" t="s">
        <v>2734</v>
      </c>
      <c r="K276" s="23" t="s">
        <v>2735</v>
      </c>
      <c r="L276" s="23" t="s">
        <v>2732</v>
      </c>
      <c r="M276" s="23" t="s">
        <v>2736</v>
      </c>
      <c r="N276" s="23" t="s">
        <v>202</v>
      </c>
      <c r="O276" s="23" t="s">
        <v>269</v>
      </c>
      <c r="P276" s="23" t="s">
        <v>2737</v>
      </c>
      <c r="Q276" s="23"/>
      <c r="R276" s="23" t="s">
        <v>2738</v>
      </c>
      <c r="S276" s="33" t="s">
        <v>351</v>
      </c>
      <c r="T276" s="33" t="s">
        <v>207</v>
      </c>
      <c r="U276" s="23" t="s">
        <v>208</v>
      </c>
      <c r="V276" s="23" t="s">
        <v>26</v>
      </c>
      <c r="W276" s="23">
        <v>2024</v>
      </c>
      <c r="X276" s="23" t="s">
        <v>209</v>
      </c>
      <c r="Y276" s="23">
        <v>2024.01</v>
      </c>
      <c r="Z276" s="23">
        <v>2024.12</v>
      </c>
      <c r="AA276" s="36">
        <v>21.274</v>
      </c>
      <c r="AB276" s="36">
        <v>21.274</v>
      </c>
      <c r="AC276" s="36">
        <v>21.274</v>
      </c>
      <c r="AD276" s="36">
        <v>0</v>
      </c>
      <c r="AE276" s="36">
        <v>0</v>
      </c>
      <c r="AF276" s="36"/>
      <c r="AG276" s="40">
        <v>1000</v>
      </c>
      <c r="AH276" s="40">
        <v>44</v>
      </c>
      <c r="AI276" s="23" t="s">
        <v>210</v>
      </c>
      <c r="AJ276" s="23" t="s">
        <v>210</v>
      </c>
      <c r="AK276" s="23" t="s">
        <v>211</v>
      </c>
      <c r="AL276" s="23"/>
      <c r="AM276" s="23" t="s">
        <v>212</v>
      </c>
      <c r="AN276" s="23" t="s">
        <v>210</v>
      </c>
      <c r="AO276" s="23" t="s">
        <v>210</v>
      </c>
      <c r="AP276" s="23"/>
      <c r="AQ276" s="23" t="s">
        <v>210</v>
      </c>
      <c r="AR276" s="23"/>
      <c r="AS276" s="23" t="s">
        <v>1252</v>
      </c>
      <c r="AT276" s="23" t="s">
        <v>1253</v>
      </c>
    </row>
    <row r="277" s="9" customFormat="1" ht="70" customHeight="1" spans="1:46">
      <c r="A277" s="23">
        <f>SUBTOTAL(103,$C$7:C277)*1</f>
        <v>271</v>
      </c>
      <c r="B277" s="23" t="s">
        <v>190</v>
      </c>
      <c r="C277" s="23" t="s">
        <v>2739</v>
      </c>
      <c r="D277" s="23" t="s">
        <v>192</v>
      </c>
      <c r="E277" s="23" t="s">
        <v>193</v>
      </c>
      <c r="F277" s="23" t="s">
        <v>194</v>
      </c>
      <c r="G277" s="23" t="s">
        <v>2740</v>
      </c>
      <c r="H277" s="23" t="s">
        <v>196</v>
      </c>
      <c r="I277" s="23" t="s">
        <v>2741</v>
      </c>
      <c r="J277" s="23" t="s">
        <v>2742</v>
      </c>
      <c r="K277" s="23" t="s">
        <v>2743</v>
      </c>
      <c r="L277" s="23" t="s">
        <v>2740</v>
      </c>
      <c r="M277" s="23" t="s">
        <v>2744</v>
      </c>
      <c r="N277" s="23" t="s">
        <v>202</v>
      </c>
      <c r="O277" s="23" t="s">
        <v>269</v>
      </c>
      <c r="P277" s="23" t="s">
        <v>2745</v>
      </c>
      <c r="Q277" s="23"/>
      <c r="R277" s="23" t="s">
        <v>2746</v>
      </c>
      <c r="S277" s="33" t="s">
        <v>351</v>
      </c>
      <c r="T277" s="33" t="s">
        <v>207</v>
      </c>
      <c r="U277" s="23" t="s">
        <v>208</v>
      </c>
      <c r="V277" s="23" t="s">
        <v>88</v>
      </c>
      <c r="W277" s="23">
        <v>2024</v>
      </c>
      <c r="X277" s="23" t="s">
        <v>209</v>
      </c>
      <c r="Y277" s="23">
        <v>2024.01</v>
      </c>
      <c r="Z277" s="23">
        <v>2024.12</v>
      </c>
      <c r="AA277" s="36">
        <v>17.98</v>
      </c>
      <c r="AB277" s="36">
        <v>17.98</v>
      </c>
      <c r="AC277" s="36">
        <v>17.98</v>
      </c>
      <c r="AD277" s="36">
        <v>0</v>
      </c>
      <c r="AE277" s="36">
        <v>0</v>
      </c>
      <c r="AF277" s="36"/>
      <c r="AG277" s="40">
        <v>300</v>
      </c>
      <c r="AH277" s="40">
        <v>15</v>
      </c>
      <c r="AI277" s="23" t="s">
        <v>210</v>
      </c>
      <c r="AJ277" s="23" t="s">
        <v>210</v>
      </c>
      <c r="AK277" s="23" t="s">
        <v>211</v>
      </c>
      <c r="AL277" s="23"/>
      <c r="AM277" s="23" t="s">
        <v>212</v>
      </c>
      <c r="AN277" s="23" t="s">
        <v>210</v>
      </c>
      <c r="AO277" s="23" t="s">
        <v>210</v>
      </c>
      <c r="AP277" s="23"/>
      <c r="AQ277" s="23" t="s">
        <v>210</v>
      </c>
      <c r="AR277" s="23"/>
      <c r="AS277" s="23" t="s">
        <v>852</v>
      </c>
      <c r="AT277" s="23">
        <v>13709489800</v>
      </c>
    </row>
    <row r="278" s="9" customFormat="1" ht="70" customHeight="1" spans="1:46">
      <c r="A278" s="23">
        <f>SUBTOTAL(103,$C$7:C278)*1</f>
        <v>272</v>
      </c>
      <c r="B278" s="23" t="s">
        <v>190</v>
      </c>
      <c r="C278" s="23" t="s">
        <v>2747</v>
      </c>
      <c r="D278" s="23" t="s">
        <v>192</v>
      </c>
      <c r="E278" s="23" t="s">
        <v>193</v>
      </c>
      <c r="F278" s="23" t="s">
        <v>194</v>
      </c>
      <c r="G278" s="23" t="s">
        <v>2748</v>
      </c>
      <c r="H278" s="23" t="s">
        <v>196</v>
      </c>
      <c r="I278" s="23" t="s">
        <v>2749</v>
      </c>
      <c r="J278" s="23" t="s">
        <v>2750</v>
      </c>
      <c r="K278" s="23" t="s">
        <v>2751</v>
      </c>
      <c r="L278" s="23" t="s">
        <v>2748</v>
      </c>
      <c r="M278" s="23" t="s">
        <v>2752</v>
      </c>
      <c r="N278" s="23" t="s">
        <v>202</v>
      </c>
      <c r="O278" s="23" t="s">
        <v>269</v>
      </c>
      <c r="P278" s="23" t="s">
        <v>2753</v>
      </c>
      <c r="Q278" s="23"/>
      <c r="R278" s="23" t="s">
        <v>2754</v>
      </c>
      <c r="S278" s="33" t="s">
        <v>351</v>
      </c>
      <c r="T278" s="33" t="s">
        <v>207</v>
      </c>
      <c r="U278" s="23" t="s">
        <v>208</v>
      </c>
      <c r="V278" s="23" t="s">
        <v>88</v>
      </c>
      <c r="W278" s="23">
        <v>2024</v>
      </c>
      <c r="X278" s="23" t="s">
        <v>209</v>
      </c>
      <c r="Y278" s="23">
        <v>2024.01</v>
      </c>
      <c r="Z278" s="23">
        <v>2024.12</v>
      </c>
      <c r="AA278" s="36">
        <v>27.75</v>
      </c>
      <c r="AB278" s="36">
        <v>27.75</v>
      </c>
      <c r="AC278" s="36">
        <v>27.75</v>
      </c>
      <c r="AD278" s="36">
        <v>0</v>
      </c>
      <c r="AE278" s="36">
        <v>0</v>
      </c>
      <c r="AF278" s="36"/>
      <c r="AG278" s="40">
        <v>800</v>
      </c>
      <c r="AH278" s="40">
        <v>87</v>
      </c>
      <c r="AI278" s="23" t="s">
        <v>210</v>
      </c>
      <c r="AJ278" s="23" t="s">
        <v>210</v>
      </c>
      <c r="AK278" s="23" t="s">
        <v>211</v>
      </c>
      <c r="AL278" s="23"/>
      <c r="AM278" s="23" t="s">
        <v>212</v>
      </c>
      <c r="AN278" s="23" t="s">
        <v>210</v>
      </c>
      <c r="AO278" s="23" t="s">
        <v>210</v>
      </c>
      <c r="AP278" s="23"/>
      <c r="AQ278" s="23" t="s">
        <v>210</v>
      </c>
      <c r="AR278" s="23"/>
      <c r="AS278" s="23" t="s">
        <v>852</v>
      </c>
      <c r="AT278" s="23">
        <v>13709489800</v>
      </c>
    </row>
    <row r="279" s="9" customFormat="1" ht="70" customHeight="1" spans="1:46">
      <c r="A279" s="23">
        <f>SUBTOTAL(103,$C$7:C279)*1</f>
        <v>273</v>
      </c>
      <c r="B279" s="23" t="s">
        <v>190</v>
      </c>
      <c r="C279" s="23" t="s">
        <v>2755</v>
      </c>
      <c r="D279" s="23" t="s">
        <v>192</v>
      </c>
      <c r="E279" s="23" t="s">
        <v>193</v>
      </c>
      <c r="F279" s="23" t="s">
        <v>194</v>
      </c>
      <c r="G279" s="23" t="s">
        <v>2756</v>
      </c>
      <c r="H279" s="23" t="s">
        <v>196</v>
      </c>
      <c r="I279" s="23" t="s">
        <v>2757</v>
      </c>
      <c r="J279" s="23" t="s">
        <v>2758</v>
      </c>
      <c r="K279" s="23" t="s">
        <v>2759</v>
      </c>
      <c r="L279" s="23" t="s">
        <v>2756</v>
      </c>
      <c r="M279" s="23" t="s">
        <v>2744</v>
      </c>
      <c r="N279" s="23" t="s">
        <v>202</v>
      </c>
      <c r="O279" s="23" t="s">
        <v>269</v>
      </c>
      <c r="P279" s="23" t="s">
        <v>2760</v>
      </c>
      <c r="Q279" s="23"/>
      <c r="R279" s="23" t="s">
        <v>2761</v>
      </c>
      <c r="S279" s="33" t="s">
        <v>351</v>
      </c>
      <c r="T279" s="33" t="s">
        <v>207</v>
      </c>
      <c r="U279" s="23" t="s">
        <v>208</v>
      </c>
      <c r="V279" s="23" t="s">
        <v>88</v>
      </c>
      <c r="W279" s="23">
        <v>2024</v>
      </c>
      <c r="X279" s="23" t="s">
        <v>209</v>
      </c>
      <c r="Y279" s="23">
        <v>2024.01</v>
      </c>
      <c r="Z279" s="23">
        <v>2024.12</v>
      </c>
      <c r="AA279" s="36">
        <v>18.35</v>
      </c>
      <c r="AB279" s="36">
        <v>18.35</v>
      </c>
      <c r="AC279" s="36">
        <v>18.35</v>
      </c>
      <c r="AD279" s="36">
        <v>0</v>
      </c>
      <c r="AE279" s="36">
        <v>0</v>
      </c>
      <c r="AF279" s="36"/>
      <c r="AG279" s="40">
        <v>700</v>
      </c>
      <c r="AH279" s="40">
        <v>55</v>
      </c>
      <c r="AI279" s="23" t="s">
        <v>210</v>
      </c>
      <c r="AJ279" s="23" t="s">
        <v>210</v>
      </c>
      <c r="AK279" s="23" t="s">
        <v>211</v>
      </c>
      <c r="AL279" s="23"/>
      <c r="AM279" s="23" t="s">
        <v>212</v>
      </c>
      <c r="AN279" s="23" t="s">
        <v>210</v>
      </c>
      <c r="AO279" s="23" t="s">
        <v>210</v>
      </c>
      <c r="AP279" s="23"/>
      <c r="AQ279" s="23" t="s">
        <v>210</v>
      </c>
      <c r="AR279" s="23"/>
      <c r="AS279" s="23" t="s">
        <v>852</v>
      </c>
      <c r="AT279" s="23">
        <v>13709489800</v>
      </c>
    </row>
    <row r="280" s="9" customFormat="1" ht="70" customHeight="1" spans="1:46">
      <c r="A280" s="23">
        <f>SUBTOTAL(103,$C$7:C280)*1</f>
        <v>274</v>
      </c>
      <c r="B280" s="23" t="s">
        <v>190</v>
      </c>
      <c r="C280" s="23" t="s">
        <v>2762</v>
      </c>
      <c r="D280" s="23" t="s">
        <v>192</v>
      </c>
      <c r="E280" s="23" t="s">
        <v>193</v>
      </c>
      <c r="F280" s="23" t="s">
        <v>194</v>
      </c>
      <c r="G280" s="23" t="s">
        <v>2763</v>
      </c>
      <c r="H280" s="23" t="s">
        <v>196</v>
      </c>
      <c r="I280" s="23" t="s">
        <v>73</v>
      </c>
      <c r="J280" s="23" t="s">
        <v>2764</v>
      </c>
      <c r="K280" s="23" t="s">
        <v>2765</v>
      </c>
      <c r="L280" s="23" t="s">
        <v>2763</v>
      </c>
      <c r="M280" s="23" t="s">
        <v>2766</v>
      </c>
      <c r="N280" s="23" t="s">
        <v>202</v>
      </c>
      <c r="O280" s="23" t="s">
        <v>269</v>
      </c>
      <c r="P280" s="23" t="s">
        <v>2767</v>
      </c>
      <c r="Q280" s="23"/>
      <c r="R280" s="23" t="s">
        <v>2768</v>
      </c>
      <c r="S280" s="33" t="s">
        <v>351</v>
      </c>
      <c r="T280" s="33" t="s">
        <v>207</v>
      </c>
      <c r="U280" s="23" t="s">
        <v>208</v>
      </c>
      <c r="V280" s="23" t="s">
        <v>72</v>
      </c>
      <c r="W280" s="23">
        <v>2024</v>
      </c>
      <c r="X280" s="23" t="s">
        <v>209</v>
      </c>
      <c r="Y280" s="23">
        <v>2024.01</v>
      </c>
      <c r="Z280" s="23">
        <v>2024.12</v>
      </c>
      <c r="AA280" s="36">
        <v>24.5</v>
      </c>
      <c r="AB280" s="36">
        <v>24.5</v>
      </c>
      <c r="AC280" s="36">
        <v>24.5</v>
      </c>
      <c r="AD280" s="36">
        <v>0</v>
      </c>
      <c r="AE280" s="36">
        <v>0</v>
      </c>
      <c r="AF280" s="36"/>
      <c r="AG280" s="40">
        <v>2563</v>
      </c>
      <c r="AH280" s="40">
        <v>222</v>
      </c>
      <c r="AI280" s="23" t="s">
        <v>210</v>
      </c>
      <c r="AJ280" s="23" t="s">
        <v>210</v>
      </c>
      <c r="AK280" s="23" t="s">
        <v>211</v>
      </c>
      <c r="AL280" s="23"/>
      <c r="AM280" s="23" t="s">
        <v>212</v>
      </c>
      <c r="AN280" s="23" t="s">
        <v>210</v>
      </c>
      <c r="AO280" s="23" t="s">
        <v>210</v>
      </c>
      <c r="AP280" s="23"/>
      <c r="AQ280" s="23" t="s">
        <v>210</v>
      </c>
      <c r="AR280" s="23"/>
      <c r="AS280" s="23" t="s">
        <v>2769</v>
      </c>
      <c r="AT280" s="23">
        <v>18996967169</v>
      </c>
    </row>
    <row r="281" s="9" customFormat="1" ht="70" customHeight="1" spans="1:46">
      <c r="A281" s="23">
        <f>SUBTOTAL(103,$C$7:C281)*1</f>
        <v>275</v>
      </c>
      <c r="B281" s="23" t="s">
        <v>190</v>
      </c>
      <c r="C281" s="23" t="s">
        <v>2770</v>
      </c>
      <c r="D281" s="23" t="s">
        <v>192</v>
      </c>
      <c r="E281" s="23" t="s">
        <v>193</v>
      </c>
      <c r="F281" s="23" t="s">
        <v>194</v>
      </c>
      <c r="G281" s="23" t="s">
        <v>2771</v>
      </c>
      <c r="H281" s="23" t="s">
        <v>196</v>
      </c>
      <c r="I281" s="23" t="s">
        <v>63</v>
      </c>
      <c r="J281" s="23" t="s">
        <v>2772</v>
      </c>
      <c r="K281" s="23" t="s">
        <v>2773</v>
      </c>
      <c r="L281" s="23" t="s">
        <v>2771</v>
      </c>
      <c r="M281" s="23" t="s">
        <v>2774</v>
      </c>
      <c r="N281" s="23" t="s">
        <v>202</v>
      </c>
      <c r="O281" s="23" t="s">
        <v>269</v>
      </c>
      <c r="P281" s="23" t="s">
        <v>2775</v>
      </c>
      <c r="Q281" s="23"/>
      <c r="R281" s="23" t="s">
        <v>2776</v>
      </c>
      <c r="S281" s="33" t="s">
        <v>351</v>
      </c>
      <c r="T281" s="33" t="s">
        <v>207</v>
      </c>
      <c r="U281" s="23" t="s">
        <v>208</v>
      </c>
      <c r="V281" s="23" t="s">
        <v>62</v>
      </c>
      <c r="W281" s="23">
        <v>2024</v>
      </c>
      <c r="X281" s="23" t="s">
        <v>209</v>
      </c>
      <c r="Y281" s="23">
        <v>2024.01</v>
      </c>
      <c r="Z281" s="23">
        <v>2024.12</v>
      </c>
      <c r="AA281" s="36">
        <v>16.113</v>
      </c>
      <c r="AB281" s="36">
        <v>16.113</v>
      </c>
      <c r="AC281" s="36">
        <v>16.113</v>
      </c>
      <c r="AD281" s="36">
        <v>0</v>
      </c>
      <c r="AE281" s="36">
        <v>0</v>
      </c>
      <c r="AF281" s="36"/>
      <c r="AG281" s="40">
        <v>150</v>
      </c>
      <c r="AH281" s="40">
        <v>15</v>
      </c>
      <c r="AI281" s="23" t="s">
        <v>210</v>
      </c>
      <c r="AJ281" s="23" t="s">
        <v>210</v>
      </c>
      <c r="AK281" s="23" t="s">
        <v>211</v>
      </c>
      <c r="AL281" s="23"/>
      <c r="AM281" s="23" t="s">
        <v>212</v>
      </c>
      <c r="AN281" s="23" t="s">
        <v>210</v>
      </c>
      <c r="AO281" s="23" t="s">
        <v>210</v>
      </c>
      <c r="AP281" s="23"/>
      <c r="AQ281" s="23" t="s">
        <v>209</v>
      </c>
      <c r="AR281" s="23"/>
      <c r="AS281" s="23" t="s">
        <v>2777</v>
      </c>
      <c r="AT281" s="23">
        <v>75814401</v>
      </c>
    </row>
    <row r="282" s="9" customFormat="1" ht="70" customHeight="1" spans="1:46">
      <c r="A282" s="23">
        <f>SUBTOTAL(103,$C$7:C282)*1</f>
        <v>276</v>
      </c>
      <c r="B282" s="23" t="s">
        <v>190</v>
      </c>
      <c r="C282" s="23" t="s">
        <v>2778</v>
      </c>
      <c r="D282" s="23" t="s">
        <v>192</v>
      </c>
      <c r="E282" s="23" t="s">
        <v>193</v>
      </c>
      <c r="F282" s="23" t="s">
        <v>194</v>
      </c>
      <c r="G282" s="23" t="s">
        <v>2779</v>
      </c>
      <c r="H282" s="23" t="s">
        <v>196</v>
      </c>
      <c r="I282" s="23" t="s">
        <v>63</v>
      </c>
      <c r="J282" s="23" t="s">
        <v>2780</v>
      </c>
      <c r="K282" s="23" t="s">
        <v>2781</v>
      </c>
      <c r="L282" s="23" t="s">
        <v>2779</v>
      </c>
      <c r="M282" s="23" t="s">
        <v>2782</v>
      </c>
      <c r="N282" s="23" t="s">
        <v>202</v>
      </c>
      <c r="O282" s="23" t="s">
        <v>269</v>
      </c>
      <c r="P282" s="23" t="s">
        <v>2783</v>
      </c>
      <c r="Q282" s="23"/>
      <c r="R282" s="23" t="s">
        <v>2784</v>
      </c>
      <c r="S282" s="33" t="s">
        <v>351</v>
      </c>
      <c r="T282" s="33" t="s">
        <v>207</v>
      </c>
      <c r="U282" s="23" t="s">
        <v>208</v>
      </c>
      <c r="V282" s="23" t="s">
        <v>62</v>
      </c>
      <c r="W282" s="23">
        <v>2024</v>
      </c>
      <c r="X282" s="23" t="s">
        <v>209</v>
      </c>
      <c r="Y282" s="23">
        <v>2024.01</v>
      </c>
      <c r="Z282" s="23">
        <v>2024.12</v>
      </c>
      <c r="AA282" s="36">
        <v>14.115</v>
      </c>
      <c r="AB282" s="36">
        <v>14.115</v>
      </c>
      <c r="AC282" s="77">
        <v>14.115</v>
      </c>
      <c r="AD282" s="36">
        <v>0</v>
      </c>
      <c r="AE282" s="36">
        <v>0</v>
      </c>
      <c r="AF282" s="36"/>
      <c r="AG282" s="40">
        <v>350</v>
      </c>
      <c r="AH282" s="40">
        <v>50</v>
      </c>
      <c r="AI282" s="23" t="s">
        <v>210</v>
      </c>
      <c r="AJ282" s="23" t="s">
        <v>210</v>
      </c>
      <c r="AK282" s="23" t="s">
        <v>211</v>
      </c>
      <c r="AL282" s="23"/>
      <c r="AM282" s="23" t="s">
        <v>212</v>
      </c>
      <c r="AN282" s="23" t="s">
        <v>210</v>
      </c>
      <c r="AO282" s="23" t="s">
        <v>210</v>
      </c>
      <c r="AP282" s="23"/>
      <c r="AQ282" s="23" t="s">
        <v>209</v>
      </c>
      <c r="AR282" s="23"/>
      <c r="AS282" s="23" t="s">
        <v>2777</v>
      </c>
      <c r="AT282" s="23">
        <v>75814401</v>
      </c>
    </row>
    <row r="283" s="9" customFormat="1" ht="70" customHeight="1" spans="1:46">
      <c r="A283" s="23">
        <f>SUBTOTAL(103,$C$7:C283)*1</f>
        <v>277</v>
      </c>
      <c r="B283" s="23" t="s">
        <v>190</v>
      </c>
      <c r="C283" s="23" t="s">
        <v>2785</v>
      </c>
      <c r="D283" s="23" t="s">
        <v>192</v>
      </c>
      <c r="E283" s="23" t="s">
        <v>193</v>
      </c>
      <c r="F283" s="23" t="s">
        <v>194</v>
      </c>
      <c r="G283" s="23" t="s">
        <v>2786</v>
      </c>
      <c r="H283" s="23" t="s">
        <v>196</v>
      </c>
      <c r="I283" s="23" t="s">
        <v>63</v>
      </c>
      <c r="J283" s="23" t="s">
        <v>2787</v>
      </c>
      <c r="K283" s="23" t="s">
        <v>2788</v>
      </c>
      <c r="L283" s="23" t="s">
        <v>2786</v>
      </c>
      <c r="M283" s="23" t="s">
        <v>2789</v>
      </c>
      <c r="N283" s="23" t="s">
        <v>202</v>
      </c>
      <c r="O283" s="23" t="s">
        <v>269</v>
      </c>
      <c r="P283" s="23" t="s">
        <v>2790</v>
      </c>
      <c r="Q283" s="23"/>
      <c r="R283" s="23" t="s">
        <v>2791</v>
      </c>
      <c r="S283" s="33" t="s">
        <v>351</v>
      </c>
      <c r="T283" s="33" t="s">
        <v>207</v>
      </c>
      <c r="U283" s="23" t="s">
        <v>208</v>
      </c>
      <c r="V283" s="23" t="s">
        <v>62</v>
      </c>
      <c r="W283" s="23">
        <v>2024</v>
      </c>
      <c r="X283" s="23" t="s">
        <v>209</v>
      </c>
      <c r="Y283" s="23">
        <v>2024.01</v>
      </c>
      <c r="Z283" s="23">
        <v>2024.12</v>
      </c>
      <c r="AA283" s="36">
        <v>26.682</v>
      </c>
      <c r="AB283" s="36">
        <v>26.682</v>
      </c>
      <c r="AC283" s="36">
        <v>26.682</v>
      </c>
      <c r="AD283" s="36">
        <v>0</v>
      </c>
      <c r="AE283" s="36">
        <v>0</v>
      </c>
      <c r="AF283" s="36"/>
      <c r="AG283" s="40">
        <v>182</v>
      </c>
      <c r="AH283" s="40">
        <v>21</v>
      </c>
      <c r="AI283" s="23" t="s">
        <v>210</v>
      </c>
      <c r="AJ283" s="23" t="s">
        <v>210</v>
      </c>
      <c r="AK283" s="23" t="s">
        <v>211</v>
      </c>
      <c r="AL283" s="23"/>
      <c r="AM283" s="23" t="s">
        <v>212</v>
      </c>
      <c r="AN283" s="23" t="s">
        <v>210</v>
      </c>
      <c r="AO283" s="23" t="s">
        <v>210</v>
      </c>
      <c r="AP283" s="23"/>
      <c r="AQ283" s="23" t="s">
        <v>209</v>
      </c>
      <c r="AR283" s="23"/>
      <c r="AS283" s="23" t="s">
        <v>2777</v>
      </c>
      <c r="AT283" s="23">
        <v>75814401</v>
      </c>
    </row>
    <row r="284" s="9" customFormat="1" ht="70" customHeight="1" spans="1:46">
      <c r="A284" s="23">
        <f>SUBTOTAL(103,$C$7:C284)*1</f>
        <v>278</v>
      </c>
      <c r="B284" s="23" t="s">
        <v>190</v>
      </c>
      <c r="C284" s="23" t="s">
        <v>2792</v>
      </c>
      <c r="D284" s="23" t="s">
        <v>192</v>
      </c>
      <c r="E284" s="23" t="s">
        <v>193</v>
      </c>
      <c r="F284" s="23" t="s">
        <v>194</v>
      </c>
      <c r="G284" s="23" t="s">
        <v>2793</v>
      </c>
      <c r="H284" s="23" t="s">
        <v>196</v>
      </c>
      <c r="I284" s="23" t="s">
        <v>63</v>
      </c>
      <c r="J284" s="23" t="s">
        <v>2794</v>
      </c>
      <c r="K284" s="23" t="s">
        <v>2795</v>
      </c>
      <c r="L284" s="23" t="s">
        <v>2793</v>
      </c>
      <c r="M284" s="23" t="s">
        <v>2796</v>
      </c>
      <c r="N284" s="23" t="s">
        <v>202</v>
      </c>
      <c r="O284" s="23" t="s">
        <v>269</v>
      </c>
      <c r="P284" s="23" t="s">
        <v>2797</v>
      </c>
      <c r="Q284" s="23"/>
      <c r="R284" s="23" t="s">
        <v>2798</v>
      </c>
      <c r="S284" s="33" t="s">
        <v>351</v>
      </c>
      <c r="T284" s="33" t="s">
        <v>207</v>
      </c>
      <c r="U284" s="23" t="s">
        <v>208</v>
      </c>
      <c r="V284" s="23" t="s">
        <v>62</v>
      </c>
      <c r="W284" s="23">
        <v>2024</v>
      </c>
      <c r="X284" s="23" t="s">
        <v>209</v>
      </c>
      <c r="Y284" s="23">
        <v>2024.01</v>
      </c>
      <c r="Z284" s="23">
        <v>2024.12</v>
      </c>
      <c r="AA284" s="36">
        <v>42.384</v>
      </c>
      <c r="AB284" s="36">
        <v>42.384</v>
      </c>
      <c r="AC284" s="36">
        <v>42.384</v>
      </c>
      <c r="AD284" s="36">
        <v>0</v>
      </c>
      <c r="AE284" s="36">
        <v>0</v>
      </c>
      <c r="AF284" s="36"/>
      <c r="AG284" s="40">
        <v>617</v>
      </c>
      <c r="AH284" s="40">
        <v>42</v>
      </c>
      <c r="AI284" s="23" t="s">
        <v>210</v>
      </c>
      <c r="AJ284" s="23" t="s">
        <v>210</v>
      </c>
      <c r="AK284" s="23" t="s">
        <v>211</v>
      </c>
      <c r="AL284" s="23"/>
      <c r="AM284" s="23" t="s">
        <v>212</v>
      </c>
      <c r="AN284" s="23" t="s">
        <v>210</v>
      </c>
      <c r="AO284" s="23" t="s">
        <v>210</v>
      </c>
      <c r="AP284" s="23"/>
      <c r="AQ284" s="23" t="s">
        <v>209</v>
      </c>
      <c r="AR284" s="23"/>
      <c r="AS284" s="23" t="s">
        <v>2777</v>
      </c>
      <c r="AT284" s="23">
        <v>75814401</v>
      </c>
    </row>
    <row r="285" s="9" customFormat="1" ht="70" customHeight="1" spans="1:46">
      <c r="A285" s="23">
        <f>SUBTOTAL(103,$C$7:C285)*1</f>
        <v>279</v>
      </c>
      <c r="B285" s="23" t="s">
        <v>190</v>
      </c>
      <c r="C285" s="23" t="s">
        <v>2799</v>
      </c>
      <c r="D285" s="23" t="s">
        <v>192</v>
      </c>
      <c r="E285" s="23" t="s">
        <v>193</v>
      </c>
      <c r="F285" s="23" t="s">
        <v>194</v>
      </c>
      <c r="G285" s="23" t="s">
        <v>2800</v>
      </c>
      <c r="H285" s="23" t="s">
        <v>196</v>
      </c>
      <c r="I285" s="23" t="s">
        <v>63</v>
      </c>
      <c r="J285" s="23" t="s">
        <v>2801</v>
      </c>
      <c r="K285" s="23" t="s">
        <v>2802</v>
      </c>
      <c r="L285" s="23" t="s">
        <v>2800</v>
      </c>
      <c r="M285" s="23" t="s">
        <v>2803</v>
      </c>
      <c r="N285" s="23" t="s">
        <v>202</v>
      </c>
      <c r="O285" s="23" t="s">
        <v>269</v>
      </c>
      <c r="P285" s="23" t="s">
        <v>2804</v>
      </c>
      <c r="Q285" s="23"/>
      <c r="R285" s="23" t="s">
        <v>2805</v>
      </c>
      <c r="S285" s="33" t="s">
        <v>351</v>
      </c>
      <c r="T285" s="33" t="s">
        <v>207</v>
      </c>
      <c r="U285" s="23" t="s">
        <v>208</v>
      </c>
      <c r="V285" s="23" t="s">
        <v>62</v>
      </c>
      <c r="W285" s="23">
        <v>2024</v>
      </c>
      <c r="X285" s="23" t="s">
        <v>209</v>
      </c>
      <c r="Y285" s="23">
        <v>2024.01</v>
      </c>
      <c r="Z285" s="23">
        <v>2024.12</v>
      </c>
      <c r="AA285" s="36">
        <v>15.244</v>
      </c>
      <c r="AB285" s="36">
        <v>15.244</v>
      </c>
      <c r="AC285" s="36">
        <v>15.244</v>
      </c>
      <c r="AD285" s="36">
        <v>0</v>
      </c>
      <c r="AE285" s="36">
        <v>0</v>
      </c>
      <c r="AF285" s="36"/>
      <c r="AG285" s="40">
        <v>224</v>
      </c>
      <c r="AH285" s="40">
        <v>24</v>
      </c>
      <c r="AI285" s="23" t="s">
        <v>210</v>
      </c>
      <c r="AJ285" s="23" t="s">
        <v>210</v>
      </c>
      <c r="AK285" s="23" t="s">
        <v>211</v>
      </c>
      <c r="AL285" s="23"/>
      <c r="AM285" s="23" t="s">
        <v>212</v>
      </c>
      <c r="AN285" s="23" t="s">
        <v>210</v>
      </c>
      <c r="AO285" s="23" t="s">
        <v>210</v>
      </c>
      <c r="AP285" s="23"/>
      <c r="AQ285" s="23" t="s">
        <v>209</v>
      </c>
      <c r="AR285" s="23"/>
      <c r="AS285" s="23" t="s">
        <v>2777</v>
      </c>
      <c r="AT285" s="23">
        <v>75814401</v>
      </c>
    </row>
    <row r="286" s="9" customFormat="1" ht="70" customHeight="1" spans="1:46">
      <c r="A286" s="23">
        <f>SUBTOTAL(103,$C$7:C286)*1</f>
        <v>280</v>
      </c>
      <c r="B286" s="23" t="s">
        <v>190</v>
      </c>
      <c r="C286" s="23" t="s">
        <v>2806</v>
      </c>
      <c r="D286" s="23" t="s">
        <v>192</v>
      </c>
      <c r="E286" s="23" t="s">
        <v>193</v>
      </c>
      <c r="F286" s="23" t="s">
        <v>194</v>
      </c>
      <c r="G286" s="23" t="s">
        <v>2807</v>
      </c>
      <c r="H286" s="23" t="s">
        <v>196</v>
      </c>
      <c r="I286" s="23" t="s">
        <v>2808</v>
      </c>
      <c r="J286" s="23" t="s">
        <v>2809</v>
      </c>
      <c r="K286" s="23" t="s">
        <v>2810</v>
      </c>
      <c r="L286" s="23" t="s">
        <v>2807</v>
      </c>
      <c r="M286" s="23" t="s">
        <v>2811</v>
      </c>
      <c r="N286" s="23" t="s">
        <v>202</v>
      </c>
      <c r="O286" s="23" t="s">
        <v>269</v>
      </c>
      <c r="P286" s="23" t="s">
        <v>2812</v>
      </c>
      <c r="Q286" s="23"/>
      <c r="R286" s="23" t="s">
        <v>2813</v>
      </c>
      <c r="S286" s="33" t="s">
        <v>351</v>
      </c>
      <c r="T286" s="33" t="s">
        <v>207</v>
      </c>
      <c r="U286" s="23" t="s">
        <v>208</v>
      </c>
      <c r="V286" s="23" t="s">
        <v>38</v>
      </c>
      <c r="W286" s="23">
        <v>2024</v>
      </c>
      <c r="X286" s="23" t="s">
        <v>209</v>
      </c>
      <c r="Y286" s="23">
        <v>2024.01</v>
      </c>
      <c r="Z286" s="23">
        <v>2024.12</v>
      </c>
      <c r="AA286" s="36">
        <v>25.462</v>
      </c>
      <c r="AB286" s="36">
        <v>25.462</v>
      </c>
      <c r="AC286" s="36">
        <v>25.462</v>
      </c>
      <c r="AD286" s="36">
        <v>0</v>
      </c>
      <c r="AE286" s="36">
        <v>0</v>
      </c>
      <c r="AF286" s="36"/>
      <c r="AG286" s="40">
        <v>325</v>
      </c>
      <c r="AH286" s="40">
        <v>30</v>
      </c>
      <c r="AI286" s="23" t="s">
        <v>210</v>
      </c>
      <c r="AJ286" s="23" t="s">
        <v>210</v>
      </c>
      <c r="AK286" s="23" t="s">
        <v>211</v>
      </c>
      <c r="AL286" s="23"/>
      <c r="AM286" s="23" t="s">
        <v>212</v>
      </c>
      <c r="AN286" s="23" t="s">
        <v>210</v>
      </c>
      <c r="AO286" s="23" t="s">
        <v>210</v>
      </c>
      <c r="AP286" s="23"/>
      <c r="AQ286" s="23" t="s">
        <v>210</v>
      </c>
      <c r="AR286" s="23"/>
      <c r="AS286" s="23" t="s">
        <v>2669</v>
      </c>
      <c r="AT286" s="23">
        <v>13996946089</v>
      </c>
    </row>
    <row r="287" s="9" customFormat="1" ht="70" customHeight="1" spans="1:46">
      <c r="A287" s="23">
        <f>SUBTOTAL(103,$C$7:C287)*1</f>
        <v>281</v>
      </c>
      <c r="B287" s="23" t="s">
        <v>190</v>
      </c>
      <c r="C287" s="23" t="s">
        <v>2814</v>
      </c>
      <c r="D287" s="23" t="s">
        <v>192</v>
      </c>
      <c r="E287" s="23" t="s">
        <v>193</v>
      </c>
      <c r="F287" s="23" t="s">
        <v>194</v>
      </c>
      <c r="G287" s="23" t="s">
        <v>2815</v>
      </c>
      <c r="H287" s="23" t="s">
        <v>196</v>
      </c>
      <c r="I287" s="23" t="s">
        <v>2816</v>
      </c>
      <c r="J287" s="23" t="s">
        <v>2817</v>
      </c>
      <c r="K287" s="23" t="s">
        <v>2818</v>
      </c>
      <c r="L287" s="23" t="s">
        <v>2815</v>
      </c>
      <c r="M287" s="23" t="s">
        <v>2819</v>
      </c>
      <c r="N287" s="23" t="s">
        <v>202</v>
      </c>
      <c r="O287" s="23" t="s">
        <v>269</v>
      </c>
      <c r="P287" s="23" t="s">
        <v>2820</v>
      </c>
      <c r="Q287" s="23"/>
      <c r="R287" s="23" t="s">
        <v>2821</v>
      </c>
      <c r="S287" s="33" t="s">
        <v>351</v>
      </c>
      <c r="T287" s="33" t="s">
        <v>207</v>
      </c>
      <c r="U287" s="23" t="s">
        <v>208</v>
      </c>
      <c r="V287" s="23" t="s">
        <v>38</v>
      </c>
      <c r="W287" s="23">
        <v>2024</v>
      </c>
      <c r="X287" s="23" t="s">
        <v>209</v>
      </c>
      <c r="Y287" s="23">
        <v>2024.01</v>
      </c>
      <c r="Z287" s="23">
        <v>2024.12</v>
      </c>
      <c r="AA287" s="36">
        <v>31.89</v>
      </c>
      <c r="AB287" s="36">
        <v>31.89</v>
      </c>
      <c r="AC287" s="36">
        <v>31.89</v>
      </c>
      <c r="AD287" s="36">
        <v>0</v>
      </c>
      <c r="AE287" s="36">
        <v>0</v>
      </c>
      <c r="AF287" s="36"/>
      <c r="AG287" s="40">
        <v>560</v>
      </c>
      <c r="AH287" s="40">
        <v>50</v>
      </c>
      <c r="AI287" s="23" t="s">
        <v>210</v>
      </c>
      <c r="AJ287" s="23" t="s">
        <v>210</v>
      </c>
      <c r="AK287" s="23" t="s">
        <v>211</v>
      </c>
      <c r="AL287" s="23"/>
      <c r="AM287" s="23" t="s">
        <v>212</v>
      </c>
      <c r="AN287" s="23" t="s">
        <v>210</v>
      </c>
      <c r="AO287" s="23" t="s">
        <v>210</v>
      </c>
      <c r="AP287" s="23"/>
      <c r="AQ287" s="23" t="s">
        <v>210</v>
      </c>
      <c r="AR287" s="23"/>
      <c r="AS287" s="23" t="s">
        <v>2822</v>
      </c>
      <c r="AT287" s="23">
        <v>13896809398</v>
      </c>
    </row>
    <row r="288" s="9" customFormat="1" ht="70" customHeight="1" spans="1:46">
      <c r="A288" s="23">
        <f>SUBTOTAL(103,$C$7:C288)*1</f>
        <v>282</v>
      </c>
      <c r="B288" s="23" t="s">
        <v>190</v>
      </c>
      <c r="C288" s="23" t="s">
        <v>2823</v>
      </c>
      <c r="D288" s="23" t="s">
        <v>192</v>
      </c>
      <c r="E288" s="23" t="s">
        <v>193</v>
      </c>
      <c r="F288" s="23" t="s">
        <v>194</v>
      </c>
      <c r="G288" s="23" t="s">
        <v>2824</v>
      </c>
      <c r="H288" s="23" t="s">
        <v>196</v>
      </c>
      <c r="I288" s="23" t="s">
        <v>2825</v>
      </c>
      <c r="J288" s="23" t="s">
        <v>2698</v>
      </c>
      <c r="K288" s="23" t="s">
        <v>2826</v>
      </c>
      <c r="L288" s="23" t="s">
        <v>2824</v>
      </c>
      <c r="M288" s="23" t="s">
        <v>2827</v>
      </c>
      <c r="N288" s="23" t="s">
        <v>202</v>
      </c>
      <c r="O288" s="23" t="s">
        <v>269</v>
      </c>
      <c r="P288" s="23" t="s">
        <v>2828</v>
      </c>
      <c r="Q288" s="23"/>
      <c r="R288" s="23" t="s">
        <v>2829</v>
      </c>
      <c r="S288" s="33" t="s">
        <v>351</v>
      </c>
      <c r="T288" s="33" t="s">
        <v>207</v>
      </c>
      <c r="U288" s="23" t="s">
        <v>208</v>
      </c>
      <c r="V288" s="23" t="s">
        <v>38</v>
      </c>
      <c r="W288" s="23">
        <v>2024</v>
      </c>
      <c r="X288" s="23" t="s">
        <v>209</v>
      </c>
      <c r="Y288" s="23">
        <v>2024.01</v>
      </c>
      <c r="Z288" s="23">
        <v>2024.12</v>
      </c>
      <c r="AA288" s="36">
        <v>14.461</v>
      </c>
      <c r="AB288" s="36">
        <v>14.461</v>
      </c>
      <c r="AC288" s="36">
        <v>14.461</v>
      </c>
      <c r="AD288" s="36">
        <v>0</v>
      </c>
      <c r="AE288" s="36">
        <v>0</v>
      </c>
      <c r="AF288" s="36"/>
      <c r="AG288" s="40">
        <v>1200</v>
      </c>
      <c r="AH288" s="40">
        <v>108</v>
      </c>
      <c r="AI288" s="23" t="s">
        <v>210</v>
      </c>
      <c r="AJ288" s="23" t="s">
        <v>210</v>
      </c>
      <c r="AK288" s="23" t="s">
        <v>211</v>
      </c>
      <c r="AL288" s="23"/>
      <c r="AM288" s="23" t="s">
        <v>212</v>
      </c>
      <c r="AN288" s="23" t="s">
        <v>210</v>
      </c>
      <c r="AO288" s="23" t="s">
        <v>210</v>
      </c>
      <c r="AP288" s="23"/>
      <c r="AQ288" s="23" t="s">
        <v>210</v>
      </c>
      <c r="AR288" s="23"/>
      <c r="AS288" s="23" t="s">
        <v>2830</v>
      </c>
      <c r="AT288" s="23">
        <v>13340394688</v>
      </c>
    </row>
    <row r="289" s="9" customFormat="1" ht="70" customHeight="1" spans="1:46">
      <c r="A289" s="23">
        <f>SUBTOTAL(103,$C$7:C289)*1</f>
        <v>283</v>
      </c>
      <c r="B289" s="23" t="s">
        <v>190</v>
      </c>
      <c r="C289" s="23" t="s">
        <v>2831</v>
      </c>
      <c r="D289" s="23" t="s">
        <v>192</v>
      </c>
      <c r="E289" s="23" t="s">
        <v>193</v>
      </c>
      <c r="F289" s="23" t="s">
        <v>194</v>
      </c>
      <c r="G289" s="23" t="s">
        <v>2832</v>
      </c>
      <c r="H289" s="23" t="s">
        <v>196</v>
      </c>
      <c r="I289" s="23" t="s">
        <v>2825</v>
      </c>
      <c r="J289" s="23" t="s">
        <v>2725</v>
      </c>
      <c r="K289" s="23" t="s">
        <v>2833</v>
      </c>
      <c r="L289" s="23" t="s">
        <v>2832</v>
      </c>
      <c r="M289" s="23" t="s">
        <v>2834</v>
      </c>
      <c r="N289" s="23" t="s">
        <v>202</v>
      </c>
      <c r="O289" s="23" t="s">
        <v>269</v>
      </c>
      <c r="P289" s="23" t="s">
        <v>2835</v>
      </c>
      <c r="Q289" s="23"/>
      <c r="R289" s="23" t="s">
        <v>2836</v>
      </c>
      <c r="S289" s="33" t="s">
        <v>351</v>
      </c>
      <c r="T289" s="33" t="s">
        <v>207</v>
      </c>
      <c r="U289" s="23" t="s">
        <v>208</v>
      </c>
      <c r="V289" s="23" t="s">
        <v>38</v>
      </c>
      <c r="W289" s="23">
        <v>2024</v>
      </c>
      <c r="X289" s="23" t="s">
        <v>209</v>
      </c>
      <c r="Y289" s="23">
        <v>2024.01</v>
      </c>
      <c r="Z289" s="23">
        <v>2024.12</v>
      </c>
      <c r="AA289" s="36">
        <v>26.742</v>
      </c>
      <c r="AB289" s="36">
        <v>26.742</v>
      </c>
      <c r="AC289" s="36">
        <v>26.742</v>
      </c>
      <c r="AD289" s="36">
        <v>0</v>
      </c>
      <c r="AE289" s="36">
        <v>0</v>
      </c>
      <c r="AF289" s="36"/>
      <c r="AG289" s="40">
        <v>205</v>
      </c>
      <c r="AH289" s="40">
        <v>21</v>
      </c>
      <c r="AI289" s="23" t="s">
        <v>210</v>
      </c>
      <c r="AJ289" s="23" t="s">
        <v>210</v>
      </c>
      <c r="AK289" s="23" t="s">
        <v>211</v>
      </c>
      <c r="AL289" s="23"/>
      <c r="AM289" s="23" t="s">
        <v>212</v>
      </c>
      <c r="AN289" s="23" t="s">
        <v>210</v>
      </c>
      <c r="AO289" s="23" t="s">
        <v>210</v>
      </c>
      <c r="AP289" s="23"/>
      <c r="AQ289" s="23" t="s">
        <v>210</v>
      </c>
      <c r="AR289" s="23"/>
      <c r="AS289" s="23" t="s">
        <v>2830</v>
      </c>
      <c r="AT289" s="23">
        <v>13340394688</v>
      </c>
    </row>
    <row r="290" s="9" customFormat="1" ht="70" customHeight="1" spans="1:46">
      <c r="A290" s="23">
        <f>SUBTOTAL(103,$C$7:C290)*1</f>
        <v>284</v>
      </c>
      <c r="B290" s="23" t="s">
        <v>190</v>
      </c>
      <c r="C290" s="23" t="s">
        <v>2837</v>
      </c>
      <c r="D290" s="23" t="s">
        <v>192</v>
      </c>
      <c r="E290" s="23" t="s">
        <v>193</v>
      </c>
      <c r="F290" s="23" t="s">
        <v>194</v>
      </c>
      <c r="G290" s="23" t="s">
        <v>2838</v>
      </c>
      <c r="H290" s="23" t="s">
        <v>196</v>
      </c>
      <c r="I290" s="23" t="s">
        <v>2839</v>
      </c>
      <c r="J290" s="23" t="s">
        <v>2840</v>
      </c>
      <c r="K290" s="23" t="s">
        <v>2841</v>
      </c>
      <c r="L290" s="23" t="s">
        <v>2838</v>
      </c>
      <c r="M290" s="23" t="s">
        <v>2842</v>
      </c>
      <c r="N290" s="23" t="s">
        <v>202</v>
      </c>
      <c r="O290" s="23" t="s">
        <v>269</v>
      </c>
      <c r="P290" s="23" t="s">
        <v>2843</v>
      </c>
      <c r="Q290" s="23"/>
      <c r="R290" s="23" t="s">
        <v>2844</v>
      </c>
      <c r="S290" s="33" t="s">
        <v>351</v>
      </c>
      <c r="T290" s="33" t="s">
        <v>207</v>
      </c>
      <c r="U290" s="23" t="s">
        <v>208</v>
      </c>
      <c r="V290" s="23" t="s">
        <v>38</v>
      </c>
      <c r="W290" s="23">
        <v>2024</v>
      </c>
      <c r="X290" s="23" t="s">
        <v>209</v>
      </c>
      <c r="Y290" s="23">
        <v>2024.01</v>
      </c>
      <c r="Z290" s="23">
        <v>2024.12</v>
      </c>
      <c r="AA290" s="36">
        <v>16.798</v>
      </c>
      <c r="AB290" s="36">
        <v>16.798</v>
      </c>
      <c r="AC290" s="36">
        <v>16.798</v>
      </c>
      <c r="AD290" s="36">
        <v>0</v>
      </c>
      <c r="AE290" s="36">
        <v>0</v>
      </c>
      <c r="AF290" s="36"/>
      <c r="AG290" s="40">
        <v>580</v>
      </c>
      <c r="AH290" s="40">
        <v>62</v>
      </c>
      <c r="AI290" s="23" t="s">
        <v>210</v>
      </c>
      <c r="AJ290" s="23" t="s">
        <v>210</v>
      </c>
      <c r="AK290" s="23" t="s">
        <v>211</v>
      </c>
      <c r="AL290" s="23"/>
      <c r="AM290" s="23" t="s">
        <v>212</v>
      </c>
      <c r="AN290" s="23" t="s">
        <v>210</v>
      </c>
      <c r="AO290" s="23" t="s">
        <v>210</v>
      </c>
      <c r="AP290" s="23"/>
      <c r="AQ290" s="23" t="s">
        <v>210</v>
      </c>
      <c r="AR290" s="23"/>
      <c r="AS290" s="23" t="s">
        <v>2845</v>
      </c>
      <c r="AT290" s="23">
        <v>15223966699</v>
      </c>
    </row>
    <row r="291" s="9" customFormat="1" ht="70" customHeight="1" spans="1:46">
      <c r="A291" s="23">
        <f>SUBTOTAL(103,$C$7:C291)*1</f>
        <v>285</v>
      </c>
      <c r="B291" s="23" t="s">
        <v>190</v>
      </c>
      <c r="C291" s="23" t="s">
        <v>2846</v>
      </c>
      <c r="D291" s="23" t="s">
        <v>192</v>
      </c>
      <c r="E291" s="23" t="s">
        <v>193</v>
      </c>
      <c r="F291" s="23" t="s">
        <v>194</v>
      </c>
      <c r="G291" s="23" t="s">
        <v>2847</v>
      </c>
      <c r="H291" s="23" t="s">
        <v>196</v>
      </c>
      <c r="I291" s="23" t="s">
        <v>2848</v>
      </c>
      <c r="J291" s="23" t="s">
        <v>2849</v>
      </c>
      <c r="K291" s="23" t="s">
        <v>2850</v>
      </c>
      <c r="L291" s="23" t="s">
        <v>2847</v>
      </c>
      <c r="M291" s="23" t="s">
        <v>2851</v>
      </c>
      <c r="N291" s="23" t="s">
        <v>202</v>
      </c>
      <c r="O291" s="23" t="s">
        <v>269</v>
      </c>
      <c r="P291" s="23" t="s">
        <v>2852</v>
      </c>
      <c r="Q291" s="23"/>
      <c r="R291" s="23" t="s">
        <v>2853</v>
      </c>
      <c r="S291" s="33" t="s">
        <v>351</v>
      </c>
      <c r="T291" s="33" t="s">
        <v>207</v>
      </c>
      <c r="U291" s="23" t="s">
        <v>208</v>
      </c>
      <c r="V291" s="23" t="s">
        <v>38</v>
      </c>
      <c r="W291" s="23">
        <v>2024</v>
      </c>
      <c r="X291" s="23" t="s">
        <v>209</v>
      </c>
      <c r="Y291" s="23">
        <v>2024.01</v>
      </c>
      <c r="Z291" s="23">
        <v>2024.12</v>
      </c>
      <c r="AA291" s="36">
        <v>17.584</v>
      </c>
      <c r="AB291" s="36">
        <v>17.584</v>
      </c>
      <c r="AC291" s="36">
        <v>17.584</v>
      </c>
      <c r="AD291" s="36">
        <v>0</v>
      </c>
      <c r="AE291" s="36">
        <v>0</v>
      </c>
      <c r="AF291" s="36"/>
      <c r="AG291" s="40">
        <v>852</v>
      </c>
      <c r="AH291" s="40">
        <v>66</v>
      </c>
      <c r="AI291" s="23" t="s">
        <v>210</v>
      </c>
      <c r="AJ291" s="23" t="s">
        <v>210</v>
      </c>
      <c r="AK291" s="23" t="s">
        <v>211</v>
      </c>
      <c r="AL291" s="23"/>
      <c r="AM291" s="23" t="s">
        <v>212</v>
      </c>
      <c r="AN291" s="23" t="s">
        <v>210</v>
      </c>
      <c r="AO291" s="23" t="s">
        <v>210</v>
      </c>
      <c r="AP291" s="23"/>
      <c r="AQ291" s="23" t="s">
        <v>210</v>
      </c>
      <c r="AR291" s="23"/>
      <c r="AS291" s="23" t="s">
        <v>2854</v>
      </c>
      <c r="AT291" s="23">
        <v>13648261966</v>
      </c>
    </row>
    <row r="292" s="9" customFormat="1" ht="70" customHeight="1" spans="1:46">
      <c r="A292" s="23">
        <f>SUBTOTAL(103,$C$7:C292)*1</f>
        <v>286</v>
      </c>
      <c r="B292" s="23" t="s">
        <v>190</v>
      </c>
      <c r="C292" s="23" t="s">
        <v>2855</v>
      </c>
      <c r="D292" s="23" t="s">
        <v>192</v>
      </c>
      <c r="E292" s="23" t="s">
        <v>193</v>
      </c>
      <c r="F292" s="23" t="s">
        <v>194</v>
      </c>
      <c r="G292" s="23" t="s">
        <v>2856</v>
      </c>
      <c r="H292" s="23" t="s">
        <v>196</v>
      </c>
      <c r="I292" s="23" t="s">
        <v>2857</v>
      </c>
      <c r="J292" s="23" t="s">
        <v>2858</v>
      </c>
      <c r="K292" s="23" t="s">
        <v>2859</v>
      </c>
      <c r="L292" s="23" t="s">
        <v>2856</v>
      </c>
      <c r="M292" s="23" t="s">
        <v>2851</v>
      </c>
      <c r="N292" s="23" t="s">
        <v>202</v>
      </c>
      <c r="O292" s="23" t="s">
        <v>269</v>
      </c>
      <c r="P292" s="23" t="s">
        <v>2860</v>
      </c>
      <c r="Q292" s="23"/>
      <c r="R292" s="23" t="s">
        <v>2861</v>
      </c>
      <c r="S292" s="33" t="s">
        <v>351</v>
      </c>
      <c r="T292" s="33" t="s">
        <v>207</v>
      </c>
      <c r="U292" s="23" t="s">
        <v>208</v>
      </c>
      <c r="V292" s="23" t="s">
        <v>38</v>
      </c>
      <c r="W292" s="23">
        <v>2024</v>
      </c>
      <c r="X292" s="23" t="s">
        <v>209</v>
      </c>
      <c r="Y292" s="23">
        <v>2024.01</v>
      </c>
      <c r="Z292" s="23">
        <v>2024.12</v>
      </c>
      <c r="AA292" s="36">
        <v>16.261</v>
      </c>
      <c r="AB292" s="36">
        <v>16.261</v>
      </c>
      <c r="AC292" s="36">
        <v>16.261</v>
      </c>
      <c r="AD292" s="36">
        <v>0</v>
      </c>
      <c r="AE292" s="36">
        <v>0</v>
      </c>
      <c r="AF292" s="36"/>
      <c r="AG292" s="40">
        <v>464</v>
      </c>
      <c r="AH292" s="40">
        <v>45</v>
      </c>
      <c r="AI292" s="23" t="s">
        <v>210</v>
      </c>
      <c r="AJ292" s="23" t="s">
        <v>210</v>
      </c>
      <c r="AK292" s="23" t="s">
        <v>211</v>
      </c>
      <c r="AL292" s="23"/>
      <c r="AM292" s="23" t="s">
        <v>212</v>
      </c>
      <c r="AN292" s="23" t="s">
        <v>210</v>
      </c>
      <c r="AO292" s="23" t="s">
        <v>210</v>
      </c>
      <c r="AP292" s="23"/>
      <c r="AQ292" s="23" t="s">
        <v>210</v>
      </c>
      <c r="AR292" s="23"/>
      <c r="AS292" s="23" t="s">
        <v>2862</v>
      </c>
      <c r="AT292" s="23">
        <v>13896431456</v>
      </c>
    </row>
    <row r="293" s="9" customFormat="1" ht="70" customHeight="1" spans="1:46">
      <c r="A293" s="23">
        <f>SUBTOTAL(103,$C$7:C293)*1</f>
        <v>287</v>
      </c>
      <c r="B293" s="23" t="s">
        <v>190</v>
      </c>
      <c r="C293" s="23" t="s">
        <v>2863</v>
      </c>
      <c r="D293" s="23" t="s">
        <v>192</v>
      </c>
      <c r="E293" s="23" t="s">
        <v>193</v>
      </c>
      <c r="F293" s="23" t="s">
        <v>194</v>
      </c>
      <c r="G293" s="23" t="s">
        <v>2864</v>
      </c>
      <c r="H293" s="23" t="s">
        <v>196</v>
      </c>
      <c r="I293" s="23" t="s">
        <v>75</v>
      </c>
      <c r="J293" s="23" t="s">
        <v>2865</v>
      </c>
      <c r="K293" s="23" t="s">
        <v>2866</v>
      </c>
      <c r="L293" s="23" t="s">
        <v>2867</v>
      </c>
      <c r="M293" s="23" t="s">
        <v>2868</v>
      </c>
      <c r="N293" s="23" t="s">
        <v>202</v>
      </c>
      <c r="O293" s="23" t="s">
        <v>269</v>
      </c>
      <c r="P293" s="23" t="s">
        <v>2869</v>
      </c>
      <c r="Q293" s="23"/>
      <c r="R293" s="23" t="s">
        <v>2870</v>
      </c>
      <c r="S293" s="33" t="s">
        <v>351</v>
      </c>
      <c r="T293" s="33" t="s">
        <v>207</v>
      </c>
      <c r="U293" s="23" t="s">
        <v>208</v>
      </c>
      <c r="V293" s="23" t="s">
        <v>74</v>
      </c>
      <c r="W293" s="23">
        <v>2024</v>
      </c>
      <c r="X293" s="23" t="s">
        <v>209</v>
      </c>
      <c r="Y293" s="23">
        <v>2024.01</v>
      </c>
      <c r="Z293" s="23">
        <v>2024.12</v>
      </c>
      <c r="AA293" s="36">
        <v>17.9</v>
      </c>
      <c r="AB293" s="36">
        <v>17.9</v>
      </c>
      <c r="AC293" s="36">
        <v>17.9</v>
      </c>
      <c r="AD293" s="36">
        <v>0</v>
      </c>
      <c r="AE293" s="36">
        <v>0</v>
      </c>
      <c r="AF293" s="36"/>
      <c r="AG293" s="40">
        <v>106</v>
      </c>
      <c r="AH293" s="40">
        <v>42</v>
      </c>
      <c r="AI293" s="23" t="s">
        <v>210</v>
      </c>
      <c r="AJ293" s="23" t="s">
        <v>210</v>
      </c>
      <c r="AK293" s="23" t="s">
        <v>211</v>
      </c>
      <c r="AL293" s="23"/>
      <c r="AM293" s="23" t="s">
        <v>212</v>
      </c>
      <c r="AN293" s="23" t="s">
        <v>210</v>
      </c>
      <c r="AO293" s="23" t="s">
        <v>210</v>
      </c>
      <c r="AP293" s="23"/>
      <c r="AQ293" s="23" t="s">
        <v>210</v>
      </c>
      <c r="AR293" s="23"/>
      <c r="AS293" s="23" t="s">
        <v>2871</v>
      </c>
      <c r="AT293" s="23" t="s">
        <v>2872</v>
      </c>
    </row>
    <row r="294" s="9" customFormat="1" ht="70" customHeight="1" spans="1:46">
      <c r="A294" s="23">
        <f>SUBTOTAL(103,$C$7:C294)*1</f>
        <v>288</v>
      </c>
      <c r="B294" s="23" t="s">
        <v>190</v>
      </c>
      <c r="C294" s="23" t="s">
        <v>2873</v>
      </c>
      <c r="D294" s="23" t="s">
        <v>192</v>
      </c>
      <c r="E294" s="23" t="s">
        <v>193</v>
      </c>
      <c r="F294" s="23" t="s">
        <v>194</v>
      </c>
      <c r="G294" s="23" t="s">
        <v>2874</v>
      </c>
      <c r="H294" s="23" t="s">
        <v>196</v>
      </c>
      <c r="I294" s="23" t="s">
        <v>75</v>
      </c>
      <c r="J294" s="23" t="s">
        <v>2875</v>
      </c>
      <c r="K294" s="23" t="s">
        <v>2876</v>
      </c>
      <c r="L294" s="23" t="s">
        <v>2877</v>
      </c>
      <c r="M294" s="23" t="s">
        <v>2878</v>
      </c>
      <c r="N294" s="23" t="s">
        <v>202</v>
      </c>
      <c r="O294" s="23" t="s">
        <v>269</v>
      </c>
      <c r="P294" s="23" t="s">
        <v>2879</v>
      </c>
      <c r="Q294" s="23"/>
      <c r="R294" s="23" t="s">
        <v>2880</v>
      </c>
      <c r="S294" s="33" t="s">
        <v>351</v>
      </c>
      <c r="T294" s="33" t="s">
        <v>207</v>
      </c>
      <c r="U294" s="23" t="s">
        <v>208</v>
      </c>
      <c r="V294" s="23" t="s">
        <v>74</v>
      </c>
      <c r="W294" s="23">
        <v>2024</v>
      </c>
      <c r="X294" s="23" t="s">
        <v>209</v>
      </c>
      <c r="Y294" s="23">
        <v>2024.01</v>
      </c>
      <c r="Z294" s="23">
        <v>2024.12</v>
      </c>
      <c r="AA294" s="36">
        <v>30.09</v>
      </c>
      <c r="AB294" s="36">
        <v>30.09</v>
      </c>
      <c r="AC294" s="36">
        <v>30.09</v>
      </c>
      <c r="AD294" s="36">
        <v>0</v>
      </c>
      <c r="AE294" s="36">
        <v>0</v>
      </c>
      <c r="AF294" s="36"/>
      <c r="AG294" s="40">
        <v>346</v>
      </c>
      <c r="AH294" s="40">
        <v>39</v>
      </c>
      <c r="AI294" s="23" t="s">
        <v>210</v>
      </c>
      <c r="AJ294" s="23" t="s">
        <v>210</v>
      </c>
      <c r="AK294" s="23" t="s">
        <v>211</v>
      </c>
      <c r="AL294" s="23"/>
      <c r="AM294" s="23" t="s">
        <v>212</v>
      </c>
      <c r="AN294" s="23" t="s">
        <v>210</v>
      </c>
      <c r="AO294" s="23" t="s">
        <v>210</v>
      </c>
      <c r="AP294" s="23"/>
      <c r="AQ294" s="23" t="s">
        <v>210</v>
      </c>
      <c r="AR294" s="23"/>
      <c r="AS294" s="23" t="s">
        <v>2871</v>
      </c>
      <c r="AT294" s="23" t="s">
        <v>2872</v>
      </c>
    </row>
    <row r="295" s="9" customFormat="1" ht="70" customHeight="1" spans="1:46">
      <c r="A295" s="23">
        <f>SUBTOTAL(103,$C$7:C295)*1</f>
        <v>289</v>
      </c>
      <c r="B295" s="23" t="s">
        <v>190</v>
      </c>
      <c r="C295" s="23" t="s">
        <v>2881</v>
      </c>
      <c r="D295" s="23" t="s">
        <v>192</v>
      </c>
      <c r="E295" s="23" t="s">
        <v>193</v>
      </c>
      <c r="F295" s="23" t="s">
        <v>194</v>
      </c>
      <c r="G295" s="23" t="s">
        <v>2882</v>
      </c>
      <c r="H295" s="23" t="s">
        <v>196</v>
      </c>
      <c r="I295" s="23" t="s">
        <v>75</v>
      </c>
      <c r="J295" s="23" t="s">
        <v>2875</v>
      </c>
      <c r="K295" s="23" t="s">
        <v>2883</v>
      </c>
      <c r="L295" s="23" t="s">
        <v>2884</v>
      </c>
      <c r="M295" s="23" t="s">
        <v>2885</v>
      </c>
      <c r="N295" s="23" t="s">
        <v>202</v>
      </c>
      <c r="O295" s="23" t="s">
        <v>269</v>
      </c>
      <c r="P295" s="23" t="s">
        <v>2886</v>
      </c>
      <c r="Q295" s="23"/>
      <c r="R295" s="23" t="s">
        <v>2880</v>
      </c>
      <c r="S295" s="33" t="s">
        <v>351</v>
      </c>
      <c r="T295" s="33" t="s">
        <v>207</v>
      </c>
      <c r="U295" s="23" t="s">
        <v>208</v>
      </c>
      <c r="V295" s="23" t="s">
        <v>74</v>
      </c>
      <c r="W295" s="23">
        <v>2024</v>
      </c>
      <c r="X295" s="23" t="s">
        <v>209</v>
      </c>
      <c r="Y295" s="23">
        <v>2024.01</v>
      </c>
      <c r="Z295" s="23">
        <v>2024.12</v>
      </c>
      <c r="AA295" s="36">
        <v>25.17</v>
      </c>
      <c r="AB295" s="36">
        <v>25.17</v>
      </c>
      <c r="AC295" s="36">
        <v>25.17</v>
      </c>
      <c r="AD295" s="36">
        <v>0</v>
      </c>
      <c r="AE295" s="36">
        <v>0</v>
      </c>
      <c r="AF295" s="36"/>
      <c r="AG295" s="40">
        <v>346</v>
      </c>
      <c r="AH295" s="40">
        <v>39</v>
      </c>
      <c r="AI295" s="23" t="s">
        <v>210</v>
      </c>
      <c r="AJ295" s="23" t="s">
        <v>210</v>
      </c>
      <c r="AK295" s="23" t="s">
        <v>211</v>
      </c>
      <c r="AL295" s="23"/>
      <c r="AM295" s="23" t="s">
        <v>212</v>
      </c>
      <c r="AN295" s="23" t="s">
        <v>210</v>
      </c>
      <c r="AO295" s="23" t="s">
        <v>210</v>
      </c>
      <c r="AP295" s="23"/>
      <c r="AQ295" s="23" t="s">
        <v>210</v>
      </c>
      <c r="AR295" s="23"/>
      <c r="AS295" s="23" t="s">
        <v>2871</v>
      </c>
      <c r="AT295" s="23" t="s">
        <v>2872</v>
      </c>
    </row>
    <row r="296" s="9" customFormat="1" ht="70" customHeight="1" spans="1:46">
      <c r="A296" s="23">
        <f>SUBTOTAL(103,$C$7:C296)*1</f>
        <v>290</v>
      </c>
      <c r="B296" s="23" t="s">
        <v>190</v>
      </c>
      <c r="C296" s="23" t="s">
        <v>2887</v>
      </c>
      <c r="D296" s="23" t="s">
        <v>192</v>
      </c>
      <c r="E296" s="23" t="s">
        <v>193</v>
      </c>
      <c r="F296" s="23" t="s">
        <v>194</v>
      </c>
      <c r="G296" s="23" t="s">
        <v>2888</v>
      </c>
      <c r="H296" s="23" t="s">
        <v>196</v>
      </c>
      <c r="I296" s="23" t="s">
        <v>438</v>
      </c>
      <c r="J296" s="23" t="s">
        <v>2889</v>
      </c>
      <c r="K296" s="23" t="s">
        <v>2890</v>
      </c>
      <c r="L296" s="23" t="s">
        <v>2891</v>
      </c>
      <c r="M296" s="23" t="s">
        <v>2892</v>
      </c>
      <c r="N296" s="23" t="s">
        <v>202</v>
      </c>
      <c r="O296" s="23" t="s">
        <v>269</v>
      </c>
      <c r="P296" s="23" t="s">
        <v>2893</v>
      </c>
      <c r="Q296" s="23"/>
      <c r="R296" s="23" t="s">
        <v>2894</v>
      </c>
      <c r="S296" s="33" t="s">
        <v>351</v>
      </c>
      <c r="T296" s="33" t="s">
        <v>207</v>
      </c>
      <c r="U296" s="23" t="s">
        <v>208</v>
      </c>
      <c r="V296" s="23" t="s">
        <v>56</v>
      </c>
      <c r="W296" s="23">
        <v>2024</v>
      </c>
      <c r="X296" s="23" t="s">
        <v>209</v>
      </c>
      <c r="Y296" s="23">
        <v>2024.01</v>
      </c>
      <c r="Z296" s="23">
        <v>2024.12</v>
      </c>
      <c r="AA296" s="36">
        <v>55.712</v>
      </c>
      <c r="AB296" s="36">
        <v>55.712</v>
      </c>
      <c r="AC296" s="36">
        <v>55.712</v>
      </c>
      <c r="AD296" s="36">
        <v>0</v>
      </c>
      <c r="AE296" s="36">
        <v>0</v>
      </c>
      <c r="AF296" s="36"/>
      <c r="AG296" s="40">
        <v>4003</v>
      </c>
      <c r="AH296" s="40">
        <v>311</v>
      </c>
      <c r="AI296" s="23" t="s">
        <v>210</v>
      </c>
      <c r="AJ296" s="23" t="s">
        <v>210</v>
      </c>
      <c r="AK296" s="23" t="s">
        <v>211</v>
      </c>
      <c r="AL296" s="23"/>
      <c r="AM296" s="23" t="s">
        <v>212</v>
      </c>
      <c r="AN296" s="23" t="s">
        <v>210</v>
      </c>
      <c r="AO296" s="23" t="s">
        <v>210</v>
      </c>
      <c r="AP296" s="23"/>
      <c r="AQ296" s="23" t="s">
        <v>210</v>
      </c>
      <c r="AR296" s="23"/>
      <c r="AS296" s="23" t="s">
        <v>2895</v>
      </c>
      <c r="AT296" s="23">
        <v>13709482193</v>
      </c>
    </row>
    <row r="297" s="9" customFormat="1" ht="70" customHeight="1" spans="1:46">
      <c r="A297" s="23">
        <f>SUBTOTAL(103,$C$7:C297)*1</f>
        <v>291</v>
      </c>
      <c r="B297" s="23" t="s">
        <v>190</v>
      </c>
      <c r="C297" s="23" t="s">
        <v>2896</v>
      </c>
      <c r="D297" s="23" t="s">
        <v>192</v>
      </c>
      <c r="E297" s="23" t="s">
        <v>193</v>
      </c>
      <c r="F297" s="23" t="s">
        <v>194</v>
      </c>
      <c r="G297" s="23" t="s">
        <v>2897</v>
      </c>
      <c r="H297" s="23" t="s">
        <v>196</v>
      </c>
      <c r="I297" s="23" t="s">
        <v>81</v>
      </c>
      <c r="J297" s="23" t="s">
        <v>2898</v>
      </c>
      <c r="K297" s="23" t="s">
        <v>2899</v>
      </c>
      <c r="L297" s="23" t="s">
        <v>2900</v>
      </c>
      <c r="M297" s="23" t="s">
        <v>2901</v>
      </c>
      <c r="N297" s="23" t="s">
        <v>202</v>
      </c>
      <c r="O297" s="23" t="s">
        <v>269</v>
      </c>
      <c r="P297" s="23" t="s">
        <v>2902</v>
      </c>
      <c r="Q297" s="23"/>
      <c r="R297" s="23" t="s">
        <v>2903</v>
      </c>
      <c r="S297" s="33" t="s">
        <v>351</v>
      </c>
      <c r="T297" s="33" t="s">
        <v>207</v>
      </c>
      <c r="U297" s="23" t="s">
        <v>208</v>
      </c>
      <c r="V297" s="23" t="s">
        <v>80</v>
      </c>
      <c r="W297" s="23">
        <v>2024</v>
      </c>
      <c r="X297" s="23" t="s">
        <v>209</v>
      </c>
      <c r="Y297" s="23">
        <v>2024.01</v>
      </c>
      <c r="Z297" s="23">
        <v>2024.12</v>
      </c>
      <c r="AA297" s="36">
        <v>52.27</v>
      </c>
      <c r="AB297" s="36">
        <v>52.27</v>
      </c>
      <c r="AC297" s="36">
        <v>52.27</v>
      </c>
      <c r="AD297" s="36">
        <v>0</v>
      </c>
      <c r="AE297" s="36">
        <v>0</v>
      </c>
      <c r="AF297" s="36"/>
      <c r="AG297" s="40">
        <v>1032</v>
      </c>
      <c r="AH297" s="40">
        <v>201</v>
      </c>
      <c r="AI297" s="23" t="s">
        <v>210</v>
      </c>
      <c r="AJ297" s="23" t="s">
        <v>210</v>
      </c>
      <c r="AK297" s="23" t="s">
        <v>211</v>
      </c>
      <c r="AL297" s="23"/>
      <c r="AM297" s="23" t="s">
        <v>212</v>
      </c>
      <c r="AN297" s="23" t="s">
        <v>210</v>
      </c>
      <c r="AO297" s="23" t="s">
        <v>210</v>
      </c>
      <c r="AP297" s="23"/>
      <c r="AQ297" s="23" t="s">
        <v>210</v>
      </c>
      <c r="AR297" s="23"/>
      <c r="AS297" s="23" t="s">
        <v>1678</v>
      </c>
      <c r="AT297" s="23">
        <v>75673111</v>
      </c>
    </row>
    <row r="298" s="9" customFormat="1" ht="70" customHeight="1" spans="1:46">
      <c r="A298" s="23">
        <f>SUBTOTAL(103,$C$7:C298)*1</f>
        <v>292</v>
      </c>
      <c r="B298" s="23" t="s">
        <v>190</v>
      </c>
      <c r="C298" s="23" t="s">
        <v>2904</v>
      </c>
      <c r="D298" s="23" t="s">
        <v>192</v>
      </c>
      <c r="E298" s="23" t="s">
        <v>193</v>
      </c>
      <c r="F298" s="23" t="s">
        <v>194</v>
      </c>
      <c r="G298" s="23" t="s">
        <v>2905</v>
      </c>
      <c r="H298" s="23" t="s">
        <v>196</v>
      </c>
      <c r="I298" s="23" t="s">
        <v>19</v>
      </c>
      <c r="J298" s="23" t="s">
        <v>2703</v>
      </c>
      <c r="K298" s="23" t="s">
        <v>2906</v>
      </c>
      <c r="L298" s="23" t="s">
        <v>2905</v>
      </c>
      <c r="M298" s="23" t="s">
        <v>2905</v>
      </c>
      <c r="N298" s="23" t="s">
        <v>202</v>
      </c>
      <c r="O298" s="23" t="s">
        <v>269</v>
      </c>
      <c r="P298" s="23" t="s">
        <v>2907</v>
      </c>
      <c r="Q298" s="23"/>
      <c r="R298" s="23" t="s">
        <v>2703</v>
      </c>
      <c r="S298" s="33" t="s">
        <v>351</v>
      </c>
      <c r="T298" s="33" t="s">
        <v>207</v>
      </c>
      <c r="U298" s="23" t="s">
        <v>208</v>
      </c>
      <c r="V298" s="23" t="s">
        <v>18</v>
      </c>
      <c r="W298" s="23">
        <v>2024</v>
      </c>
      <c r="X298" s="23" t="s">
        <v>209</v>
      </c>
      <c r="Y298" s="23">
        <v>2024.01</v>
      </c>
      <c r="Z298" s="23">
        <v>2024.12</v>
      </c>
      <c r="AA298" s="36">
        <v>16.293</v>
      </c>
      <c r="AB298" s="36">
        <v>16.293</v>
      </c>
      <c r="AC298" s="36">
        <v>16.293</v>
      </c>
      <c r="AD298" s="36">
        <v>0</v>
      </c>
      <c r="AE298" s="36">
        <v>0</v>
      </c>
      <c r="AF298" s="36"/>
      <c r="AG298" s="40">
        <v>200</v>
      </c>
      <c r="AH298" s="40">
        <v>74</v>
      </c>
      <c r="AI298" s="23" t="s">
        <v>210</v>
      </c>
      <c r="AJ298" s="23" t="s">
        <v>210</v>
      </c>
      <c r="AK298" s="23" t="s">
        <v>211</v>
      </c>
      <c r="AL298" s="23"/>
      <c r="AM298" s="23" t="s">
        <v>212</v>
      </c>
      <c r="AN298" s="23" t="s">
        <v>210</v>
      </c>
      <c r="AO298" s="23" t="s">
        <v>210</v>
      </c>
      <c r="AP298" s="23"/>
      <c r="AQ298" s="23" t="s">
        <v>210</v>
      </c>
      <c r="AR298" s="23"/>
      <c r="AS298" s="23" t="s">
        <v>1637</v>
      </c>
      <c r="AT298" s="23">
        <v>76541139</v>
      </c>
    </row>
    <row r="299" s="9" customFormat="1" ht="70" customHeight="1" spans="1:46">
      <c r="A299" s="23">
        <f>SUBTOTAL(103,$C$7:C299)*1</f>
        <v>293</v>
      </c>
      <c r="B299" s="23" t="s">
        <v>190</v>
      </c>
      <c r="C299" s="23" t="s">
        <v>2908</v>
      </c>
      <c r="D299" s="23" t="s">
        <v>192</v>
      </c>
      <c r="E299" s="23" t="s">
        <v>193</v>
      </c>
      <c r="F299" s="23" t="s">
        <v>194</v>
      </c>
      <c r="G299" s="23" t="s">
        <v>2909</v>
      </c>
      <c r="H299" s="23" t="s">
        <v>196</v>
      </c>
      <c r="I299" s="23" t="s">
        <v>2910</v>
      </c>
      <c r="J299" s="23" t="s">
        <v>2911</v>
      </c>
      <c r="K299" s="23" t="s">
        <v>2912</v>
      </c>
      <c r="L299" s="23" t="s">
        <v>2909</v>
      </c>
      <c r="M299" s="23" t="s">
        <v>2913</v>
      </c>
      <c r="N299" s="23" t="s">
        <v>202</v>
      </c>
      <c r="O299" s="23" t="s">
        <v>269</v>
      </c>
      <c r="P299" s="23" t="s">
        <v>2914</v>
      </c>
      <c r="Q299" s="23"/>
      <c r="R299" s="23" t="s">
        <v>2915</v>
      </c>
      <c r="S299" s="33" t="s">
        <v>351</v>
      </c>
      <c r="T299" s="33" t="s">
        <v>207</v>
      </c>
      <c r="U299" s="23" t="s">
        <v>208</v>
      </c>
      <c r="V299" s="23" t="s">
        <v>14</v>
      </c>
      <c r="W299" s="23">
        <v>2024</v>
      </c>
      <c r="X299" s="23" t="s">
        <v>209</v>
      </c>
      <c r="Y299" s="23">
        <v>2024.01</v>
      </c>
      <c r="Z299" s="23">
        <v>2024.12</v>
      </c>
      <c r="AA299" s="36">
        <v>15.814</v>
      </c>
      <c r="AB299" s="36">
        <v>15.814</v>
      </c>
      <c r="AC299" s="36">
        <v>15.814</v>
      </c>
      <c r="AD299" s="36">
        <v>0</v>
      </c>
      <c r="AE299" s="36">
        <v>0</v>
      </c>
      <c r="AF299" s="36"/>
      <c r="AG299" s="40">
        <v>837</v>
      </c>
      <c r="AH299" s="40">
        <v>215</v>
      </c>
      <c r="AI299" s="23" t="s">
        <v>210</v>
      </c>
      <c r="AJ299" s="23" t="s">
        <v>210</v>
      </c>
      <c r="AK299" s="23" t="s">
        <v>211</v>
      </c>
      <c r="AL299" s="23"/>
      <c r="AM299" s="23" t="s">
        <v>212</v>
      </c>
      <c r="AN299" s="23" t="s">
        <v>210</v>
      </c>
      <c r="AO299" s="23" t="s">
        <v>210</v>
      </c>
      <c r="AP299" s="23"/>
      <c r="AQ299" s="23" t="s">
        <v>210</v>
      </c>
      <c r="AR299" s="23"/>
      <c r="AS299" s="23" t="s">
        <v>666</v>
      </c>
      <c r="AT299" s="23" t="s">
        <v>2916</v>
      </c>
    </row>
    <row r="300" s="9" customFormat="1" ht="70" customHeight="1" spans="1:46">
      <c r="A300" s="23">
        <f>SUBTOTAL(103,$C$7:C300)*1</f>
        <v>294</v>
      </c>
      <c r="B300" s="23" t="s">
        <v>190</v>
      </c>
      <c r="C300" s="23" t="s">
        <v>2917</v>
      </c>
      <c r="D300" s="23" t="s">
        <v>192</v>
      </c>
      <c r="E300" s="23" t="s">
        <v>193</v>
      </c>
      <c r="F300" s="23" t="s">
        <v>194</v>
      </c>
      <c r="G300" s="23" t="s">
        <v>2918</v>
      </c>
      <c r="H300" s="23" t="s">
        <v>196</v>
      </c>
      <c r="I300" s="23" t="s">
        <v>45</v>
      </c>
      <c r="J300" s="23" t="s">
        <v>2919</v>
      </c>
      <c r="K300" s="23" t="s">
        <v>2920</v>
      </c>
      <c r="L300" s="23" t="s">
        <v>2921</v>
      </c>
      <c r="M300" s="23" t="s">
        <v>2922</v>
      </c>
      <c r="N300" s="23" t="s">
        <v>202</v>
      </c>
      <c r="O300" s="23" t="s">
        <v>269</v>
      </c>
      <c r="P300" s="23" t="s">
        <v>2923</v>
      </c>
      <c r="Q300" s="23"/>
      <c r="R300" s="23" t="s">
        <v>2924</v>
      </c>
      <c r="S300" s="33" t="s">
        <v>351</v>
      </c>
      <c r="T300" s="33" t="s">
        <v>207</v>
      </c>
      <c r="U300" s="23" t="s">
        <v>208</v>
      </c>
      <c r="V300" s="23" t="s">
        <v>44</v>
      </c>
      <c r="W300" s="23">
        <v>2024</v>
      </c>
      <c r="X300" s="23" t="s">
        <v>209</v>
      </c>
      <c r="Y300" s="23">
        <v>2024.01</v>
      </c>
      <c r="Z300" s="23">
        <v>2024.12</v>
      </c>
      <c r="AA300" s="36">
        <v>22.275</v>
      </c>
      <c r="AB300" s="36">
        <v>22.275</v>
      </c>
      <c r="AC300" s="36">
        <v>22.275</v>
      </c>
      <c r="AD300" s="36">
        <v>0</v>
      </c>
      <c r="AE300" s="36">
        <v>0</v>
      </c>
      <c r="AF300" s="36"/>
      <c r="AG300" s="40">
        <v>427</v>
      </c>
      <c r="AH300" s="40">
        <v>92</v>
      </c>
      <c r="AI300" s="23" t="s">
        <v>210</v>
      </c>
      <c r="AJ300" s="23" t="s">
        <v>210</v>
      </c>
      <c r="AK300" s="23" t="s">
        <v>211</v>
      </c>
      <c r="AL300" s="23"/>
      <c r="AM300" s="23" t="s">
        <v>212</v>
      </c>
      <c r="AN300" s="23" t="s">
        <v>210</v>
      </c>
      <c r="AO300" s="23" t="s">
        <v>210</v>
      </c>
      <c r="AP300" s="23"/>
      <c r="AQ300" s="23" t="s">
        <v>210</v>
      </c>
      <c r="AR300" s="23"/>
      <c r="AS300" s="23" t="s">
        <v>1530</v>
      </c>
      <c r="AT300" s="23">
        <v>75640060</v>
      </c>
    </row>
    <row r="301" s="9" customFormat="1" ht="70" customHeight="1" spans="1:46">
      <c r="A301" s="23">
        <f>SUBTOTAL(103,$C$7:C301)*1</f>
        <v>295</v>
      </c>
      <c r="B301" s="23" t="s">
        <v>190</v>
      </c>
      <c r="C301" s="23" t="s">
        <v>2925</v>
      </c>
      <c r="D301" s="23" t="s">
        <v>192</v>
      </c>
      <c r="E301" s="23" t="s">
        <v>193</v>
      </c>
      <c r="F301" s="23" t="s">
        <v>194</v>
      </c>
      <c r="G301" s="23" t="s">
        <v>2926</v>
      </c>
      <c r="H301" s="23" t="s">
        <v>196</v>
      </c>
      <c r="I301" s="23" t="s">
        <v>45</v>
      </c>
      <c r="J301" s="23" t="s">
        <v>2927</v>
      </c>
      <c r="K301" s="23" t="s">
        <v>2928</v>
      </c>
      <c r="L301" s="23" t="s">
        <v>2926</v>
      </c>
      <c r="M301" s="23" t="s">
        <v>2929</v>
      </c>
      <c r="N301" s="23" t="s">
        <v>202</v>
      </c>
      <c r="O301" s="23" t="s">
        <v>269</v>
      </c>
      <c r="P301" s="23" t="s">
        <v>2930</v>
      </c>
      <c r="Q301" s="23"/>
      <c r="R301" s="23" t="s">
        <v>2931</v>
      </c>
      <c r="S301" s="33" t="s">
        <v>351</v>
      </c>
      <c r="T301" s="33" t="s">
        <v>207</v>
      </c>
      <c r="U301" s="23" t="s">
        <v>208</v>
      </c>
      <c r="V301" s="23" t="s">
        <v>44</v>
      </c>
      <c r="W301" s="23">
        <v>2024</v>
      </c>
      <c r="X301" s="23" t="s">
        <v>209</v>
      </c>
      <c r="Y301" s="23">
        <v>2024.01</v>
      </c>
      <c r="Z301" s="23">
        <v>2024.12</v>
      </c>
      <c r="AA301" s="36">
        <v>23.147</v>
      </c>
      <c r="AB301" s="36">
        <v>23.147</v>
      </c>
      <c r="AC301" s="36">
        <v>23.147</v>
      </c>
      <c r="AD301" s="36">
        <v>0</v>
      </c>
      <c r="AE301" s="36">
        <v>0</v>
      </c>
      <c r="AF301" s="36"/>
      <c r="AG301" s="40">
        <v>1521</v>
      </c>
      <c r="AH301" s="40">
        <v>318</v>
      </c>
      <c r="AI301" s="23" t="s">
        <v>210</v>
      </c>
      <c r="AJ301" s="23" t="s">
        <v>210</v>
      </c>
      <c r="AK301" s="23" t="s">
        <v>211</v>
      </c>
      <c r="AL301" s="23"/>
      <c r="AM301" s="23" t="s">
        <v>212</v>
      </c>
      <c r="AN301" s="23" t="s">
        <v>210</v>
      </c>
      <c r="AO301" s="23" t="s">
        <v>210</v>
      </c>
      <c r="AP301" s="23"/>
      <c r="AQ301" s="23" t="s">
        <v>210</v>
      </c>
      <c r="AR301" s="23"/>
      <c r="AS301" s="23" t="s">
        <v>1530</v>
      </c>
      <c r="AT301" s="23">
        <v>75640060</v>
      </c>
    </row>
    <row r="302" s="9" customFormat="1" ht="70" customHeight="1" spans="1:46">
      <c r="A302" s="23">
        <f>SUBTOTAL(103,$C$7:C302)*1</f>
        <v>296</v>
      </c>
      <c r="B302" s="23" t="s">
        <v>190</v>
      </c>
      <c r="C302" s="23" t="s">
        <v>2932</v>
      </c>
      <c r="D302" s="23" t="s">
        <v>192</v>
      </c>
      <c r="E302" s="23" t="s">
        <v>193</v>
      </c>
      <c r="F302" s="23" t="s">
        <v>194</v>
      </c>
      <c r="G302" s="23" t="s">
        <v>2933</v>
      </c>
      <c r="H302" s="23" t="s">
        <v>196</v>
      </c>
      <c r="I302" s="23" t="s">
        <v>914</v>
      </c>
      <c r="J302" s="23" t="s">
        <v>2934</v>
      </c>
      <c r="K302" s="23" t="s">
        <v>2935</v>
      </c>
      <c r="L302" s="23" t="s">
        <v>2933</v>
      </c>
      <c r="M302" s="23" t="s">
        <v>2936</v>
      </c>
      <c r="N302" s="23" t="s">
        <v>202</v>
      </c>
      <c r="O302" s="23" t="s">
        <v>269</v>
      </c>
      <c r="P302" s="23" t="s">
        <v>2937</v>
      </c>
      <c r="Q302" s="23"/>
      <c r="R302" s="23" t="s">
        <v>2938</v>
      </c>
      <c r="S302" s="33" t="s">
        <v>351</v>
      </c>
      <c r="T302" s="33" t="s">
        <v>207</v>
      </c>
      <c r="U302" s="23" t="s">
        <v>208</v>
      </c>
      <c r="V302" s="23" t="s">
        <v>32</v>
      </c>
      <c r="W302" s="23">
        <v>2024</v>
      </c>
      <c r="X302" s="23" t="s">
        <v>209</v>
      </c>
      <c r="Y302" s="23">
        <v>2024.01</v>
      </c>
      <c r="Z302" s="23">
        <v>2024.12</v>
      </c>
      <c r="AA302" s="36">
        <v>26.47</v>
      </c>
      <c r="AB302" s="36">
        <v>26.47</v>
      </c>
      <c r="AC302" s="36">
        <v>26.47</v>
      </c>
      <c r="AD302" s="36">
        <v>0</v>
      </c>
      <c r="AE302" s="36">
        <v>0</v>
      </c>
      <c r="AF302" s="36"/>
      <c r="AG302" s="40">
        <v>400</v>
      </c>
      <c r="AH302" s="40">
        <v>56</v>
      </c>
      <c r="AI302" s="23" t="s">
        <v>210</v>
      </c>
      <c r="AJ302" s="23" t="s">
        <v>210</v>
      </c>
      <c r="AK302" s="23" t="s">
        <v>211</v>
      </c>
      <c r="AL302" s="23"/>
      <c r="AM302" s="23" t="s">
        <v>212</v>
      </c>
      <c r="AN302" s="23" t="s">
        <v>210</v>
      </c>
      <c r="AO302" s="23" t="s">
        <v>210</v>
      </c>
      <c r="AP302" s="23"/>
      <c r="AQ302" s="23" t="s">
        <v>210</v>
      </c>
      <c r="AR302" s="23"/>
      <c r="AS302" s="23" t="s">
        <v>454</v>
      </c>
      <c r="AT302" s="23">
        <v>75552581</v>
      </c>
    </row>
    <row r="303" s="9" customFormat="1" ht="70" customHeight="1" spans="1:46">
      <c r="A303" s="23">
        <f>SUBTOTAL(103,$C$7:C303)*1</f>
        <v>297</v>
      </c>
      <c r="B303" s="23" t="s">
        <v>190</v>
      </c>
      <c r="C303" s="23" t="s">
        <v>2939</v>
      </c>
      <c r="D303" s="23" t="s">
        <v>192</v>
      </c>
      <c r="E303" s="23" t="s">
        <v>193</v>
      </c>
      <c r="F303" s="23" t="s">
        <v>194</v>
      </c>
      <c r="G303" s="23" t="s">
        <v>2940</v>
      </c>
      <c r="H303" s="23" t="s">
        <v>196</v>
      </c>
      <c r="I303" s="23" t="s">
        <v>83</v>
      </c>
      <c r="J303" s="23" t="s">
        <v>2941</v>
      </c>
      <c r="K303" s="23" t="s">
        <v>2942</v>
      </c>
      <c r="L303" s="23" t="s">
        <v>2940</v>
      </c>
      <c r="M303" s="23" t="s">
        <v>2943</v>
      </c>
      <c r="N303" s="23" t="s">
        <v>202</v>
      </c>
      <c r="O303" s="23" t="s">
        <v>269</v>
      </c>
      <c r="P303" s="23" t="s">
        <v>2944</v>
      </c>
      <c r="Q303" s="23"/>
      <c r="R303" s="23" t="s">
        <v>2945</v>
      </c>
      <c r="S303" s="33" t="s">
        <v>351</v>
      </c>
      <c r="T303" s="33" t="s">
        <v>207</v>
      </c>
      <c r="U303" s="23" t="s">
        <v>208</v>
      </c>
      <c r="V303" s="23" t="s">
        <v>82</v>
      </c>
      <c r="W303" s="23">
        <v>2024</v>
      </c>
      <c r="X303" s="23" t="s">
        <v>209</v>
      </c>
      <c r="Y303" s="23">
        <v>2024.01</v>
      </c>
      <c r="Z303" s="23">
        <v>2024.12</v>
      </c>
      <c r="AA303" s="36">
        <v>28.124</v>
      </c>
      <c r="AB303" s="36">
        <v>28.124</v>
      </c>
      <c r="AC303" s="36">
        <v>28.124</v>
      </c>
      <c r="AD303" s="36">
        <v>0</v>
      </c>
      <c r="AE303" s="36">
        <v>0</v>
      </c>
      <c r="AF303" s="36"/>
      <c r="AG303" s="40">
        <v>450</v>
      </c>
      <c r="AH303" s="40">
        <v>153</v>
      </c>
      <c r="AI303" s="23" t="s">
        <v>210</v>
      </c>
      <c r="AJ303" s="23" t="s">
        <v>210</v>
      </c>
      <c r="AK303" s="23" t="s">
        <v>211</v>
      </c>
      <c r="AL303" s="23"/>
      <c r="AM303" s="23" t="s">
        <v>212</v>
      </c>
      <c r="AN303" s="23" t="s">
        <v>210</v>
      </c>
      <c r="AO303" s="23" t="s">
        <v>210</v>
      </c>
      <c r="AP303" s="23"/>
      <c r="AQ303" s="23" t="s">
        <v>210</v>
      </c>
      <c r="AR303" s="23"/>
      <c r="AS303" s="23" t="s">
        <v>1685</v>
      </c>
      <c r="AT303" s="23">
        <v>75672001</v>
      </c>
    </row>
    <row r="304" s="9" customFormat="1" ht="70" customHeight="1" spans="1:46">
      <c r="A304" s="23">
        <f>SUBTOTAL(103,$C$7:C304)*1</f>
        <v>298</v>
      </c>
      <c r="B304" s="23" t="s">
        <v>190</v>
      </c>
      <c r="C304" s="23" t="s">
        <v>2946</v>
      </c>
      <c r="D304" s="23" t="s">
        <v>192</v>
      </c>
      <c r="E304" s="23" t="s">
        <v>193</v>
      </c>
      <c r="F304" s="23" t="s">
        <v>194</v>
      </c>
      <c r="G304" s="23" t="s">
        <v>2947</v>
      </c>
      <c r="H304" s="23" t="s">
        <v>196</v>
      </c>
      <c r="I304" s="23" t="s">
        <v>83</v>
      </c>
      <c r="J304" s="23" t="s">
        <v>2948</v>
      </c>
      <c r="K304" s="23" t="s">
        <v>2949</v>
      </c>
      <c r="L304" s="23" t="s">
        <v>2950</v>
      </c>
      <c r="M304" s="23" t="s">
        <v>2951</v>
      </c>
      <c r="N304" s="23" t="s">
        <v>202</v>
      </c>
      <c r="O304" s="23" t="s">
        <v>269</v>
      </c>
      <c r="P304" s="23" t="s">
        <v>2952</v>
      </c>
      <c r="Q304" s="23"/>
      <c r="R304" s="23" t="s">
        <v>2953</v>
      </c>
      <c r="S304" s="33" t="s">
        <v>351</v>
      </c>
      <c r="T304" s="33" t="s">
        <v>207</v>
      </c>
      <c r="U304" s="23" t="s">
        <v>208</v>
      </c>
      <c r="V304" s="23" t="s">
        <v>82</v>
      </c>
      <c r="W304" s="23">
        <v>2024</v>
      </c>
      <c r="X304" s="23" t="s">
        <v>209</v>
      </c>
      <c r="Y304" s="23">
        <v>2024.01</v>
      </c>
      <c r="Z304" s="23">
        <v>2024.12</v>
      </c>
      <c r="AA304" s="36">
        <v>41.391</v>
      </c>
      <c r="AB304" s="36">
        <v>41.391</v>
      </c>
      <c r="AC304" s="36">
        <v>41.391</v>
      </c>
      <c r="AD304" s="36">
        <v>0</v>
      </c>
      <c r="AE304" s="36">
        <v>0</v>
      </c>
      <c r="AF304" s="36"/>
      <c r="AG304" s="40">
        <v>1000</v>
      </c>
      <c r="AH304" s="40">
        <v>400</v>
      </c>
      <c r="AI304" s="23" t="s">
        <v>210</v>
      </c>
      <c r="AJ304" s="23" t="s">
        <v>210</v>
      </c>
      <c r="AK304" s="23" t="s">
        <v>211</v>
      </c>
      <c r="AL304" s="23"/>
      <c r="AM304" s="23" t="s">
        <v>212</v>
      </c>
      <c r="AN304" s="23" t="s">
        <v>210</v>
      </c>
      <c r="AO304" s="23" t="s">
        <v>210</v>
      </c>
      <c r="AP304" s="23"/>
      <c r="AQ304" s="23" t="s">
        <v>210</v>
      </c>
      <c r="AR304" s="23"/>
      <c r="AS304" s="23" t="s">
        <v>1685</v>
      </c>
      <c r="AT304" s="23">
        <v>75672001</v>
      </c>
    </row>
    <row r="305" s="9" customFormat="1" ht="70" customHeight="1" spans="1:46">
      <c r="A305" s="23">
        <f>SUBTOTAL(103,$C$7:C305)*1</f>
        <v>299</v>
      </c>
      <c r="B305" s="23" t="s">
        <v>190</v>
      </c>
      <c r="C305" s="23" t="s">
        <v>2954</v>
      </c>
      <c r="D305" s="23" t="s">
        <v>192</v>
      </c>
      <c r="E305" s="23" t="s">
        <v>193</v>
      </c>
      <c r="F305" s="23" t="s">
        <v>194</v>
      </c>
      <c r="G305" s="23" t="s">
        <v>2955</v>
      </c>
      <c r="H305" s="23" t="s">
        <v>196</v>
      </c>
      <c r="I305" s="23" t="s">
        <v>83</v>
      </c>
      <c r="J305" s="23" t="s">
        <v>2956</v>
      </c>
      <c r="K305" s="23" t="s">
        <v>2957</v>
      </c>
      <c r="L305" s="23" t="s">
        <v>2958</v>
      </c>
      <c r="M305" s="23" t="s">
        <v>2959</v>
      </c>
      <c r="N305" s="23" t="s">
        <v>202</v>
      </c>
      <c r="O305" s="23" t="s">
        <v>269</v>
      </c>
      <c r="P305" s="23" t="s">
        <v>2960</v>
      </c>
      <c r="Q305" s="23"/>
      <c r="R305" s="23" t="s">
        <v>2961</v>
      </c>
      <c r="S305" s="33" t="s">
        <v>351</v>
      </c>
      <c r="T305" s="33" t="s">
        <v>207</v>
      </c>
      <c r="U305" s="23" t="s">
        <v>208</v>
      </c>
      <c r="V305" s="23" t="s">
        <v>82</v>
      </c>
      <c r="W305" s="23">
        <v>2024</v>
      </c>
      <c r="X305" s="23" t="s">
        <v>209</v>
      </c>
      <c r="Y305" s="23">
        <v>2024.01</v>
      </c>
      <c r="Z305" s="23">
        <v>2024.12</v>
      </c>
      <c r="AA305" s="36">
        <v>20.378</v>
      </c>
      <c r="AB305" s="36">
        <v>20.378</v>
      </c>
      <c r="AC305" s="36">
        <v>20.378</v>
      </c>
      <c r="AD305" s="36">
        <v>0</v>
      </c>
      <c r="AE305" s="36">
        <v>0</v>
      </c>
      <c r="AF305" s="36"/>
      <c r="AG305" s="40">
        <v>180</v>
      </c>
      <c r="AH305" s="40">
        <v>60</v>
      </c>
      <c r="AI305" s="23" t="s">
        <v>210</v>
      </c>
      <c r="AJ305" s="23" t="s">
        <v>210</v>
      </c>
      <c r="AK305" s="23" t="s">
        <v>211</v>
      </c>
      <c r="AL305" s="23"/>
      <c r="AM305" s="23" t="s">
        <v>212</v>
      </c>
      <c r="AN305" s="23" t="s">
        <v>210</v>
      </c>
      <c r="AO305" s="23" t="s">
        <v>210</v>
      </c>
      <c r="AP305" s="23"/>
      <c r="AQ305" s="23" t="s">
        <v>210</v>
      </c>
      <c r="AR305" s="23"/>
      <c r="AS305" s="23" t="s">
        <v>1685</v>
      </c>
      <c r="AT305" s="23">
        <v>75672001</v>
      </c>
    </row>
    <row r="306" s="9" customFormat="1" ht="70" customHeight="1" spans="1:46">
      <c r="A306" s="23">
        <f>SUBTOTAL(103,$C$7:C306)*1</f>
        <v>300</v>
      </c>
      <c r="B306" s="23" t="s">
        <v>190</v>
      </c>
      <c r="C306" s="23" t="s">
        <v>2962</v>
      </c>
      <c r="D306" s="23" t="s">
        <v>192</v>
      </c>
      <c r="E306" s="23" t="s">
        <v>193</v>
      </c>
      <c r="F306" s="23" t="s">
        <v>194</v>
      </c>
      <c r="G306" s="23" t="s">
        <v>2963</v>
      </c>
      <c r="H306" s="23" t="s">
        <v>196</v>
      </c>
      <c r="I306" s="23" t="s">
        <v>83</v>
      </c>
      <c r="J306" s="23" t="s">
        <v>2964</v>
      </c>
      <c r="K306" s="23" t="s">
        <v>2965</v>
      </c>
      <c r="L306" s="23" t="s">
        <v>2963</v>
      </c>
      <c r="M306" s="23" t="s">
        <v>2966</v>
      </c>
      <c r="N306" s="23" t="s">
        <v>202</v>
      </c>
      <c r="O306" s="23" t="s">
        <v>269</v>
      </c>
      <c r="P306" s="23" t="s">
        <v>2967</v>
      </c>
      <c r="Q306" s="23"/>
      <c r="R306" s="23" t="s">
        <v>2968</v>
      </c>
      <c r="S306" s="33" t="s">
        <v>351</v>
      </c>
      <c r="T306" s="33" t="s">
        <v>207</v>
      </c>
      <c r="U306" s="23" t="s">
        <v>208</v>
      </c>
      <c r="V306" s="23" t="s">
        <v>82</v>
      </c>
      <c r="W306" s="23">
        <v>2024</v>
      </c>
      <c r="X306" s="23" t="s">
        <v>209</v>
      </c>
      <c r="Y306" s="23">
        <v>2024.01</v>
      </c>
      <c r="Z306" s="23">
        <v>2024.12</v>
      </c>
      <c r="AA306" s="36">
        <v>15.762</v>
      </c>
      <c r="AB306" s="36">
        <v>15.762</v>
      </c>
      <c r="AC306" s="36">
        <v>15.762</v>
      </c>
      <c r="AD306" s="36">
        <v>0</v>
      </c>
      <c r="AE306" s="36">
        <v>0</v>
      </c>
      <c r="AF306" s="36"/>
      <c r="AG306" s="40">
        <v>170</v>
      </c>
      <c r="AH306" s="40">
        <v>64</v>
      </c>
      <c r="AI306" s="23" t="s">
        <v>210</v>
      </c>
      <c r="AJ306" s="23" t="s">
        <v>210</v>
      </c>
      <c r="AK306" s="23" t="s">
        <v>211</v>
      </c>
      <c r="AL306" s="23"/>
      <c r="AM306" s="23" t="s">
        <v>212</v>
      </c>
      <c r="AN306" s="23" t="s">
        <v>210</v>
      </c>
      <c r="AO306" s="23" t="s">
        <v>210</v>
      </c>
      <c r="AP306" s="23"/>
      <c r="AQ306" s="23" t="s">
        <v>210</v>
      </c>
      <c r="AR306" s="23"/>
      <c r="AS306" s="23" t="s">
        <v>1685</v>
      </c>
      <c r="AT306" s="23">
        <v>75672001</v>
      </c>
    </row>
    <row r="307" s="9" customFormat="1" ht="70" customHeight="1" spans="1:46">
      <c r="A307" s="23">
        <f>SUBTOTAL(103,$C$7:C307)*1</f>
        <v>301</v>
      </c>
      <c r="B307" s="23" t="s">
        <v>190</v>
      </c>
      <c r="C307" s="23" t="s">
        <v>2969</v>
      </c>
      <c r="D307" s="23" t="s">
        <v>192</v>
      </c>
      <c r="E307" s="23" t="s">
        <v>193</v>
      </c>
      <c r="F307" s="23" t="s">
        <v>194</v>
      </c>
      <c r="G307" s="23" t="s">
        <v>2970</v>
      </c>
      <c r="H307" s="23" t="s">
        <v>196</v>
      </c>
      <c r="I307" s="23" t="s">
        <v>69</v>
      </c>
      <c r="J307" s="23" t="s">
        <v>2971</v>
      </c>
      <c r="K307" s="23" t="s">
        <v>2972</v>
      </c>
      <c r="L307" s="23" t="s">
        <v>2973</v>
      </c>
      <c r="M307" s="23" t="s">
        <v>2974</v>
      </c>
      <c r="N307" s="23" t="s">
        <v>202</v>
      </c>
      <c r="O307" s="23" t="s">
        <v>269</v>
      </c>
      <c r="P307" s="23" t="s">
        <v>2975</v>
      </c>
      <c r="Q307" s="23"/>
      <c r="R307" s="23" t="s">
        <v>2976</v>
      </c>
      <c r="S307" s="33" t="s">
        <v>2977</v>
      </c>
      <c r="T307" s="33" t="s">
        <v>207</v>
      </c>
      <c r="U307" s="23" t="s">
        <v>208</v>
      </c>
      <c r="V307" s="23" t="s">
        <v>68</v>
      </c>
      <c r="W307" s="23">
        <v>2024</v>
      </c>
      <c r="X307" s="23" t="s">
        <v>209</v>
      </c>
      <c r="Y307" s="23">
        <v>2024.01</v>
      </c>
      <c r="Z307" s="23">
        <v>2024.12</v>
      </c>
      <c r="AA307" s="36">
        <v>51.58</v>
      </c>
      <c r="AB307" s="36">
        <v>51.58</v>
      </c>
      <c r="AC307" s="36">
        <v>51.58</v>
      </c>
      <c r="AD307" s="36">
        <v>0</v>
      </c>
      <c r="AE307" s="36">
        <v>0</v>
      </c>
      <c r="AF307" s="36"/>
      <c r="AG307" s="40">
        <v>343</v>
      </c>
      <c r="AH307" s="40">
        <v>31</v>
      </c>
      <c r="AI307" s="23" t="s">
        <v>210</v>
      </c>
      <c r="AJ307" s="23" t="s">
        <v>210</v>
      </c>
      <c r="AK307" s="23" t="s">
        <v>211</v>
      </c>
      <c r="AL307" s="23"/>
      <c r="AM307" s="23" t="s">
        <v>212</v>
      </c>
      <c r="AN307" s="23" t="s">
        <v>210</v>
      </c>
      <c r="AO307" s="23" t="s">
        <v>210</v>
      </c>
      <c r="AP307" s="23"/>
      <c r="AQ307" s="23" t="s">
        <v>210</v>
      </c>
      <c r="AR307" s="23"/>
      <c r="AS307" s="23" t="s">
        <v>2623</v>
      </c>
      <c r="AT307" s="23">
        <v>75411007</v>
      </c>
    </row>
    <row r="308" s="9" customFormat="1" ht="70" customHeight="1" spans="1:46">
      <c r="A308" s="23">
        <f>SUBTOTAL(103,$C$7:C308)*1</f>
        <v>302</v>
      </c>
      <c r="B308" s="23" t="s">
        <v>190</v>
      </c>
      <c r="C308" s="23" t="s">
        <v>2978</v>
      </c>
      <c r="D308" s="23" t="s">
        <v>192</v>
      </c>
      <c r="E308" s="23" t="s">
        <v>193</v>
      </c>
      <c r="F308" s="23" t="s">
        <v>194</v>
      </c>
      <c r="G308" s="23" t="s">
        <v>2979</v>
      </c>
      <c r="H308" s="23" t="s">
        <v>466</v>
      </c>
      <c r="I308" s="23" t="s">
        <v>65</v>
      </c>
      <c r="J308" s="23" t="s">
        <v>2980</v>
      </c>
      <c r="K308" s="23" t="s">
        <v>2981</v>
      </c>
      <c r="L308" s="23" t="s">
        <v>2982</v>
      </c>
      <c r="M308" s="23" t="s">
        <v>2983</v>
      </c>
      <c r="N308" s="23" t="s">
        <v>202</v>
      </c>
      <c r="O308" s="23" t="s">
        <v>269</v>
      </c>
      <c r="P308" s="23" t="s">
        <v>2984</v>
      </c>
      <c r="Q308" s="23"/>
      <c r="R308" s="23" t="s">
        <v>2985</v>
      </c>
      <c r="S308" s="33" t="s">
        <v>351</v>
      </c>
      <c r="T308" s="33" t="s">
        <v>207</v>
      </c>
      <c r="U308" s="23" t="s">
        <v>208</v>
      </c>
      <c r="V308" s="23" t="s">
        <v>64</v>
      </c>
      <c r="W308" s="23">
        <v>2024</v>
      </c>
      <c r="X308" s="23" t="s">
        <v>209</v>
      </c>
      <c r="Y308" s="23">
        <v>2024.01</v>
      </c>
      <c r="Z308" s="23">
        <v>2024.12</v>
      </c>
      <c r="AA308" s="36">
        <v>23.26</v>
      </c>
      <c r="AB308" s="36">
        <v>23.26</v>
      </c>
      <c r="AC308" s="36">
        <v>23.26</v>
      </c>
      <c r="AD308" s="36">
        <v>0</v>
      </c>
      <c r="AE308" s="36">
        <v>0</v>
      </c>
      <c r="AF308" s="36"/>
      <c r="AG308" s="40">
        <v>600</v>
      </c>
      <c r="AH308" s="40">
        <v>105</v>
      </c>
      <c r="AI308" s="23" t="s">
        <v>210</v>
      </c>
      <c r="AJ308" s="23" t="s">
        <v>210</v>
      </c>
      <c r="AK308" s="23" t="s">
        <v>211</v>
      </c>
      <c r="AL308" s="23"/>
      <c r="AM308" s="23" t="s">
        <v>212</v>
      </c>
      <c r="AN308" s="23" t="s">
        <v>210</v>
      </c>
      <c r="AO308" s="23" t="s">
        <v>210</v>
      </c>
      <c r="AP308" s="23"/>
      <c r="AQ308" s="23" t="s">
        <v>210</v>
      </c>
      <c r="AR308" s="23"/>
      <c r="AS308" s="23" t="s">
        <v>561</v>
      </c>
      <c r="AT308" s="23">
        <v>13609497658</v>
      </c>
    </row>
    <row r="309" s="9" customFormat="1" ht="70" customHeight="1" spans="1:46">
      <c r="A309" s="23">
        <f>SUBTOTAL(103,$C$7:C309)*1</f>
        <v>303</v>
      </c>
      <c r="B309" s="23" t="s">
        <v>190</v>
      </c>
      <c r="C309" s="23" t="s">
        <v>2986</v>
      </c>
      <c r="D309" s="23" t="s">
        <v>192</v>
      </c>
      <c r="E309" s="23" t="s">
        <v>193</v>
      </c>
      <c r="F309" s="23" t="s">
        <v>194</v>
      </c>
      <c r="G309" s="23" t="s">
        <v>2987</v>
      </c>
      <c r="H309" s="23" t="s">
        <v>466</v>
      </c>
      <c r="I309" s="23" t="s">
        <v>65</v>
      </c>
      <c r="J309" s="23" t="s">
        <v>2988</v>
      </c>
      <c r="K309" s="23" t="s">
        <v>2989</v>
      </c>
      <c r="L309" s="23" t="s">
        <v>2987</v>
      </c>
      <c r="M309" s="23" t="s">
        <v>2990</v>
      </c>
      <c r="N309" s="23" t="s">
        <v>202</v>
      </c>
      <c r="O309" s="23" t="s">
        <v>269</v>
      </c>
      <c r="P309" s="23" t="s">
        <v>2991</v>
      </c>
      <c r="Q309" s="23"/>
      <c r="R309" s="23" t="s">
        <v>2992</v>
      </c>
      <c r="S309" s="33" t="s">
        <v>351</v>
      </c>
      <c r="T309" s="33" t="s">
        <v>207</v>
      </c>
      <c r="U309" s="23" t="s">
        <v>208</v>
      </c>
      <c r="V309" s="23" t="s">
        <v>64</v>
      </c>
      <c r="W309" s="23">
        <v>2024</v>
      </c>
      <c r="X309" s="23" t="s">
        <v>209</v>
      </c>
      <c r="Y309" s="23">
        <v>2024.01</v>
      </c>
      <c r="Z309" s="23">
        <v>2024.12</v>
      </c>
      <c r="AA309" s="36">
        <v>14.83</v>
      </c>
      <c r="AB309" s="36">
        <v>14.83</v>
      </c>
      <c r="AC309" s="36">
        <v>14.83</v>
      </c>
      <c r="AD309" s="36">
        <v>0</v>
      </c>
      <c r="AE309" s="36">
        <v>0</v>
      </c>
      <c r="AF309" s="36"/>
      <c r="AG309" s="40">
        <v>600</v>
      </c>
      <c r="AH309" s="40">
        <v>76</v>
      </c>
      <c r="AI309" s="23" t="s">
        <v>210</v>
      </c>
      <c r="AJ309" s="23" t="s">
        <v>210</v>
      </c>
      <c r="AK309" s="23" t="s">
        <v>211</v>
      </c>
      <c r="AL309" s="23"/>
      <c r="AM309" s="23" t="s">
        <v>212</v>
      </c>
      <c r="AN309" s="23" t="s">
        <v>210</v>
      </c>
      <c r="AO309" s="23" t="s">
        <v>210</v>
      </c>
      <c r="AP309" s="23"/>
      <c r="AQ309" s="23" t="s">
        <v>210</v>
      </c>
      <c r="AR309" s="23"/>
      <c r="AS309" s="23" t="s">
        <v>561</v>
      </c>
      <c r="AT309" s="23">
        <v>13609497658</v>
      </c>
    </row>
    <row r="310" s="9" customFormat="1" ht="70" customHeight="1" spans="1:46">
      <c r="A310" s="23">
        <f>SUBTOTAL(103,$C$7:C310)*1</f>
        <v>304</v>
      </c>
      <c r="B310" s="23" t="s">
        <v>190</v>
      </c>
      <c r="C310" s="23" t="s">
        <v>2993</v>
      </c>
      <c r="D310" s="23" t="s">
        <v>192</v>
      </c>
      <c r="E310" s="23" t="s">
        <v>193</v>
      </c>
      <c r="F310" s="23" t="s">
        <v>194</v>
      </c>
      <c r="G310" s="23" t="s">
        <v>2994</v>
      </c>
      <c r="H310" s="23" t="s">
        <v>196</v>
      </c>
      <c r="I310" s="23" t="s">
        <v>2995</v>
      </c>
      <c r="J310" s="23" t="s">
        <v>2996</v>
      </c>
      <c r="K310" s="23" t="s">
        <v>2997</v>
      </c>
      <c r="L310" s="23" t="s">
        <v>2994</v>
      </c>
      <c r="M310" s="23" t="s">
        <v>2913</v>
      </c>
      <c r="N310" s="23" t="s">
        <v>202</v>
      </c>
      <c r="O310" s="23" t="s">
        <v>269</v>
      </c>
      <c r="P310" s="23" t="s">
        <v>2914</v>
      </c>
      <c r="Q310" s="23"/>
      <c r="R310" s="23" t="s">
        <v>2998</v>
      </c>
      <c r="S310" s="33" t="s">
        <v>351</v>
      </c>
      <c r="T310" s="33" t="s">
        <v>207</v>
      </c>
      <c r="U310" s="23" t="s">
        <v>208</v>
      </c>
      <c r="V310" s="23" t="s">
        <v>36</v>
      </c>
      <c r="W310" s="23">
        <v>2024</v>
      </c>
      <c r="X310" s="23" t="s">
        <v>209</v>
      </c>
      <c r="Y310" s="23">
        <v>2024.01</v>
      </c>
      <c r="Z310" s="23">
        <v>2024.12</v>
      </c>
      <c r="AA310" s="36">
        <v>17.54</v>
      </c>
      <c r="AB310" s="36">
        <v>17.54</v>
      </c>
      <c r="AC310" s="36">
        <v>17.54</v>
      </c>
      <c r="AD310" s="36">
        <v>0</v>
      </c>
      <c r="AE310" s="36">
        <v>0</v>
      </c>
      <c r="AF310" s="36"/>
      <c r="AG310" s="40">
        <v>240</v>
      </c>
      <c r="AH310" s="40">
        <v>135</v>
      </c>
      <c r="AI310" s="23" t="s">
        <v>210</v>
      </c>
      <c r="AJ310" s="23" t="s">
        <v>210</v>
      </c>
      <c r="AK310" s="23" t="s">
        <v>211</v>
      </c>
      <c r="AL310" s="23"/>
      <c r="AM310" s="23" t="s">
        <v>212</v>
      </c>
      <c r="AN310" s="23" t="s">
        <v>210</v>
      </c>
      <c r="AO310" s="23" t="s">
        <v>210</v>
      </c>
      <c r="AP310" s="23"/>
      <c r="AQ310" s="23" t="s">
        <v>210</v>
      </c>
      <c r="AR310" s="23"/>
      <c r="AS310" s="23" t="s">
        <v>524</v>
      </c>
      <c r="AT310" s="23" t="s">
        <v>2999</v>
      </c>
    </row>
    <row r="311" s="9" customFormat="1" ht="70" customHeight="1" spans="1:46">
      <c r="A311" s="23">
        <f>SUBTOTAL(103,$C$7:C311)*1</f>
        <v>305</v>
      </c>
      <c r="B311" s="23" t="s">
        <v>190</v>
      </c>
      <c r="C311" s="23" t="s">
        <v>3000</v>
      </c>
      <c r="D311" s="23" t="s">
        <v>192</v>
      </c>
      <c r="E311" s="23" t="s">
        <v>193</v>
      </c>
      <c r="F311" s="23" t="s">
        <v>194</v>
      </c>
      <c r="G311" s="23" t="s">
        <v>3001</v>
      </c>
      <c r="H311" s="23" t="s">
        <v>196</v>
      </c>
      <c r="I311" s="23" t="s">
        <v>3002</v>
      </c>
      <c r="J311" s="23" t="s">
        <v>3003</v>
      </c>
      <c r="K311" s="23" t="s">
        <v>3004</v>
      </c>
      <c r="L311" s="23" t="s">
        <v>3001</v>
      </c>
      <c r="M311" s="23" t="s">
        <v>3005</v>
      </c>
      <c r="N311" s="23" t="s">
        <v>202</v>
      </c>
      <c r="O311" s="23" t="s">
        <v>269</v>
      </c>
      <c r="P311" s="23" t="s">
        <v>3006</v>
      </c>
      <c r="Q311" s="23"/>
      <c r="R311" s="23" t="s">
        <v>3007</v>
      </c>
      <c r="S311" s="33" t="s">
        <v>351</v>
      </c>
      <c r="T311" s="33" t="s">
        <v>207</v>
      </c>
      <c r="U311" s="23" t="s">
        <v>208</v>
      </c>
      <c r="V311" s="23" t="s">
        <v>52</v>
      </c>
      <c r="W311" s="23">
        <v>2024</v>
      </c>
      <c r="X311" s="23" t="s">
        <v>209</v>
      </c>
      <c r="Y311" s="23">
        <v>2024.01</v>
      </c>
      <c r="Z311" s="23">
        <v>2024.12</v>
      </c>
      <c r="AA311" s="36">
        <v>22.46</v>
      </c>
      <c r="AB311" s="36">
        <v>22.46</v>
      </c>
      <c r="AC311" s="36">
        <v>22.46</v>
      </c>
      <c r="AD311" s="36">
        <v>0</v>
      </c>
      <c r="AE311" s="36">
        <v>0</v>
      </c>
      <c r="AF311" s="36"/>
      <c r="AG311" s="40">
        <v>1654</v>
      </c>
      <c r="AH311" s="40">
        <v>75</v>
      </c>
      <c r="AI311" s="23" t="s">
        <v>210</v>
      </c>
      <c r="AJ311" s="23" t="s">
        <v>210</v>
      </c>
      <c r="AK311" s="23" t="s">
        <v>211</v>
      </c>
      <c r="AL311" s="23"/>
      <c r="AM311" s="23" t="s">
        <v>212</v>
      </c>
      <c r="AN311" s="23" t="s">
        <v>210</v>
      </c>
      <c r="AO311" s="23" t="s">
        <v>210</v>
      </c>
      <c r="AP311" s="23"/>
      <c r="AQ311" s="23" t="s">
        <v>210</v>
      </c>
      <c r="AR311" s="23"/>
      <c r="AS311" s="23" t="s">
        <v>424</v>
      </c>
      <c r="AT311" s="23">
        <v>18083098315</v>
      </c>
    </row>
    <row r="312" s="9" customFormat="1" ht="70" customHeight="1" spans="1:46">
      <c r="A312" s="23">
        <f>SUBTOTAL(103,$C$7:C312)*1</f>
        <v>306</v>
      </c>
      <c r="B312" s="23" t="s">
        <v>190</v>
      </c>
      <c r="C312" s="23" t="s">
        <v>3008</v>
      </c>
      <c r="D312" s="23" t="s">
        <v>192</v>
      </c>
      <c r="E312" s="23" t="s">
        <v>193</v>
      </c>
      <c r="F312" s="23" t="s">
        <v>194</v>
      </c>
      <c r="G312" s="23" t="s">
        <v>3009</v>
      </c>
      <c r="H312" s="23" t="s">
        <v>196</v>
      </c>
      <c r="I312" s="23" t="s">
        <v>55</v>
      </c>
      <c r="J312" s="23" t="s">
        <v>3010</v>
      </c>
      <c r="K312" s="23" t="s">
        <v>3011</v>
      </c>
      <c r="L312" s="23" t="s">
        <v>3009</v>
      </c>
      <c r="M312" s="23" t="s">
        <v>3012</v>
      </c>
      <c r="N312" s="23" t="s">
        <v>202</v>
      </c>
      <c r="O312" s="23" t="s">
        <v>269</v>
      </c>
      <c r="P312" s="23" t="s">
        <v>3013</v>
      </c>
      <c r="Q312" s="23"/>
      <c r="R312" s="23" t="s">
        <v>3014</v>
      </c>
      <c r="S312" s="33" t="s">
        <v>351</v>
      </c>
      <c r="T312" s="33" t="s">
        <v>207</v>
      </c>
      <c r="U312" s="23" t="s">
        <v>208</v>
      </c>
      <c r="V312" s="23" t="s">
        <v>54</v>
      </c>
      <c r="W312" s="23">
        <v>2024</v>
      </c>
      <c r="X312" s="23" t="s">
        <v>209</v>
      </c>
      <c r="Y312" s="23">
        <v>2024.01</v>
      </c>
      <c r="Z312" s="23">
        <v>2024.12</v>
      </c>
      <c r="AA312" s="36">
        <v>20.959</v>
      </c>
      <c r="AB312" s="36">
        <v>20.959</v>
      </c>
      <c r="AC312" s="36">
        <v>20.959</v>
      </c>
      <c r="AD312" s="36">
        <v>0</v>
      </c>
      <c r="AE312" s="36">
        <v>0</v>
      </c>
      <c r="AF312" s="36"/>
      <c r="AG312" s="40">
        <v>516</v>
      </c>
      <c r="AH312" s="40">
        <v>40</v>
      </c>
      <c r="AI312" s="23" t="s">
        <v>210</v>
      </c>
      <c r="AJ312" s="23" t="s">
        <v>210</v>
      </c>
      <c r="AK312" s="23" t="s">
        <v>211</v>
      </c>
      <c r="AL312" s="23"/>
      <c r="AM312" s="23" t="s">
        <v>212</v>
      </c>
      <c r="AN312" s="23" t="s">
        <v>210</v>
      </c>
      <c r="AO312" s="23" t="s">
        <v>210</v>
      </c>
      <c r="AP312" s="23"/>
      <c r="AQ312" s="23" t="s">
        <v>210</v>
      </c>
      <c r="AR312" s="23"/>
      <c r="AS312" s="23" t="s">
        <v>3015</v>
      </c>
      <c r="AT312" s="23">
        <v>15334636345</v>
      </c>
    </row>
    <row r="313" s="9" customFormat="1" ht="70" customHeight="1" spans="1:46">
      <c r="A313" s="23">
        <f>SUBTOTAL(103,$C$7:C313)*1</f>
        <v>307</v>
      </c>
      <c r="B313" s="23" t="s">
        <v>190</v>
      </c>
      <c r="C313" s="23" t="s">
        <v>3016</v>
      </c>
      <c r="D313" s="23" t="s">
        <v>192</v>
      </c>
      <c r="E313" s="23" t="s">
        <v>193</v>
      </c>
      <c r="F313" s="23" t="s">
        <v>194</v>
      </c>
      <c r="G313" s="23" t="s">
        <v>3017</v>
      </c>
      <c r="H313" s="23" t="s">
        <v>196</v>
      </c>
      <c r="I313" s="23" t="s">
        <v>55</v>
      </c>
      <c r="J313" s="23" t="s">
        <v>3018</v>
      </c>
      <c r="K313" s="23" t="s">
        <v>3019</v>
      </c>
      <c r="L313" s="23" t="s">
        <v>3017</v>
      </c>
      <c r="M313" s="23" t="s">
        <v>3020</v>
      </c>
      <c r="N313" s="23" t="s">
        <v>202</v>
      </c>
      <c r="O313" s="23" t="s">
        <v>269</v>
      </c>
      <c r="P313" s="23" t="s">
        <v>3021</v>
      </c>
      <c r="Q313" s="23"/>
      <c r="R313" s="23" t="s">
        <v>3022</v>
      </c>
      <c r="S313" s="33" t="s">
        <v>351</v>
      </c>
      <c r="T313" s="33" t="s">
        <v>207</v>
      </c>
      <c r="U313" s="23" t="s">
        <v>208</v>
      </c>
      <c r="V313" s="23" t="s">
        <v>54</v>
      </c>
      <c r="W313" s="23">
        <v>2024</v>
      </c>
      <c r="X313" s="23" t="s">
        <v>209</v>
      </c>
      <c r="Y313" s="23">
        <v>2024.01</v>
      </c>
      <c r="Z313" s="23">
        <v>2024.12</v>
      </c>
      <c r="AA313" s="36">
        <v>14.46</v>
      </c>
      <c r="AB313" s="36">
        <v>14.46</v>
      </c>
      <c r="AC313" s="36">
        <v>14.46</v>
      </c>
      <c r="AD313" s="36">
        <v>0</v>
      </c>
      <c r="AE313" s="36">
        <v>0</v>
      </c>
      <c r="AF313" s="36"/>
      <c r="AG313" s="40">
        <v>210</v>
      </c>
      <c r="AH313" s="40">
        <v>10</v>
      </c>
      <c r="AI313" s="23" t="s">
        <v>210</v>
      </c>
      <c r="AJ313" s="23" t="s">
        <v>210</v>
      </c>
      <c r="AK313" s="23" t="s">
        <v>211</v>
      </c>
      <c r="AL313" s="23"/>
      <c r="AM313" s="23" t="s">
        <v>212</v>
      </c>
      <c r="AN313" s="23" t="s">
        <v>210</v>
      </c>
      <c r="AO313" s="23" t="s">
        <v>210</v>
      </c>
      <c r="AP313" s="23"/>
      <c r="AQ313" s="23" t="s">
        <v>210</v>
      </c>
      <c r="AR313" s="23"/>
      <c r="AS313" s="23" t="s">
        <v>3015</v>
      </c>
      <c r="AT313" s="23">
        <v>15334636345</v>
      </c>
    </row>
    <row r="314" s="9" customFormat="1" ht="70" customHeight="1" spans="1:46">
      <c r="A314" s="23">
        <f>SUBTOTAL(103,$C$7:C314)*1</f>
        <v>308</v>
      </c>
      <c r="B314" s="23" t="s">
        <v>190</v>
      </c>
      <c r="C314" s="23" t="s">
        <v>3023</v>
      </c>
      <c r="D314" s="23" t="s">
        <v>192</v>
      </c>
      <c r="E314" s="23" t="s">
        <v>193</v>
      </c>
      <c r="F314" s="23" t="s">
        <v>194</v>
      </c>
      <c r="G314" s="23" t="s">
        <v>3024</v>
      </c>
      <c r="H314" s="23" t="s">
        <v>196</v>
      </c>
      <c r="I314" s="23" t="s">
        <v>55</v>
      </c>
      <c r="J314" s="23" t="s">
        <v>3025</v>
      </c>
      <c r="K314" s="23" t="s">
        <v>3026</v>
      </c>
      <c r="L314" s="23" t="s">
        <v>3024</v>
      </c>
      <c r="M314" s="23" t="s">
        <v>3027</v>
      </c>
      <c r="N314" s="23" t="s">
        <v>202</v>
      </c>
      <c r="O314" s="23" t="s">
        <v>269</v>
      </c>
      <c r="P314" s="23" t="s">
        <v>3028</v>
      </c>
      <c r="Q314" s="23"/>
      <c r="R314" s="23" t="s">
        <v>3029</v>
      </c>
      <c r="S314" s="33" t="s">
        <v>351</v>
      </c>
      <c r="T314" s="33" t="s">
        <v>207</v>
      </c>
      <c r="U314" s="23" t="s">
        <v>208</v>
      </c>
      <c r="V314" s="23" t="s">
        <v>54</v>
      </c>
      <c r="W314" s="23">
        <v>2024</v>
      </c>
      <c r="X314" s="23" t="s">
        <v>209</v>
      </c>
      <c r="Y314" s="23">
        <v>2024.01</v>
      </c>
      <c r="Z314" s="23">
        <v>2024.12</v>
      </c>
      <c r="AA314" s="36">
        <v>25.805</v>
      </c>
      <c r="AB314" s="36">
        <v>25.805</v>
      </c>
      <c r="AC314" s="36">
        <v>25.805</v>
      </c>
      <c r="AD314" s="36">
        <v>0</v>
      </c>
      <c r="AE314" s="36">
        <v>0</v>
      </c>
      <c r="AF314" s="36"/>
      <c r="AG314" s="40">
        <v>738</v>
      </c>
      <c r="AH314" s="40">
        <v>30</v>
      </c>
      <c r="AI314" s="23" t="s">
        <v>210</v>
      </c>
      <c r="AJ314" s="23" t="s">
        <v>210</v>
      </c>
      <c r="AK314" s="23" t="s">
        <v>211</v>
      </c>
      <c r="AL314" s="23"/>
      <c r="AM314" s="23" t="s">
        <v>212</v>
      </c>
      <c r="AN314" s="23" t="s">
        <v>210</v>
      </c>
      <c r="AO314" s="23" t="s">
        <v>210</v>
      </c>
      <c r="AP314" s="23"/>
      <c r="AQ314" s="23" t="s">
        <v>210</v>
      </c>
      <c r="AR314" s="23"/>
      <c r="AS314" s="23" t="s">
        <v>3015</v>
      </c>
      <c r="AT314" s="23">
        <v>15334636345</v>
      </c>
    </row>
    <row r="315" s="9" customFormat="1" ht="70" customHeight="1" spans="1:46">
      <c r="A315" s="23">
        <f>SUBTOTAL(103,$C$7:C315)*1</f>
        <v>309</v>
      </c>
      <c r="B315" s="23" t="s">
        <v>190</v>
      </c>
      <c r="C315" s="23" t="s">
        <v>3030</v>
      </c>
      <c r="D315" s="23" t="s">
        <v>192</v>
      </c>
      <c r="E315" s="23" t="s">
        <v>193</v>
      </c>
      <c r="F315" s="23" t="s">
        <v>194</v>
      </c>
      <c r="G315" s="23" t="s">
        <v>3031</v>
      </c>
      <c r="H315" s="23" t="s">
        <v>196</v>
      </c>
      <c r="I315" s="23" t="s">
        <v>55</v>
      </c>
      <c r="J315" s="23" t="s">
        <v>2682</v>
      </c>
      <c r="K315" s="23" t="s">
        <v>3032</v>
      </c>
      <c r="L315" s="23" t="s">
        <v>3031</v>
      </c>
      <c r="M315" s="23" t="s">
        <v>3033</v>
      </c>
      <c r="N315" s="23" t="s">
        <v>202</v>
      </c>
      <c r="O315" s="23" t="s">
        <v>269</v>
      </c>
      <c r="P315" s="23" t="s">
        <v>3034</v>
      </c>
      <c r="Q315" s="23"/>
      <c r="R315" s="23" t="s">
        <v>3035</v>
      </c>
      <c r="S315" s="33" t="s">
        <v>351</v>
      </c>
      <c r="T315" s="33" t="s">
        <v>207</v>
      </c>
      <c r="U315" s="23" t="s">
        <v>208</v>
      </c>
      <c r="V315" s="23" t="s">
        <v>54</v>
      </c>
      <c r="W315" s="23">
        <v>2024</v>
      </c>
      <c r="X315" s="23" t="s">
        <v>209</v>
      </c>
      <c r="Y315" s="23">
        <v>2024.01</v>
      </c>
      <c r="Z315" s="23">
        <v>2024.12</v>
      </c>
      <c r="AA315" s="36">
        <v>25.378</v>
      </c>
      <c r="AB315" s="36">
        <v>25.378</v>
      </c>
      <c r="AC315" s="36">
        <v>25.378</v>
      </c>
      <c r="AD315" s="36">
        <v>0</v>
      </c>
      <c r="AE315" s="36">
        <v>0</v>
      </c>
      <c r="AF315" s="36"/>
      <c r="AG315" s="40">
        <v>500</v>
      </c>
      <c r="AH315" s="40">
        <v>45</v>
      </c>
      <c r="AI315" s="23" t="s">
        <v>210</v>
      </c>
      <c r="AJ315" s="23" t="s">
        <v>210</v>
      </c>
      <c r="AK315" s="23" t="s">
        <v>211</v>
      </c>
      <c r="AL315" s="23"/>
      <c r="AM315" s="23" t="s">
        <v>212</v>
      </c>
      <c r="AN315" s="23" t="s">
        <v>210</v>
      </c>
      <c r="AO315" s="23" t="s">
        <v>210</v>
      </c>
      <c r="AP315" s="23"/>
      <c r="AQ315" s="23" t="s">
        <v>210</v>
      </c>
      <c r="AR315" s="23"/>
      <c r="AS315" s="23" t="s">
        <v>3015</v>
      </c>
      <c r="AT315" s="23">
        <v>15334636345</v>
      </c>
    </row>
    <row r="316" s="9" customFormat="1" ht="70" customHeight="1" spans="1:46">
      <c r="A316" s="23">
        <f>SUBTOTAL(103,$C$7:C316)*1</f>
        <v>310</v>
      </c>
      <c r="B316" s="23" t="s">
        <v>190</v>
      </c>
      <c r="C316" s="23" t="s">
        <v>3036</v>
      </c>
      <c r="D316" s="23" t="s">
        <v>192</v>
      </c>
      <c r="E316" s="23" t="s">
        <v>193</v>
      </c>
      <c r="F316" s="23" t="s">
        <v>194</v>
      </c>
      <c r="G316" s="23" t="s">
        <v>3037</v>
      </c>
      <c r="H316" s="23" t="s">
        <v>196</v>
      </c>
      <c r="I316" s="23" t="s">
        <v>55</v>
      </c>
      <c r="J316" s="23" t="s">
        <v>3038</v>
      </c>
      <c r="K316" s="23" t="s">
        <v>3039</v>
      </c>
      <c r="L316" s="23" t="s">
        <v>3037</v>
      </c>
      <c r="M316" s="23" t="s">
        <v>3040</v>
      </c>
      <c r="N316" s="23" t="s">
        <v>202</v>
      </c>
      <c r="O316" s="23" t="s">
        <v>269</v>
      </c>
      <c r="P316" s="23" t="s">
        <v>3041</v>
      </c>
      <c r="Q316" s="23"/>
      <c r="R316" s="23" t="s">
        <v>3042</v>
      </c>
      <c r="S316" s="33" t="s">
        <v>351</v>
      </c>
      <c r="T316" s="33" t="s">
        <v>207</v>
      </c>
      <c r="U316" s="23" t="s">
        <v>208</v>
      </c>
      <c r="V316" s="23" t="s">
        <v>54</v>
      </c>
      <c r="W316" s="23">
        <v>2024</v>
      </c>
      <c r="X316" s="23" t="s">
        <v>209</v>
      </c>
      <c r="Y316" s="23">
        <v>2024.01</v>
      </c>
      <c r="Z316" s="23">
        <v>2024.12</v>
      </c>
      <c r="AA316" s="36">
        <v>20.412</v>
      </c>
      <c r="AB316" s="36">
        <v>20.412</v>
      </c>
      <c r="AC316" s="36">
        <v>20.412</v>
      </c>
      <c r="AD316" s="36">
        <v>0</v>
      </c>
      <c r="AE316" s="36">
        <v>0</v>
      </c>
      <c r="AF316" s="36"/>
      <c r="AG316" s="40">
        <v>208</v>
      </c>
      <c r="AH316" s="40">
        <v>20</v>
      </c>
      <c r="AI316" s="23" t="s">
        <v>210</v>
      </c>
      <c r="AJ316" s="23" t="s">
        <v>210</v>
      </c>
      <c r="AK316" s="23" t="s">
        <v>211</v>
      </c>
      <c r="AL316" s="23"/>
      <c r="AM316" s="23" t="s">
        <v>212</v>
      </c>
      <c r="AN316" s="23" t="s">
        <v>210</v>
      </c>
      <c r="AO316" s="23" t="s">
        <v>210</v>
      </c>
      <c r="AP316" s="23"/>
      <c r="AQ316" s="23" t="s">
        <v>210</v>
      </c>
      <c r="AR316" s="23"/>
      <c r="AS316" s="23" t="s">
        <v>3015</v>
      </c>
      <c r="AT316" s="23">
        <v>15334636345</v>
      </c>
    </row>
    <row r="317" s="9" customFormat="1" ht="70" customHeight="1" spans="1:46">
      <c r="A317" s="23">
        <f>SUBTOTAL(103,$C$7:C317)*1</f>
        <v>311</v>
      </c>
      <c r="B317" s="23" t="s">
        <v>190</v>
      </c>
      <c r="C317" s="23" t="s">
        <v>3043</v>
      </c>
      <c r="D317" s="23" t="s">
        <v>192</v>
      </c>
      <c r="E317" s="23" t="s">
        <v>193</v>
      </c>
      <c r="F317" s="23" t="s">
        <v>194</v>
      </c>
      <c r="G317" s="23" t="s">
        <v>3044</v>
      </c>
      <c r="H317" s="23" t="s">
        <v>196</v>
      </c>
      <c r="I317" s="23" t="s">
        <v>87</v>
      </c>
      <c r="J317" s="23" t="s">
        <v>3045</v>
      </c>
      <c r="K317" s="23" t="s">
        <v>3046</v>
      </c>
      <c r="L317" s="23" t="s">
        <v>3044</v>
      </c>
      <c r="M317" s="23" t="s">
        <v>3047</v>
      </c>
      <c r="N317" s="23" t="s">
        <v>202</v>
      </c>
      <c r="O317" s="23" t="s">
        <v>269</v>
      </c>
      <c r="P317" s="23" t="s">
        <v>3048</v>
      </c>
      <c r="Q317" s="23"/>
      <c r="R317" s="23" t="s">
        <v>3049</v>
      </c>
      <c r="S317" s="33" t="s">
        <v>351</v>
      </c>
      <c r="T317" s="33" t="s">
        <v>207</v>
      </c>
      <c r="U317" s="23" t="s">
        <v>208</v>
      </c>
      <c r="V317" s="23" t="s">
        <v>86</v>
      </c>
      <c r="W317" s="23">
        <v>2024</v>
      </c>
      <c r="X317" s="23" t="s">
        <v>209</v>
      </c>
      <c r="Y317" s="23">
        <v>2024.01</v>
      </c>
      <c r="Z317" s="23">
        <v>2024.12</v>
      </c>
      <c r="AA317" s="36">
        <v>13.83</v>
      </c>
      <c r="AB317" s="36">
        <v>13.83</v>
      </c>
      <c r="AC317" s="36">
        <v>13.83</v>
      </c>
      <c r="AD317" s="36">
        <v>0</v>
      </c>
      <c r="AE317" s="36">
        <v>0</v>
      </c>
      <c r="AF317" s="36"/>
      <c r="AG317" s="40">
        <v>80</v>
      </c>
      <c r="AH317" s="40">
        <v>20</v>
      </c>
      <c r="AI317" s="23" t="s">
        <v>210</v>
      </c>
      <c r="AJ317" s="23" t="s">
        <v>210</v>
      </c>
      <c r="AK317" s="23" t="s">
        <v>211</v>
      </c>
      <c r="AL317" s="23"/>
      <c r="AM317" s="23" t="s">
        <v>212</v>
      </c>
      <c r="AN317" s="23" t="s">
        <v>210</v>
      </c>
      <c r="AO317" s="23" t="s">
        <v>210</v>
      </c>
      <c r="AP317" s="23"/>
      <c r="AQ317" s="23" t="s">
        <v>210</v>
      </c>
      <c r="AR317" s="23"/>
      <c r="AS317" s="23" t="s">
        <v>1166</v>
      </c>
      <c r="AT317" s="23">
        <v>75560746</v>
      </c>
    </row>
    <row r="318" s="9" customFormat="1" ht="70" customHeight="1" spans="1:46">
      <c r="A318" s="23">
        <f>SUBTOTAL(103,$C$7:C318)*1</f>
        <v>312</v>
      </c>
      <c r="B318" s="23" t="s">
        <v>190</v>
      </c>
      <c r="C318" s="23" t="s">
        <v>3050</v>
      </c>
      <c r="D318" s="23" t="s">
        <v>192</v>
      </c>
      <c r="E318" s="23" t="s">
        <v>193</v>
      </c>
      <c r="F318" s="23" t="s">
        <v>194</v>
      </c>
      <c r="G318" s="23" t="s">
        <v>3051</v>
      </c>
      <c r="H318" s="23" t="s">
        <v>196</v>
      </c>
      <c r="I318" s="23" t="s">
        <v>87</v>
      </c>
      <c r="J318" s="23" t="s">
        <v>3052</v>
      </c>
      <c r="K318" s="23" t="s">
        <v>3053</v>
      </c>
      <c r="L318" s="23" t="s">
        <v>3051</v>
      </c>
      <c r="M318" s="23" t="s">
        <v>3054</v>
      </c>
      <c r="N318" s="23" t="s">
        <v>202</v>
      </c>
      <c r="O318" s="23" t="s">
        <v>269</v>
      </c>
      <c r="P318" s="23" t="s">
        <v>3055</v>
      </c>
      <c r="Q318" s="23"/>
      <c r="R318" s="23" t="s">
        <v>3056</v>
      </c>
      <c r="S318" s="33" t="s">
        <v>351</v>
      </c>
      <c r="T318" s="33" t="s">
        <v>207</v>
      </c>
      <c r="U318" s="23" t="s">
        <v>208</v>
      </c>
      <c r="V318" s="23" t="s">
        <v>86</v>
      </c>
      <c r="W318" s="23">
        <v>2024</v>
      </c>
      <c r="X318" s="23" t="s">
        <v>209</v>
      </c>
      <c r="Y318" s="23">
        <v>2024.01</v>
      </c>
      <c r="Z318" s="23">
        <v>2024.12</v>
      </c>
      <c r="AA318" s="36">
        <v>22.958</v>
      </c>
      <c r="AB318" s="36">
        <v>22.958</v>
      </c>
      <c r="AC318" s="36">
        <v>22.958</v>
      </c>
      <c r="AD318" s="36">
        <v>0</v>
      </c>
      <c r="AE318" s="36">
        <v>0</v>
      </c>
      <c r="AF318" s="36"/>
      <c r="AG318" s="40">
        <v>255</v>
      </c>
      <c r="AH318" s="40">
        <v>30</v>
      </c>
      <c r="AI318" s="23" t="s">
        <v>210</v>
      </c>
      <c r="AJ318" s="23" t="s">
        <v>210</v>
      </c>
      <c r="AK318" s="23" t="s">
        <v>211</v>
      </c>
      <c r="AL318" s="23"/>
      <c r="AM318" s="23" t="s">
        <v>212</v>
      </c>
      <c r="AN318" s="23" t="s">
        <v>210</v>
      </c>
      <c r="AO318" s="23" t="s">
        <v>210</v>
      </c>
      <c r="AP318" s="23"/>
      <c r="AQ318" s="23" t="s">
        <v>210</v>
      </c>
      <c r="AR318" s="23"/>
      <c r="AS318" s="23" t="s">
        <v>1166</v>
      </c>
      <c r="AT318" s="23">
        <v>75560746</v>
      </c>
    </row>
    <row r="319" s="9" customFormat="1" ht="70" customHeight="1" spans="1:46">
      <c r="A319" s="23">
        <f>SUBTOTAL(103,$C$7:C319)*1</f>
        <v>313</v>
      </c>
      <c r="B319" s="23" t="s">
        <v>190</v>
      </c>
      <c r="C319" s="23" t="s">
        <v>3057</v>
      </c>
      <c r="D319" s="23" t="s">
        <v>192</v>
      </c>
      <c r="E319" s="23" t="s">
        <v>193</v>
      </c>
      <c r="F319" s="23" t="s">
        <v>194</v>
      </c>
      <c r="G319" s="23" t="s">
        <v>3058</v>
      </c>
      <c r="H319" s="23" t="s">
        <v>196</v>
      </c>
      <c r="I319" s="23" t="s">
        <v>87</v>
      </c>
      <c r="J319" s="23" t="s">
        <v>3059</v>
      </c>
      <c r="K319" s="23" t="s">
        <v>3060</v>
      </c>
      <c r="L319" s="23" t="s">
        <v>3058</v>
      </c>
      <c r="M319" s="23" t="s">
        <v>3061</v>
      </c>
      <c r="N319" s="23" t="s">
        <v>202</v>
      </c>
      <c r="O319" s="23" t="s">
        <v>269</v>
      </c>
      <c r="P319" s="23" t="s">
        <v>3062</v>
      </c>
      <c r="Q319" s="23"/>
      <c r="R319" s="23" t="s">
        <v>3063</v>
      </c>
      <c r="S319" s="33" t="s">
        <v>351</v>
      </c>
      <c r="T319" s="33" t="s">
        <v>207</v>
      </c>
      <c r="U319" s="23" t="s">
        <v>208</v>
      </c>
      <c r="V319" s="23" t="s">
        <v>86</v>
      </c>
      <c r="W319" s="23">
        <v>2024</v>
      </c>
      <c r="X319" s="23" t="s">
        <v>209</v>
      </c>
      <c r="Y319" s="23">
        <v>2024.01</v>
      </c>
      <c r="Z319" s="23">
        <v>2024.12</v>
      </c>
      <c r="AA319" s="36">
        <v>24</v>
      </c>
      <c r="AB319" s="36">
        <v>24</v>
      </c>
      <c r="AC319" s="36">
        <v>24</v>
      </c>
      <c r="AD319" s="36">
        <v>0</v>
      </c>
      <c r="AE319" s="36">
        <v>0</v>
      </c>
      <c r="AF319" s="36"/>
      <c r="AG319" s="40">
        <v>550</v>
      </c>
      <c r="AH319" s="40">
        <v>60</v>
      </c>
      <c r="AI319" s="23" t="s">
        <v>210</v>
      </c>
      <c r="AJ319" s="23" t="s">
        <v>210</v>
      </c>
      <c r="AK319" s="23" t="s">
        <v>211</v>
      </c>
      <c r="AL319" s="23"/>
      <c r="AM319" s="23" t="s">
        <v>212</v>
      </c>
      <c r="AN319" s="23" t="s">
        <v>210</v>
      </c>
      <c r="AO319" s="23" t="s">
        <v>210</v>
      </c>
      <c r="AP319" s="23"/>
      <c r="AQ319" s="23" t="s">
        <v>210</v>
      </c>
      <c r="AR319" s="23"/>
      <c r="AS319" s="23" t="s">
        <v>1166</v>
      </c>
      <c r="AT319" s="23">
        <v>75560746</v>
      </c>
    </row>
    <row r="320" s="9" customFormat="1" ht="70" customHeight="1" spans="1:46">
      <c r="A320" s="23">
        <f>SUBTOTAL(103,$C$7:C320)*1</f>
        <v>314</v>
      </c>
      <c r="B320" s="23" t="s">
        <v>190</v>
      </c>
      <c r="C320" s="23" t="s">
        <v>3064</v>
      </c>
      <c r="D320" s="23" t="s">
        <v>192</v>
      </c>
      <c r="E320" s="23" t="s">
        <v>193</v>
      </c>
      <c r="F320" s="23" t="s">
        <v>194</v>
      </c>
      <c r="G320" s="23" t="s">
        <v>3065</v>
      </c>
      <c r="H320" s="23" t="s">
        <v>196</v>
      </c>
      <c r="I320" s="23" t="s">
        <v>87</v>
      </c>
      <c r="J320" s="23" t="s">
        <v>3066</v>
      </c>
      <c r="K320" s="23" t="s">
        <v>3067</v>
      </c>
      <c r="L320" s="23" t="s">
        <v>3065</v>
      </c>
      <c r="M320" s="23" t="s">
        <v>3068</v>
      </c>
      <c r="N320" s="23" t="s">
        <v>202</v>
      </c>
      <c r="O320" s="23" t="s">
        <v>269</v>
      </c>
      <c r="P320" s="23" t="s">
        <v>3069</v>
      </c>
      <c r="Q320" s="23"/>
      <c r="R320" s="23" t="s">
        <v>3070</v>
      </c>
      <c r="S320" s="33" t="s">
        <v>351</v>
      </c>
      <c r="T320" s="33" t="s">
        <v>207</v>
      </c>
      <c r="U320" s="23" t="s">
        <v>208</v>
      </c>
      <c r="V320" s="23" t="s">
        <v>86</v>
      </c>
      <c r="W320" s="23">
        <v>2024</v>
      </c>
      <c r="X320" s="23" t="s">
        <v>209</v>
      </c>
      <c r="Y320" s="23">
        <v>2024.01</v>
      </c>
      <c r="Z320" s="23">
        <v>2024.12</v>
      </c>
      <c r="AA320" s="36">
        <v>538.429</v>
      </c>
      <c r="AB320" s="36">
        <v>538.429</v>
      </c>
      <c r="AC320" s="36">
        <v>538.429</v>
      </c>
      <c r="AD320" s="36">
        <v>0</v>
      </c>
      <c r="AE320" s="36">
        <v>0</v>
      </c>
      <c r="AF320" s="36"/>
      <c r="AG320" s="40">
        <v>550</v>
      </c>
      <c r="AH320" s="40">
        <v>60</v>
      </c>
      <c r="AI320" s="23" t="s">
        <v>210</v>
      </c>
      <c r="AJ320" s="23" t="s">
        <v>210</v>
      </c>
      <c r="AK320" s="23" t="s">
        <v>211</v>
      </c>
      <c r="AL320" s="23"/>
      <c r="AM320" s="23" t="s">
        <v>212</v>
      </c>
      <c r="AN320" s="23" t="s">
        <v>210</v>
      </c>
      <c r="AO320" s="23" t="s">
        <v>210</v>
      </c>
      <c r="AP320" s="23"/>
      <c r="AQ320" s="23" t="s">
        <v>210</v>
      </c>
      <c r="AR320" s="23"/>
      <c r="AS320" s="23" t="s">
        <v>1166</v>
      </c>
      <c r="AT320" s="23">
        <v>75560746</v>
      </c>
    </row>
    <row r="321" s="9" customFormat="1" ht="70" customHeight="1" spans="1:46">
      <c r="A321" s="23">
        <f>SUBTOTAL(103,$C$7:C321)*1</f>
        <v>315</v>
      </c>
      <c r="B321" s="23" t="s">
        <v>190</v>
      </c>
      <c r="C321" s="23" t="s">
        <v>3071</v>
      </c>
      <c r="D321" s="23" t="s">
        <v>192</v>
      </c>
      <c r="E321" s="23" t="s">
        <v>193</v>
      </c>
      <c r="F321" s="23" t="s">
        <v>194</v>
      </c>
      <c r="G321" s="23" t="s">
        <v>3072</v>
      </c>
      <c r="H321" s="23" t="s">
        <v>196</v>
      </c>
      <c r="I321" s="23" t="s">
        <v>49</v>
      </c>
      <c r="J321" s="23" t="s">
        <v>3073</v>
      </c>
      <c r="K321" s="23" t="s">
        <v>3074</v>
      </c>
      <c r="L321" s="23" t="s">
        <v>3072</v>
      </c>
      <c r="M321" s="23" t="s">
        <v>3075</v>
      </c>
      <c r="N321" s="23" t="s">
        <v>202</v>
      </c>
      <c r="O321" s="23" t="s">
        <v>269</v>
      </c>
      <c r="P321" s="23" t="s">
        <v>3076</v>
      </c>
      <c r="Q321" s="23"/>
      <c r="R321" s="23" t="s">
        <v>3077</v>
      </c>
      <c r="S321" s="33" t="s">
        <v>2977</v>
      </c>
      <c r="T321" s="33" t="s">
        <v>207</v>
      </c>
      <c r="U321" s="23" t="s">
        <v>208</v>
      </c>
      <c r="V321" s="23" t="s">
        <v>48</v>
      </c>
      <c r="W321" s="23">
        <v>2024</v>
      </c>
      <c r="X321" s="23" t="s">
        <v>209</v>
      </c>
      <c r="Y321" s="23">
        <v>2024.01</v>
      </c>
      <c r="Z321" s="23">
        <v>2024.12</v>
      </c>
      <c r="AA321" s="36">
        <v>24.73</v>
      </c>
      <c r="AB321" s="36">
        <v>24.73</v>
      </c>
      <c r="AC321" s="36">
        <v>24.73</v>
      </c>
      <c r="AD321" s="36">
        <v>0</v>
      </c>
      <c r="AE321" s="36">
        <v>0</v>
      </c>
      <c r="AF321" s="36"/>
      <c r="AG321" s="40">
        <v>500</v>
      </c>
      <c r="AH321" s="40">
        <v>83</v>
      </c>
      <c r="AI321" s="23" t="s">
        <v>210</v>
      </c>
      <c r="AJ321" s="23" t="s">
        <v>210</v>
      </c>
      <c r="AK321" s="23" t="s">
        <v>211</v>
      </c>
      <c r="AL321" s="23"/>
      <c r="AM321" s="23" t="s">
        <v>212</v>
      </c>
      <c r="AN321" s="23" t="s">
        <v>210</v>
      </c>
      <c r="AO321" s="23" t="s">
        <v>210</v>
      </c>
      <c r="AP321" s="23"/>
      <c r="AQ321" s="23" t="s">
        <v>210</v>
      </c>
      <c r="AR321" s="23"/>
      <c r="AS321" s="23" t="s">
        <v>1475</v>
      </c>
      <c r="AT321" s="23" t="s">
        <v>3078</v>
      </c>
    </row>
    <row r="322" s="9" customFormat="1" ht="70" customHeight="1" spans="1:46">
      <c r="A322" s="23">
        <f>SUBTOTAL(103,$C$7:C322)*1</f>
        <v>316</v>
      </c>
      <c r="B322" s="23" t="s">
        <v>190</v>
      </c>
      <c r="C322" s="23" t="s">
        <v>3079</v>
      </c>
      <c r="D322" s="23" t="s">
        <v>192</v>
      </c>
      <c r="E322" s="23" t="s">
        <v>193</v>
      </c>
      <c r="F322" s="23" t="s">
        <v>194</v>
      </c>
      <c r="G322" s="23" t="s">
        <v>3080</v>
      </c>
      <c r="H322" s="23" t="s">
        <v>196</v>
      </c>
      <c r="I322" s="23" t="s">
        <v>49</v>
      </c>
      <c r="J322" s="23" t="s">
        <v>3081</v>
      </c>
      <c r="K322" s="23" t="s">
        <v>3082</v>
      </c>
      <c r="L322" s="23" t="s">
        <v>3080</v>
      </c>
      <c r="M322" s="23" t="s">
        <v>3083</v>
      </c>
      <c r="N322" s="23" t="s">
        <v>202</v>
      </c>
      <c r="O322" s="23" t="s">
        <v>269</v>
      </c>
      <c r="P322" s="23" t="s">
        <v>3084</v>
      </c>
      <c r="Q322" s="23"/>
      <c r="R322" s="23" t="s">
        <v>3085</v>
      </c>
      <c r="S322" s="33" t="s">
        <v>2977</v>
      </c>
      <c r="T322" s="33" t="s">
        <v>207</v>
      </c>
      <c r="U322" s="23" t="s">
        <v>208</v>
      </c>
      <c r="V322" s="23" t="s">
        <v>48</v>
      </c>
      <c r="W322" s="23">
        <v>2024</v>
      </c>
      <c r="X322" s="23" t="s">
        <v>209</v>
      </c>
      <c r="Y322" s="23">
        <v>2024.01</v>
      </c>
      <c r="Z322" s="23">
        <v>2024.12</v>
      </c>
      <c r="AA322" s="36">
        <v>38.73</v>
      </c>
      <c r="AB322" s="36">
        <v>38.73</v>
      </c>
      <c r="AC322" s="36">
        <v>38.73</v>
      </c>
      <c r="AD322" s="36">
        <v>0</v>
      </c>
      <c r="AE322" s="36">
        <v>0</v>
      </c>
      <c r="AF322" s="36"/>
      <c r="AG322" s="40">
        <v>600</v>
      </c>
      <c r="AH322" s="40">
        <v>90</v>
      </c>
      <c r="AI322" s="23" t="s">
        <v>210</v>
      </c>
      <c r="AJ322" s="23" t="s">
        <v>210</v>
      </c>
      <c r="AK322" s="23" t="s">
        <v>211</v>
      </c>
      <c r="AL322" s="23"/>
      <c r="AM322" s="23" t="s">
        <v>212</v>
      </c>
      <c r="AN322" s="23" t="s">
        <v>210</v>
      </c>
      <c r="AO322" s="23" t="s">
        <v>210</v>
      </c>
      <c r="AP322" s="23"/>
      <c r="AQ322" s="23" t="s">
        <v>210</v>
      </c>
      <c r="AR322" s="23"/>
      <c r="AS322" s="23" t="s">
        <v>1475</v>
      </c>
      <c r="AT322" s="23" t="s">
        <v>3078</v>
      </c>
    </row>
    <row r="323" s="9" customFormat="1" ht="70" customHeight="1" spans="1:46">
      <c r="A323" s="23">
        <f>SUBTOTAL(103,$C$7:C323)*1</f>
        <v>317</v>
      </c>
      <c r="B323" s="23" t="s">
        <v>190</v>
      </c>
      <c r="C323" s="23" t="s">
        <v>3086</v>
      </c>
      <c r="D323" s="23" t="s">
        <v>192</v>
      </c>
      <c r="E323" s="23" t="s">
        <v>193</v>
      </c>
      <c r="F323" s="23" t="s">
        <v>194</v>
      </c>
      <c r="G323" s="23" t="s">
        <v>3087</v>
      </c>
      <c r="H323" s="23" t="s">
        <v>196</v>
      </c>
      <c r="I323" s="23" t="s">
        <v>1908</v>
      </c>
      <c r="J323" s="23" t="s">
        <v>3088</v>
      </c>
      <c r="K323" s="23" t="s">
        <v>3089</v>
      </c>
      <c r="L323" s="23" t="s">
        <v>3087</v>
      </c>
      <c r="M323" s="23" t="s">
        <v>3090</v>
      </c>
      <c r="N323" s="23" t="s">
        <v>202</v>
      </c>
      <c r="O323" s="23" t="s">
        <v>269</v>
      </c>
      <c r="P323" s="23" t="s">
        <v>3091</v>
      </c>
      <c r="Q323" s="23"/>
      <c r="R323" s="23" t="s">
        <v>3092</v>
      </c>
      <c r="S323" s="33" t="s">
        <v>2977</v>
      </c>
      <c r="T323" s="33" t="s">
        <v>207</v>
      </c>
      <c r="U323" s="23" t="s">
        <v>208</v>
      </c>
      <c r="V323" s="23" t="s">
        <v>42</v>
      </c>
      <c r="W323" s="23">
        <v>2024</v>
      </c>
      <c r="X323" s="23" t="s">
        <v>209</v>
      </c>
      <c r="Y323" s="23">
        <v>2024.01</v>
      </c>
      <c r="Z323" s="23">
        <v>2024.12</v>
      </c>
      <c r="AA323" s="36">
        <v>41.766</v>
      </c>
      <c r="AB323" s="36">
        <v>41.766</v>
      </c>
      <c r="AC323" s="36">
        <v>41.766</v>
      </c>
      <c r="AD323" s="36">
        <v>0</v>
      </c>
      <c r="AE323" s="36">
        <v>0</v>
      </c>
      <c r="AF323" s="36"/>
      <c r="AG323" s="40">
        <v>260</v>
      </c>
      <c r="AH323" s="40">
        <v>35</v>
      </c>
      <c r="AI323" s="23" t="s">
        <v>210</v>
      </c>
      <c r="AJ323" s="23" t="s">
        <v>210</v>
      </c>
      <c r="AK323" s="23" t="s">
        <v>211</v>
      </c>
      <c r="AL323" s="23"/>
      <c r="AM323" s="23" t="s">
        <v>212</v>
      </c>
      <c r="AN323" s="23" t="s">
        <v>210</v>
      </c>
      <c r="AO323" s="23" t="s">
        <v>210</v>
      </c>
      <c r="AP323" s="23"/>
      <c r="AQ323" s="23" t="s">
        <v>210</v>
      </c>
      <c r="AR323" s="23"/>
      <c r="AS323" s="23" t="s">
        <v>3093</v>
      </c>
      <c r="AT323" s="23" t="s">
        <v>3094</v>
      </c>
    </row>
    <row r="324" s="9" customFormat="1" ht="70" customHeight="1" spans="1:46">
      <c r="A324" s="23">
        <f>SUBTOTAL(103,$C$7:C324)*1</f>
        <v>318</v>
      </c>
      <c r="B324" s="23" t="s">
        <v>190</v>
      </c>
      <c r="C324" s="23" t="s">
        <v>3095</v>
      </c>
      <c r="D324" s="23" t="s">
        <v>192</v>
      </c>
      <c r="E324" s="23" t="s">
        <v>193</v>
      </c>
      <c r="F324" s="23" t="s">
        <v>194</v>
      </c>
      <c r="G324" s="23" t="s">
        <v>3096</v>
      </c>
      <c r="H324" s="23" t="s">
        <v>196</v>
      </c>
      <c r="I324" s="23" t="s">
        <v>2555</v>
      </c>
      <c r="J324" s="23" t="s">
        <v>3097</v>
      </c>
      <c r="K324" s="23" t="s">
        <v>3098</v>
      </c>
      <c r="L324" s="23" t="s">
        <v>3096</v>
      </c>
      <c r="M324" s="23" t="s">
        <v>3099</v>
      </c>
      <c r="N324" s="23" t="s">
        <v>202</v>
      </c>
      <c r="O324" s="23" t="s">
        <v>269</v>
      </c>
      <c r="P324" s="23" t="s">
        <v>3100</v>
      </c>
      <c r="Q324" s="23"/>
      <c r="R324" s="23" t="s">
        <v>3101</v>
      </c>
      <c r="S324" s="33" t="s">
        <v>2977</v>
      </c>
      <c r="T324" s="33" t="s">
        <v>207</v>
      </c>
      <c r="U324" s="23" t="s">
        <v>208</v>
      </c>
      <c r="V324" s="23" t="s">
        <v>42</v>
      </c>
      <c r="W324" s="23">
        <v>2024</v>
      </c>
      <c r="X324" s="23" t="s">
        <v>209</v>
      </c>
      <c r="Y324" s="23">
        <v>2024.01</v>
      </c>
      <c r="Z324" s="23">
        <v>2024.12</v>
      </c>
      <c r="AA324" s="36">
        <v>34.942</v>
      </c>
      <c r="AB324" s="36">
        <v>34.942</v>
      </c>
      <c r="AC324" s="36">
        <v>34.942</v>
      </c>
      <c r="AD324" s="36">
        <v>0</v>
      </c>
      <c r="AE324" s="36">
        <v>0</v>
      </c>
      <c r="AF324" s="36"/>
      <c r="AG324" s="40">
        <v>480</v>
      </c>
      <c r="AH324" s="40">
        <v>28</v>
      </c>
      <c r="AI324" s="23" t="s">
        <v>210</v>
      </c>
      <c r="AJ324" s="23" t="s">
        <v>210</v>
      </c>
      <c r="AK324" s="23" t="s">
        <v>211</v>
      </c>
      <c r="AL324" s="23"/>
      <c r="AM324" s="23" t="s">
        <v>212</v>
      </c>
      <c r="AN324" s="23" t="s">
        <v>210</v>
      </c>
      <c r="AO324" s="23" t="s">
        <v>210</v>
      </c>
      <c r="AP324" s="23"/>
      <c r="AQ324" s="23" t="s">
        <v>210</v>
      </c>
      <c r="AR324" s="23"/>
      <c r="AS324" s="23" t="s">
        <v>3093</v>
      </c>
      <c r="AT324" s="23" t="s">
        <v>3094</v>
      </c>
    </row>
    <row r="325" s="9" customFormat="1" ht="70" customHeight="1" spans="1:46">
      <c r="A325" s="23">
        <f>SUBTOTAL(103,$C$7:C325)*1</f>
        <v>319</v>
      </c>
      <c r="B325" s="23" t="s">
        <v>190</v>
      </c>
      <c r="C325" s="23" t="s">
        <v>3102</v>
      </c>
      <c r="D325" s="23" t="s">
        <v>192</v>
      </c>
      <c r="E325" s="23" t="s">
        <v>193</v>
      </c>
      <c r="F325" s="23" t="s">
        <v>194</v>
      </c>
      <c r="G325" s="23" t="s">
        <v>3103</v>
      </c>
      <c r="H325" s="23" t="s">
        <v>196</v>
      </c>
      <c r="I325" s="23" t="s">
        <v>2564</v>
      </c>
      <c r="J325" s="23" t="s">
        <v>3104</v>
      </c>
      <c r="K325" s="23" t="s">
        <v>3105</v>
      </c>
      <c r="L325" s="23" t="s">
        <v>3103</v>
      </c>
      <c r="M325" s="23" t="s">
        <v>3106</v>
      </c>
      <c r="N325" s="23" t="s">
        <v>202</v>
      </c>
      <c r="O325" s="23" t="s">
        <v>269</v>
      </c>
      <c r="P325" s="23" t="s">
        <v>3107</v>
      </c>
      <c r="Q325" s="23"/>
      <c r="R325" s="23" t="s">
        <v>3108</v>
      </c>
      <c r="S325" s="33" t="s">
        <v>351</v>
      </c>
      <c r="T325" s="33" t="s">
        <v>207</v>
      </c>
      <c r="U325" s="23" t="s">
        <v>208</v>
      </c>
      <c r="V325" s="23" t="s">
        <v>58</v>
      </c>
      <c r="W325" s="23">
        <v>2024</v>
      </c>
      <c r="X325" s="23" t="s">
        <v>209</v>
      </c>
      <c r="Y325" s="23">
        <v>2024.01</v>
      </c>
      <c r="Z325" s="23">
        <v>2024.12</v>
      </c>
      <c r="AA325" s="36">
        <v>18.75</v>
      </c>
      <c r="AB325" s="36">
        <v>18.75</v>
      </c>
      <c r="AC325" s="36">
        <v>18.75</v>
      </c>
      <c r="AD325" s="36">
        <v>0</v>
      </c>
      <c r="AE325" s="36">
        <v>0</v>
      </c>
      <c r="AF325" s="36"/>
      <c r="AG325" s="40">
        <v>215</v>
      </c>
      <c r="AH325" s="40">
        <v>63</v>
      </c>
      <c r="AI325" s="23" t="s">
        <v>210</v>
      </c>
      <c r="AJ325" s="23" t="s">
        <v>210</v>
      </c>
      <c r="AK325" s="23" t="s">
        <v>211</v>
      </c>
      <c r="AL325" s="23"/>
      <c r="AM325" s="23" t="s">
        <v>212</v>
      </c>
      <c r="AN325" s="23" t="s">
        <v>210</v>
      </c>
      <c r="AO325" s="23" t="s">
        <v>210</v>
      </c>
      <c r="AP325" s="23"/>
      <c r="AQ325" s="23" t="s">
        <v>210</v>
      </c>
      <c r="AR325" s="23"/>
      <c r="AS325" s="23" t="s">
        <v>3109</v>
      </c>
      <c r="AT325" s="23">
        <v>18717051861</v>
      </c>
    </row>
    <row r="326" s="9" customFormat="1" ht="70" customHeight="1" spans="1:46">
      <c r="A326" s="23">
        <f>SUBTOTAL(103,$C$7:C326)*1</f>
        <v>320</v>
      </c>
      <c r="B326" s="23" t="s">
        <v>190</v>
      </c>
      <c r="C326" s="23" t="s">
        <v>3110</v>
      </c>
      <c r="D326" s="23" t="s">
        <v>192</v>
      </c>
      <c r="E326" s="23" t="s">
        <v>193</v>
      </c>
      <c r="F326" s="23" t="s">
        <v>194</v>
      </c>
      <c r="G326" s="23" t="s">
        <v>3111</v>
      </c>
      <c r="H326" s="23" t="s">
        <v>196</v>
      </c>
      <c r="I326" s="23" t="s">
        <v>23</v>
      </c>
      <c r="J326" s="23" t="s">
        <v>3112</v>
      </c>
      <c r="K326" s="23" t="s">
        <v>3113</v>
      </c>
      <c r="L326" s="23" t="s">
        <v>3111</v>
      </c>
      <c r="M326" s="23" t="s">
        <v>3114</v>
      </c>
      <c r="N326" s="23" t="s">
        <v>202</v>
      </c>
      <c r="O326" s="23" t="s">
        <v>269</v>
      </c>
      <c r="P326" s="23" t="s">
        <v>3115</v>
      </c>
      <c r="Q326" s="23"/>
      <c r="R326" s="23"/>
      <c r="S326" s="33" t="s">
        <v>351</v>
      </c>
      <c r="T326" s="33" t="s">
        <v>207</v>
      </c>
      <c r="U326" s="23" t="s">
        <v>208</v>
      </c>
      <c r="V326" s="23" t="s">
        <v>22</v>
      </c>
      <c r="W326" s="23">
        <v>2024</v>
      </c>
      <c r="X326" s="23" t="s">
        <v>209</v>
      </c>
      <c r="Y326" s="23">
        <v>2024.01</v>
      </c>
      <c r="Z326" s="23">
        <v>2024.12</v>
      </c>
      <c r="AA326" s="36">
        <v>25.55</v>
      </c>
      <c r="AB326" s="36">
        <v>25.55</v>
      </c>
      <c r="AC326" s="36">
        <v>25.55</v>
      </c>
      <c r="AD326" s="36">
        <v>0</v>
      </c>
      <c r="AE326" s="36">
        <v>0</v>
      </c>
      <c r="AF326" s="36"/>
      <c r="AG326" s="40">
        <v>300</v>
      </c>
      <c r="AH326" s="40">
        <v>97</v>
      </c>
      <c r="AI326" s="23" t="s">
        <v>210</v>
      </c>
      <c r="AJ326" s="23" t="s">
        <v>210</v>
      </c>
      <c r="AK326" s="23" t="s">
        <v>211</v>
      </c>
      <c r="AL326" s="23"/>
      <c r="AM326" s="23" t="s">
        <v>212</v>
      </c>
      <c r="AN326" s="23" t="s">
        <v>210</v>
      </c>
      <c r="AO326" s="23" t="s">
        <v>210</v>
      </c>
      <c r="AP326" s="23"/>
      <c r="AQ326" s="23" t="s">
        <v>210</v>
      </c>
      <c r="AR326" s="23"/>
      <c r="AS326" s="23" t="s">
        <v>2673</v>
      </c>
      <c r="AT326" s="23">
        <v>17783310424</v>
      </c>
    </row>
    <row r="327" s="9" customFormat="1" ht="70" customHeight="1" spans="1:46">
      <c r="A327" s="23">
        <f>SUBTOTAL(103,$C$7:C327)*1</f>
        <v>321</v>
      </c>
      <c r="B327" s="23" t="s">
        <v>190</v>
      </c>
      <c r="C327" s="23" t="s">
        <v>3116</v>
      </c>
      <c r="D327" s="23" t="s">
        <v>192</v>
      </c>
      <c r="E327" s="23" t="s">
        <v>193</v>
      </c>
      <c r="F327" s="23" t="s">
        <v>194</v>
      </c>
      <c r="G327" s="23" t="s">
        <v>3117</v>
      </c>
      <c r="H327" s="23" t="s">
        <v>196</v>
      </c>
      <c r="I327" s="23" t="s">
        <v>23</v>
      </c>
      <c r="J327" s="23" t="s">
        <v>3118</v>
      </c>
      <c r="K327" s="23" t="s">
        <v>3119</v>
      </c>
      <c r="L327" s="23" t="s">
        <v>3117</v>
      </c>
      <c r="M327" s="23" t="s">
        <v>3120</v>
      </c>
      <c r="N327" s="23" t="s">
        <v>202</v>
      </c>
      <c r="O327" s="23" t="s">
        <v>269</v>
      </c>
      <c r="P327" s="23" t="s">
        <v>3121</v>
      </c>
      <c r="Q327" s="23"/>
      <c r="R327" s="23"/>
      <c r="S327" s="33" t="s">
        <v>351</v>
      </c>
      <c r="T327" s="33" t="s">
        <v>207</v>
      </c>
      <c r="U327" s="23" t="s">
        <v>208</v>
      </c>
      <c r="V327" s="23" t="s">
        <v>22</v>
      </c>
      <c r="W327" s="23">
        <v>2024</v>
      </c>
      <c r="X327" s="23" t="s">
        <v>209</v>
      </c>
      <c r="Y327" s="23">
        <v>2024.01</v>
      </c>
      <c r="Z327" s="23">
        <v>2024.12</v>
      </c>
      <c r="AA327" s="36">
        <v>24.012</v>
      </c>
      <c r="AB327" s="36">
        <v>24.012</v>
      </c>
      <c r="AC327" s="36">
        <v>24.012</v>
      </c>
      <c r="AD327" s="36">
        <v>0</v>
      </c>
      <c r="AE327" s="36">
        <v>0</v>
      </c>
      <c r="AF327" s="36"/>
      <c r="AG327" s="40">
        <v>182</v>
      </c>
      <c r="AH327" s="40">
        <v>28</v>
      </c>
      <c r="AI327" s="23" t="s">
        <v>210</v>
      </c>
      <c r="AJ327" s="23" t="s">
        <v>210</v>
      </c>
      <c r="AK327" s="23" t="s">
        <v>211</v>
      </c>
      <c r="AL327" s="23"/>
      <c r="AM327" s="23" t="s">
        <v>212</v>
      </c>
      <c r="AN327" s="23" t="s">
        <v>210</v>
      </c>
      <c r="AO327" s="23" t="s">
        <v>210</v>
      </c>
      <c r="AP327" s="23"/>
      <c r="AQ327" s="23" t="s">
        <v>210</v>
      </c>
      <c r="AR327" s="23"/>
      <c r="AS327" s="23" t="s">
        <v>2673</v>
      </c>
      <c r="AT327" s="23">
        <v>17783310424</v>
      </c>
    </row>
    <row r="328" s="9" customFormat="1" ht="70" customHeight="1" spans="1:46">
      <c r="A328" s="23">
        <f>SUBTOTAL(103,$C$7:C328)*1</f>
        <v>322</v>
      </c>
      <c r="B328" s="23" t="s">
        <v>190</v>
      </c>
      <c r="C328" s="23" t="s">
        <v>3122</v>
      </c>
      <c r="D328" s="23" t="s">
        <v>192</v>
      </c>
      <c r="E328" s="23" t="s">
        <v>193</v>
      </c>
      <c r="F328" s="23" t="s">
        <v>194</v>
      </c>
      <c r="G328" s="23" t="s">
        <v>3123</v>
      </c>
      <c r="H328" s="23" t="s">
        <v>196</v>
      </c>
      <c r="I328" s="23" t="s">
        <v>23</v>
      </c>
      <c r="J328" s="23" t="s">
        <v>3124</v>
      </c>
      <c r="K328" s="23" t="s">
        <v>3125</v>
      </c>
      <c r="L328" s="23" t="s">
        <v>3123</v>
      </c>
      <c r="M328" s="23" t="s">
        <v>3126</v>
      </c>
      <c r="N328" s="23" t="s">
        <v>202</v>
      </c>
      <c r="O328" s="23" t="s">
        <v>269</v>
      </c>
      <c r="P328" s="23" t="s">
        <v>3127</v>
      </c>
      <c r="Q328" s="23"/>
      <c r="R328" s="23"/>
      <c r="S328" s="33" t="s">
        <v>351</v>
      </c>
      <c r="T328" s="33" t="s">
        <v>207</v>
      </c>
      <c r="U328" s="23" t="s">
        <v>208</v>
      </c>
      <c r="V328" s="23" t="s">
        <v>22</v>
      </c>
      <c r="W328" s="23">
        <v>2024</v>
      </c>
      <c r="X328" s="23" t="s">
        <v>209</v>
      </c>
      <c r="Y328" s="23">
        <v>2024.01</v>
      </c>
      <c r="Z328" s="23">
        <v>2024.12</v>
      </c>
      <c r="AA328" s="36">
        <v>23.919</v>
      </c>
      <c r="AB328" s="36">
        <v>23.919</v>
      </c>
      <c r="AC328" s="36">
        <v>23.919</v>
      </c>
      <c r="AD328" s="36">
        <v>0</v>
      </c>
      <c r="AE328" s="36">
        <v>0</v>
      </c>
      <c r="AF328" s="36"/>
      <c r="AG328" s="40">
        <v>800</v>
      </c>
      <c r="AH328" s="40">
        <v>79</v>
      </c>
      <c r="AI328" s="23" t="s">
        <v>210</v>
      </c>
      <c r="AJ328" s="23" t="s">
        <v>210</v>
      </c>
      <c r="AK328" s="23" t="s">
        <v>211</v>
      </c>
      <c r="AL328" s="23"/>
      <c r="AM328" s="23" t="s">
        <v>212</v>
      </c>
      <c r="AN328" s="23" t="s">
        <v>210</v>
      </c>
      <c r="AO328" s="23" t="s">
        <v>210</v>
      </c>
      <c r="AP328" s="23"/>
      <c r="AQ328" s="23" t="s">
        <v>210</v>
      </c>
      <c r="AR328" s="23"/>
      <c r="AS328" s="23" t="s">
        <v>2673</v>
      </c>
      <c r="AT328" s="23">
        <v>17783310424</v>
      </c>
    </row>
    <row r="329" s="9" customFormat="1" ht="70" customHeight="1" spans="1:46">
      <c r="A329" s="23">
        <f>SUBTOTAL(103,$C$7:C329)*1</f>
        <v>323</v>
      </c>
      <c r="B329" s="23" t="s">
        <v>190</v>
      </c>
      <c r="C329" s="23" t="s">
        <v>3128</v>
      </c>
      <c r="D329" s="23" t="s">
        <v>192</v>
      </c>
      <c r="E329" s="23" t="s">
        <v>193</v>
      </c>
      <c r="F329" s="23" t="s">
        <v>194</v>
      </c>
      <c r="G329" s="23" t="s">
        <v>3129</v>
      </c>
      <c r="H329" s="23" t="s">
        <v>196</v>
      </c>
      <c r="I329" s="23" t="s">
        <v>23</v>
      </c>
      <c r="J329" s="23" t="s">
        <v>3130</v>
      </c>
      <c r="K329" s="23" t="s">
        <v>3131</v>
      </c>
      <c r="L329" s="23" t="s">
        <v>3129</v>
      </c>
      <c r="M329" s="23" t="s">
        <v>3132</v>
      </c>
      <c r="N329" s="23" t="s">
        <v>202</v>
      </c>
      <c r="O329" s="23" t="s">
        <v>269</v>
      </c>
      <c r="P329" s="23" t="s">
        <v>3133</v>
      </c>
      <c r="Q329" s="23"/>
      <c r="R329" s="23"/>
      <c r="S329" s="33" t="s">
        <v>351</v>
      </c>
      <c r="T329" s="33" t="s">
        <v>207</v>
      </c>
      <c r="U329" s="23" t="s">
        <v>208</v>
      </c>
      <c r="V329" s="23" t="s">
        <v>22</v>
      </c>
      <c r="W329" s="23">
        <v>2024</v>
      </c>
      <c r="X329" s="23" t="s">
        <v>209</v>
      </c>
      <c r="Y329" s="23">
        <v>2024.01</v>
      </c>
      <c r="Z329" s="23">
        <v>2024.12</v>
      </c>
      <c r="AA329" s="36">
        <v>16.558</v>
      </c>
      <c r="AB329" s="36">
        <v>16.558</v>
      </c>
      <c r="AC329" s="36">
        <v>16.558</v>
      </c>
      <c r="AD329" s="36">
        <v>0</v>
      </c>
      <c r="AE329" s="36">
        <v>0</v>
      </c>
      <c r="AF329" s="36"/>
      <c r="AG329" s="40">
        <v>40</v>
      </c>
      <c r="AH329" s="40">
        <v>9</v>
      </c>
      <c r="AI329" s="23" t="s">
        <v>210</v>
      </c>
      <c r="AJ329" s="23" t="s">
        <v>210</v>
      </c>
      <c r="AK329" s="23" t="s">
        <v>211</v>
      </c>
      <c r="AL329" s="23"/>
      <c r="AM329" s="23" t="s">
        <v>212</v>
      </c>
      <c r="AN329" s="23" t="s">
        <v>210</v>
      </c>
      <c r="AO329" s="23" t="s">
        <v>210</v>
      </c>
      <c r="AP329" s="23"/>
      <c r="AQ329" s="23" t="s">
        <v>210</v>
      </c>
      <c r="AR329" s="23"/>
      <c r="AS329" s="23" t="s">
        <v>2673</v>
      </c>
      <c r="AT329" s="23">
        <v>17783310424</v>
      </c>
    </row>
    <row r="330" s="9" customFormat="1" ht="70" customHeight="1" spans="1:46">
      <c r="A330" s="23">
        <f>SUBTOTAL(103,$C$7:C330)*1</f>
        <v>324</v>
      </c>
      <c r="B330" s="23" t="s">
        <v>190</v>
      </c>
      <c r="C330" s="23" t="s">
        <v>3134</v>
      </c>
      <c r="D330" s="23" t="s">
        <v>192</v>
      </c>
      <c r="E330" s="23" t="s">
        <v>193</v>
      </c>
      <c r="F330" s="23" t="s">
        <v>194</v>
      </c>
      <c r="G330" s="23" t="s">
        <v>3129</v>
      </c>
      <c r="H330" s="23" t="s">
        <v>196</v>
      </c>
      <c r="I330" s="23" t="s">
        <v>23</v>
      </c>
      <c r="J330" s="23" t="s">
        <v>3135</v>
      </c>
      <c r="K330" s="23" t="s">
        <v>3136</v>
      </c>
      <c r="L330" s="23" t="s">
        <v>3129</v>
      </c>
      <c r="M330" s="23" t="s">
        <v>3132</v>
      </c>
      <c r="N330" s="23" t="s">
        <v>202</v>
      </c>
      <c r="O330" s="23" t="s">
        <v>269</v>
      </c>
      <c r="P330" s="23" t="s">
        <v>3137</v>
      </c>
      <c r="Q330" s="23"/>
      <c r="R330" s="23"/>
      <c r="S330" s="33" t="s">
        <v>351</v>
      </c>
      <c r="T330" s="33" t="s">
        <v>207</v>
      </c>
      <c r="U330" s="23" t="s">
        <v>208</v>
      </c>
      <c r="V330" s="23" t="s">
        <v>22</v>
      </c>
      <c r="W330" s="23">
        <v>2024</v>
      </c>
      <c r="X330" s="23" t="s">
        <v>209</v>
      </c>
      <c r="Y330" s="23">
        <v>2024.01</v>
      </c>
      <c r="Z330" s="23">
        <v>2024.12</v>
      </c>
      <c r="AA330" s="36">
        <v>15.283</v>
      </c>
      <c r="AB330" s="36">
        <v>15.283</v>
      </c>
      <c r="AC330" s="36">
        <v>15.283</v>
      </c>
      <c r="AD330" s="36">
        <v>0</v>
      </c>
      <c r="AE330" s="36">
        <v>0</v>
      </c>
      <c r="AF330" s="36"/>
      <c r="AG330" s="40">
        <v>200</v>
      </c>
      <c r="AH330" s="40">
        <v>46</v>
      </c>
      <c r="AI330" s="23" t="s">
        <v>210</v>
      </c>
      <c r="AJ330" s="23" t="s">
        <v>210</v>
      </c>
      <c r="AK330" s="23" t="s">
        <v>211</v>
      </c>
      <c r="AL330" s="23"/>
      <c r="AM330" s="23" t="s">
        <v>212</v>
      </c>
      <c r="AN330" s="23" t="s">
        <v>210</v>
      </c>
      <c r="AO330" s="23" t="s">
        <v>210</v>
      </c>
      <c r="AP330" s="23"/>
      <c r="AQ330" s="23" t="s">
        <v>210</v>
      </c>
      <c r="AR330" s="23"/>
      <c r="AS330" s="23" t="s">
        <v>2673</v>
      </c>
      <c r="AT330" s="23">
        <v>17783310424</v>
      </c>
    </row>
    <row r="331" s="9" customFormat="1" ht="70" customHeight="1" spans="1:46">
      <c r="A331" s="23">
        <f>SUBTOTAL(103,$C$7:C331)*1</f>
        <v>325</v>
      </c>
      <c r="B331" s="23" t="s">
        <v>190</v>
      </c>
      <c r="C331" s="23" t="s">
        <v>3138</v>
      </c>
      <c r="D331" s="23" t="s">
        <v>192</v>
      </c>
      <c r="E331" s="23" t="s">
        <v>193</v>
      </c>
      <c r="F331" s="23" t="s">
        <v>194</v>
      </c>
      <c r="G331" s="23" t="s">
        <v>3129</v>
      </c>
      <c r="H331" s="23" t="s">
        <v>196</v>
      </c>
      <c r="I331" s="23" t="s">
        <v>23</v>
      </c>
      <c r="J331" s="23" t="s">
        <v>3139</v>
      </c>
      <c r="K331" s="23" t="s">
        <v>3140</v>
      </c>
      <c r="L331" s="23" t="s">
        <v>3129</v>
      </c>
      <c r="M331" s="23" t="s">
        <v>3132</v>
      </c>
      <c r="N331" s="23" t="s">
        <v>202</v>
      </c>
      <c r="O331" s="23" t="s">
        <v>269</v>
      </c>
      <c r="P331" s="23" t="s">
        <v>3141</v>
      </c>
      <c r="Q331" s="23"/>
      <c r="R331" s="23"/>
      <c r="S331" s="33" t="s">
        <v>351</v>
      </c>
      <c r="T331" s="33" t="s">
        <v>207</v>
      </c>
      <c r="U331" s="23" t="s">
        <v>208</v>
      </c>
      <c r="V331" s="23" t="s">
        <v>22</v>
      </c>
      <c r="W331" s="23">
        <v>2024</v>
      </c>
      <c r="X331" s="23" t="s">
        <v>209</v>
      </c>
      <c r="Y331" s="23">
        <v>2024.01</v>
      </c>
      <c r="Z331" s="23">
        <v>2024.12</v>
      </c>
      <c r="AA331" s="36">
        <v>13.344</v>
      </c>
      <c r="AB331" s="36">
        <v>13.344</v>
      </c>
      <c r="AC331" s="36">
        <v>13.344</v>
      </c>
      <c r="AD331" s="36">
        <v>0</v>
      </c>
      <c r="AE331" s="36">
        <v>0</v>
      </c>
      <c r="AF331" s="36"/>
      <c r="AG331" s="40">
        <v>420</v>
      </c>
      <c r="AH331" s="40">
        <v>46</v>
      </c>
      <c r="AI331" s="23" t="s">
        <v>210</v>
      </c>
      <c r="AJ331" s="23" t="s">
        <v>210</v>
      </c>
      <c r="AK331" s="23" t="s">
        <v>211</v>
      </c>
      <c r="AL331" s="23"/>
      <c r="AM331" s="23" t="s">
        <v>212</v>
      </c>
      <c r="AN331" s="23" t="s">
        <v>210</v>
      </c>
      <c r="AO331" s="23" t="s">
        <v>210</v>
      </c>
      <c r="AP331" s="23"/>
      <c r="AQ331" s="23" t="s">
        <v>210</v>
      </c>
      <c r="AR331" s="23"/>
      <c r="AS331" s="23" t="s">
        <v>2673</v>
      </c>
      <c r="AT331" s="23">
        <v>17783310424</v>
      </c>
    </row>
    <row r="332" s="9" customFormat="1" ht="70" customHeight="1" spans="1:46">
      <c r="A332" s="23">
        <f>SUBTOTAL(103,$C$7:C332)*1</f>
        <v>326</v>
      </c>
      <c r="B332" s="23" t="s">
        <v>190</v>
      </c>
      <c r="C332" s="23" t="s">
        <v>3142</v>
      </c>
      <c r="D332" s="23" t="s">
        <v>192</v>
      </c>
      <c r="E332" s="23" t="s">
        <v>193</v>
      </c>
      <c r="F332" s="23" t="s">
        <v>194</v>
      </c>
      <c r="G332" s="23" t="s">
        <v>3075</v>
      </c>
      <c r="H332" s="23" t="s">
        <v>196</v>
      </c>
      <c r="I332" s="23" t="s">
        <v>23</v>
      </c>
      <c r="J332" s="23" t="s">
        <v>2703</v>
      </c>
      <c r="K332" s="23" t="s">
        <v>3143</v>
      </c>
      <c r="L332" s="23" t="s">
        <v>3075</v>
      </c>
      <c r="M332" s="23" t="s">
        <v>3144</v>
      </c>
      <c r="N332" s="23" t="s">
        <v>202</v>
      </c>
      <c r="O332" s="23" t="s">
        <v>269</v>
      </c>
      <c r="P332" s="23" t="s">
        <v>3145</v>
      </c>
      <c r="Q332" s="23"/>
      <c r="R332" s="23"/>
      <c r="S332" s="33" t="s">
        <v>351</v>
      </c>
      <c r="T332" s="33" t="s">
        <v>207</v>
      </c>
      <c r="U332" s="23" t="s">
        <v>208</v>
      </c>
      <c r="V332" s="23" t="s">
        <v>22</v>
      </c>
      <c r="W332" s="23">
        <v>2024</v>
      </c>
      <c r="X332" s="23" t="s">
        <v>209</v>
      </c>
      <c r="Y332" s="23">
        <v>2024.01</v>
      </c>
      <c r="Z332" s="23">
        <v>2024.12</v>
      </c>
      <c r="AA332" s="36">
        <v>24.54</v>
      </c>
      <c r="AB332" s="36">
        <v>24.54</v>
      </c>
      <c r="AC332" s="36">
        <v>24.54</v>
      </c>
      <c r="AD332" s="36">
        <v>0</v>
      </c>
      <c r="AE332" s="36">
        <v>0</v>
      </c>
      <c r="AF332" s="36"/>
      <c r="AG332" s="40">
        <v>200</v>
      </c>
      <c r="AH332" s="40">
        <v>37</v>
      </c>
      <c r="AI332" s="23" t="s">
        <v>210</v>
      </c>
      <c r="AJ332" s="23" t="s">
        <v>210</v>
      </c>
      <c r="AK332" s="23" t="s">
        <v>211</v>
      </c>
      <c r="AL332" s="23"/>
      <c r="AM332" s="23" t="s">
        <v>212</v>
      </c>
      <c r="AN332" s="23" t="s">
        <v>210</v>
      </c>
      <c r="AO332" s="23" t="s">
        <v>210</v>
      </c>
      <c r="AP332" s="23"/>
      <c r="AQ332" s="23" t="s">
        <v>210</v>
      </c>
      <c r="AR332" s="23"/>
      <c r="AS332" s="23" t="s">
        <v>2673</v>
      </c>
      <c r="AT332" s="23">
        <v>17783310424</v>
      </c>
    </row>
    <row r="333" s="9" customFormat="1" ht="70" customHeight="1" spans="1:46">
      <c r="A333" s="23">
        <f>SUBTOTAL(103,$C$7:C333)*1</f>
        <v>327</v>
      </c>
      <c r="B333" s="23" t="s">
        <v>190</v>
      </c>
      <c r="C333" s="23" t="s">
        <v>3146</v>
      </c>
      <c r="D333" s="23" t="s">
        <v>192</v>
      </c>
      <c r="E333" s="23" t="s">
        <v>193</v>
      </c>
      <c r="F333" s="23" t="s">
        <v>194</v>
      </c>
      <c r="G333" s="23" t="s">
        <v>3147</v>
      </c>
      <c r="H333" s="23" t="s">
        <v>196</v>
      </c>
      <c r="I333" s="23" t="s">
        <v>3148</v>
      </c>
      <c r="J333" s="23" t="s">
        <v>2703</v>
      </c>
      <c r="K333" s="23" t="s">
        <v>3149</v>
      </c>
      <c r="L333" s="23" t="s">
        <v>3147</v>
      </c>
      <c r="M333" s="23" t="s">
        <v>3150</v>
      </c>
      <c r="N333" s="23" t="s">
        <v>202</v>
      </c>
      <c r="O333" s="23" t="s">
        <v>269</v>
      </c>
      <c r="P333" s="23" t="s">
        <v>3151</v>
      </c>
      <c r="Q333" s="23"/>
      <c r="R333" s="23" t="s">
        <v>3152</v>
      </c>
      <c r="S333" s="33" t="s">
        <v>351</v>
      </c>
      <c r="T333" s="33" t="s">
        <v>207</v>
      </c>
      <c r="U333" s="23" t="s">
        <v>208</v>
      </c>
      <c r="V333" s="23" t="s">
        <v>40</v>
      </c>
      <c r="W333" s="23">
        <v>2024</v>
      </c>
      <c r="X333" s="23" t="s">
        <v>209</v>
      </c>
      <c r="Y333" s="23">
        <v>2024.01</v>
      </c>
      <c r="Z333" s="23">
        <v>2024.12</v>
      </c>
      <c r="AA333" s="36">
        <v>19.683</v>
      </c>
      <c r="AB333" s="36">
        <v>19.683</v>
      </c>
      <c r="AC333" s="36">
        <v>19.683</v>
      </c>
      <c r="AD333" s="36">
        <v>0</v>
      </c>
      <c r="AE333" s="36">
        <v>0</v>
      </c>
      <c r="AF333" s="36"/>
      <c r="AG333" s="40">
        <v>200</v>
      </c>
      <c r="AH333" s="40">
        <v>38</v>
      </c>
      <c r="AI333" s="23" t="s">
        <v>210</v>
      </c>
      <c r="AJ333" s="23" t="s">
        <v>210</v>
      </c>
      <c r="AK333" s="23" t="s">
        <v>211</v>
      </c>
      <c r="AL333" s="23"/>
      <c r="AM333" s="23" t="s">
        <v>212</v>
      </c>
      <c r="AN333" s="23" t="s">
        <v>210</v>
      </c>
      <c r="AO333" s="23" t="s">
        <v>210</v>
      </c>
      <c r="AP333" s="23"/>
      <c r="AQ333" s="23" t="s">
        <v>210</v>
      </c>
      <c r="AR333" s="23"/>
      <c r="AS333" s="23" t="s">
        <v>536</v>
      </c>
      <c r="AT333" s="23">
        <v>13452215600</v>
      </c>
    </row>
    <row r="334" s="9" customFormat="1" ht="70" customHeight="1" spans="1:46">
      <c r="A334" s="23">
        <f>SUBTOTAL(103,$C$7:C334)*1</f>
        <v>328</v>
      </c>
      <c r="B334" s="23" t="s">
        <v>190</v>
      </c>
      <c r="C334" s="23" t="s">
        <v>3153</v>
      </c>
      <c r="D334" s="23" t="s">
        <v>192</v>
      </c>
      <c r="E334" s="23" t="s">
        <v>193</v>
      </c>
      <c r="F334" s="23" t="s">
        <v>194</v>
      </c>
      <c r="G334" s="23" t="s">
        <v>3154</v>
      </c>
      <c r="H334" s="23" t="s">
        <v>196</v>
      </c>
      <c r="I334" s="23" t="s">
        <v>3155</v>
      </c>
      <c r="J334" s="23" t="s">
        <v>2692</v>
      </c>
      <c r="K334" s="23" t="s">
        <v>3156</v>
      </c>
      <c r="L334" s="23" t="s">
        <v>3154</v>
      </c>
      <c r="M334" s="23" t="s">
        <v>3157</v>
      </c>
      <c r="N334" s="23" t="s">
        <v>202</v>
      </c>
      <c r="O334" s="23" t="s">
        <v>269</v>
      </c>
      <c r="P334" s="23" t="s">
        <v>3158</v>
      </c>
      <c r="Q334" s="23"/>
      <c r="R334" s="23" t="s">
        <v>3159</v>
      </c>
      <c r="S334" s="33" t="s">
        <v>351</v>
      </c>
      <c r="T334" s="33" t="s">
        <v>207</v>
      </c>
      <c r="U334" s="23" t="s">
        <v>208</v>
      </c>
      <c r="V334" s="23" t="s">
        <v>40</v>
      </c>
      <c r="W334" s="23">
        <v>2024</v>
      </c>
      <c r="X334" s="23" t="s">
        <v>209</v>
      </c>
      <c r="Y334" s="23">
        <v>2024.01</v>
      </c>
      <c r="Z334" s="23">
        <v>2024.12</v>
      </c>
      <c r="AA334" s="36">
        <v>14.289</v>
      </c>
      <c r="AB334" s="36">
        <v>14.289</v>
      </c>
      <c r="AC334" s="36">
        <v>14.289</v>
      </c>
      <c r="AD334" s="36">
        <v>0</v>
      </c>
      <c r="AE334" s="36">
        <v>0</v>
      </c>
      <c r="AF334" s="36"/>
      <c r="AG334" s="40">
        <v>150</v>
      </c>
      <c r="AH334" s="40">
        <v>34</v>
      </c>
      <c r="AI334" s="23" t="s">
        <v>210</v>
      </c>
      <c r="AJ334" s="23" t="s">
        <v>210</v>
      </c>
      <c r="AK334" s="23" t="s">
        <v>211</v>
      </c>
      <c r="AL334" s="23"/>
      <c r="AM334" s="23" t="s">
        <v>212</v>
      </c>
      <c r="AN334" s="23" t="s">
        <v>210</v>
      </c>
      <c r="AO334" s="23" t="s">
        <v>210</v>
      </c>
      <c r="AP334" s="23"/>
      <c r="AQ334" s="23" t="s">
        <v>210</v>
      </c>
      <c r="AR334" s="23"/>
      <c r="AS334" s="23" t="s">
        <v>536</v>
      </c>
      <c r="AT334" s="23">
        <v>13452215600</v>
      </c>
    </row>
    <row r="335" s="9" customFormat="1" ht="70" customHeight="1" spans="1:46">
      <c r="A335" s="23">
        <f>SUBTOTAL(103,$C$7:C335)*1</f>
        <v>329</v>
      </c>
      <c r="B335" s="23" t="s">
        <v>190</v>
      </c>
      <c r="C335" s="23" t="s">
        <v>3160</v>
      </c>
      <c r="D335" s="23" t="s">
        <v>192</v>
      </c>
      <c r="E335" s="23" t="s">
        <v>193</v>
      </c>
      <c r="F335" s="23" t="s">
        <v>194</v>
      </c>
      <c r="G335" s="23" t="s">
        <v>3147</v>
      </c>
      <c r="H335" s="23" t="s">
        <v>196</v>
      </c>
      <c r="I335" s="23" t="s">
        <v>3161</v>
      </c>
      <c r="J335" s="23" t="s">
        <v>2703</v>
      </c>
      <c r="K335" s="23" t="s">
        <v>3149</v>
      </c>
      <c r="L335" s="23" t="s">
        <v>3147</v>
      </c>
      <c r="M335" s="23" t="s">
        <v>3150</v>
      </c>
      <c r="N335" s="23" t="s">
        <v>202</v>
      </c>
      <c r="O335" s="23" t="s">
        <v>269</v>
      </c>
      <c r="P335" s="23" t="s">
        <v>3162</v>
      </c>
      <c r="Q335" s="23"/>
      <c r="R335" s="23" t="s">
        <v>3163</v>
      </c>
      <c r="S335" s="33" t="s">
        <v>351</v>
      </c>
      <c r="T335" s="33" t="s">
        <v>207</v>
      </c>
      <c r="U335" s="23" t="s">
        <v>208</v>
      </c>
      <c r="V335" s="23" t="s">
        <v>40</v>
      </c>
      <c r="W335" s="23">
        <v>2024</v>
      </c>
      <c r="X335" s="23" t="s">
        <v>209</v>
      </c>
      <c r="Y335" s="23">
        <v>2024.01</v>
      </c>
      <c r="Z335" s="23">
        <v>2024.12</v>
      </c>
      <c r="AA335" s="36">
        <v>19.188</v>
      </c>
      <c r="AB335" s="36">
        <v>19.188</v>
      </c>
      <c r="AC335" s="36">
        <v>19.188</v>
      </c>
      <c r="AD335" s="36">
        <v>0</v>
      </c>
      <c r="AE335" s="36">
        <v>0</v>
      </c>
      <c r="AF335" s="36"/>
      <c r="AG335" s="40">
        <v>200</v>
      </c>
      <c r="AH335" s="40">
        <v>42</v>
      </c>
      <c r="AI335" s="23" t="s">
        <v>210</v>
      </c>
      <c r="AJ335" s="23" t="s">
        <v>210</v>
      </c>
      <c r="AK335" s="23" t="s">
        <v>211</v>
      </c>
      <c r="AL335" s="23"/>
      <c r="AM335" s="23" t="s">
        <v>212</v>
      </c>
      <c r="AN335" s="23" t="s">
        <v>210</v>
      </c>
      <c r="AO335" s="23" t="s">
        <v>210</v>
      </c>
      <c r="AP335" s="23"/>
      <c r="AQ335" s="23" t="s">
        <v>210</v>
      </c>
      <c r="AR335" s="23"/>
      <c r="AS335" s="23" t="s">
        <v>536</v>
      </c>
      <c r="AT335" s="23">
        <v>13452215600</v>
      </c>
    </row>
    <row r="336" s="9" customFormat="1" ht="70" customHeight="1" spans="1:46">
      <c r="A336" s="23">
        <f>SUBTOTAL(103,$C$7:C336)*1</f>
        <v>330</v>
      </c>
      <c r="B336" s="23" t="s">
        <v>190</v>
      </c>
      <c r="C336" s="23" t="s">
        <v>3164</v>
      </c>
      <c r="D336" s="23" t="s">
        <v>192</v>
      </c>
      <c r="E336" s="23" t="s">
        <v>193</v>
      </c>
      <c r="F336" s="23" t="s">
        <v>194</v>
      </c>
      <c r="G336" s="23" t="s">
        <v>3165</v>
      </c>
      <c r="H336" s="23" t="s">
        <v>196</v>
      </c>
      <c r="I336" s="23" t="s">
        <v>3166</v>
      </c>
      <c r="J336" s="23" t="s">
        <v>2687</v>
      </c>
      <c r="K336" s="23" t="s">
        <v>3167</v>
      </c>
      <c r="L336" s="23" t="s">
        <v>3168</v>
      </c>
      <c r="M336" s="23" t="s">
        <v>3165</v>
      </c>
      <c r="N336" s="23" t="s">
        <v>202</v>
      </c>
      <c r="O336" s="23" t="s">
        <v>269</v>
      </c>
      <c r="P336" s="23" t="s">
        <v>3169</v>
      </c>
      <c r="Q336" s="23"/>
      <c r="R336" s="23" t="s">
        <v>2687</v>
      </c>
      <c r="S336" s="33" t="s">
        <v>351</v>
      </c>
      <c r="T336" s="33" t="s">
        <v>207</v>
      </c>
      <c r="U336" s="23" t="s">
        <v>208</v>
      </c>
      <c r="V336" s="23" t="s">
        <v>46</v>
      </c>
      <c r="W336" s="23">
        <v>2024</v>
      </c>
      <c r="X336" s="23" t="s">
        <v>209</v>
      </c>
      <c r="Y336" s="23">
        <v>2024.01</v>
      </c>
      <c r="Z336" s="23">
        <v>2024.12</v>
      </c>
      <c r="AA336" s="36">
        <v>17.724</v>
      </c>
      <c r="AB336" s="36">
        <v>17.724</v>
      </c>
      <c r="AC336" s="36">
        <v>17.724</v>
      </c>
      <c r="AD336" s="36">
        <v>0</v>
      </c>
      <c r="AE336" s="36">
        <v>0</v>
      </c>
      <c r="AF336" s="36"/>
      <c r="AG336" s="40">
        <v>350</v>
      </c>
      <c r="AH336" s="40">
        <v>60</v>
      </c>
      <c r="AI336" s="23" t="s">
        <v>210</v>
      </c>
      <c r="AJ336" s="23" t="s">
        <v>210</v>
      </c>
      <c r="AK336" s="23" t="s">
        <v>211</v>
      </c>
      <c r="AL336" s="23"/>
      <c r="AM336" s="23" t="s">
        <v>212</v>
      </c>
      <c r="AN336" s="23" t="s">
        <v>210</v>
      </c>
      <c r="AO336" s="23" t="s">
        <v>210</v>
      </c>
      <c r="AP336" s="23"/>
      <c r="AQ336" s="23" t="s">
        <v>210</v>
      </c>
      <c r="AR336" s="23"/>
      <c r="AS336" s="23" t="s">
        <v>3170</v>
      </c>
      <c r="AT336" s="23">
        <v>75671007</v>
      </c>
    </row>
    <row r="337" s="9" customFormat="1" ht="70" customHeight="1" spans="1:46">
      <c r="A337" s="23">
        <f>SUBTOTAL(103,$C$7:C337)*1</f>
        <v>331</v>
      </c>
      <c r="B337" s="23" t="s">
        <v>190</v>
      </c>
      <c r="C337" s="23" t="s">
        <v>3171</v>
      </c>
      <c r="D337" s="23" t="s">
        <v>192</v>
      </c>
      <c r="E337" s="23" t="s">
        <v>193</v>
      </c>
      <c r="F337" s="23" t="s">
        <v>194</v>
      </c>
      <c r="G337" s="23" t="s">
        <v>3147</v>
      </c>
      <c r="H337" s="23" t="s">
        <v>629</v>
      </c>
      <c r="I337" s="23" t="s">
        <v>3166</v>
      </c>
      <c r="J337" s="23" t="s">
        <v>3172</v>
      </c>
      <c r="K337" s="23" t="s">
        <v>3173</v>
      </c>
      <c r="L337" s="23" t="s">
        <v>3174</v>
      </c>
      <c r="M337" s="23" t="s">
        <v>3175</v>
      </c>
      <c r="N337" s="23" t="s">
        <v>202</v>
      </c>
      <c r="O337" s="23" t="s">
        <v>269</v>
      </c>
      <c r="P337" s="23" t="s">
        <v>3176</v>
      </c>
      <c r="Q337" s="23"/>
      <c r="R337" s="23" t="s">
        <v>3172</v>
      </c>
      <c r="S337" s="33" t="s">
        <v>351</v>
      </c>
      <c r="T337" s="33" t="s">
        <v>207</v>
      </c>
      <c r="U337" s="23" t="s">
        <v>208</v>
      </c>
      <c r="V337" s="23" t="s">
        <v>46</v>
      </c>
      <c r="W337" s="23">
        <v>2024</v>
      </c>
      <c r="X337" s="23" t="s">
        <v>209</v>
      </c>
      <c r="Y337" s="23">
        <v>2024.01</v>
      </c>
      <c r="Z337" s="23">
        <v>2024.12</v>
      </c>
      <c r="AA337" s="36">
        <v>19.605</v>
      </c>
      <c r="AB337" s="36">
        <v>19.605</v>
      </c>
      <c r="AC337" s="36">
        <v>19.605</v>
      </c>
      <c r="AD337" s="36">
        <v>0</v>
      </c>
      <c r="AE337" s="36">
        <v>0</v>
      </c>
      <c r="AF337" s="36"/>
      <c r="AG337" s="40">
        <v>450</v>
      </c>
      <c r="AH337" s="40">
        <v>50</v>
      </c>
      <c r="AI337" s="23" t="s">
        <v>210</v>
      </c>
      <c r="AJ337" s="23" t="s">
        <v>210</v>
      </c>
      <c r="AK337" s="23" t="s">
        <v>211</v>
      </c>
      <c r="AL337" s="23"/>
      <c r="AM337" s="23" t="s">
        <v>212</v>
      </c>
      <c r="AN337" s="23" t="s">
        <v>210</v>
      </c>
      <c r="AO337" s="23" t="s">
        <v>210</v>
      </c>
      <c r="AP337" s="23"/>
      <c r="AQ337" s="23" t="s">
        <v>210</v>
      </c>
      <c r="AR337" s="23"/>
      <c r="AS337" s="23" t="s">
        <v>3170</v>
      </c>
      <c r="AT337" s="23">
        <v>75671007</v>
      </c>
    </row>
    <row r="338" s="9" customFormat="1" ht="70" customHeight="1" spans="1:46">
      <c r="A338" s="23">
        <f>SUBTOTAL(103,$C$7:C338)*1</f>
        <v>332</v>
      </c>
      <c r="B338" s="23" t="s">
        <v>190</v>
      </c>
      <c r="C338" s="23" t="s">
        <v>3177</v>
      </c>
      <c r="D338" s="23" t="s">
        <v>192</v>
      </c>
      <c r="E338" s="23" t="s">
        <v>193</v>
      </c>
      <c r="F338" s="23" t="s">
        <v>194</v>
      </c>
      <c r="G338" s="23" t="s">
        <v>3178</v>
      </c>
      <c r="H338" s="23" t="s">
        <v>629</v>
      </c>
      <c r="I338" s="23" t="s">
        <v>47</v>
      </c>
      <c r="J338" s="23" t="s">
        <v>2687</v>
      </c>
      <c r="K338" s="23" t="s">
        <v>3179</v>
      </c>
      <c r="L338" s="23" t="s">
        <v>3180</v>
      </c>
      <c r="M338" s="23" t="s">
        <v>3181</v>
      </c>
      <c r="N338" s="23" t="s">
        <v>202</v>
      </c>
      <c r="O338" s="23" t="s">
        <v>269</v>
      </c>
      <c r="P338" s="23" t="s">
        <v>3182</v>
      </c>
      <c r="Q338" s="23"/>
      <c r="R338" s="23" t="s">
        <v>2687</v>
      </c>
      <c r="S338" s="33" t="s">
        <v>351</v>
      </c>
      <c r="T338" s="33" t="s">
        <v>207</v>
      </c>
      <c r="U338" s="23" t="s">
        <v>208</v>
      </c>
      <c r="V338" s="23" t="s">
        <v>46</v>
      </c>
      <c r="W338" s="23">
        <v>2024</v>
      </c>
      <c r="X338" s="23" t="s">
        <v>209</v>
      </c>
      <c r="Y338" s="23">
        <v>2024.01</v>
      </c>
      <c r="Z338" s="23">
        <v>2024.12</v>
      </c>
      <c r="AA338" s="36">
        <v>17.303</v>
      </c>
      <c r="AB338" s="36">
        <v>17.303</v>
      </c>
      <c r="AC338" s="36">
        <v>17.303</v>
      </c>
      <c r="AD338" s="36">
        <v>0</v>
      </c>
      <c r="AE338" s="36">
        <v>0</v>
      </c>
      <c r="AF338" s="36"/>
      <c r="AG338" s="40">
        <v>350</v>
      </c>
      <c r="AH338" s="40">
        <v>38</v>
      </c>
      <c r="AI338" s="23" t="s">
        <v>210</v>
      </c>
      <c r="AJ338" s="23" t="s">
        <v>210</v>
      </c>
      <c r="AK338" s="23" t="s">
        <v>211</v>
      </c>
      <c r="AL338" s="23"/>
      <c r="AM338" s="23" t="s">
        <v>212</v>
      </c>
      <c r="AN338" s="23" t="s">
        <v>210</v>
      </c>
      <c r="AO338" s="23" t="s">
        <v>210</v>
      </c>
      <c r="AP338" s="23"/>
      <c r="AQ338" s="23" t="s">
        <v>210</v>
      </c>
      <c r="AR338" s="23"/>
      <c r="AS338" s="23" t="s">
        <v>3170</v>
      </c>
      <c r="AT338" s="23">
        <v>75671007</v>
      </c>
    </row>
    <row r="339" s="9" customFormat="1" ht="70" customHeight="1" spans="1:46">
      <c r="A339" s="23">
        <f>SUBTOTAL(103,$C$7:C339)*1</f>
        <v>333</v>
      </c>
      <c r="B339" s="23" t="s">
        <v>190</v>
      </c>
      <c r="C339" s="23" t="s">
        <v>3183</v>
      </c>
      <c r="D339" s="23" t="s">
        <v>192</v>
      </c>
      <c r="E339" s="23" t="s">
        <v>193</v>
      </c>
      <c r="F339" s="23" t="s">
        <v>194</v>
      </c>
      <c r="G339" s="23" t="s">
        <v>3184</v>
      </c>
      <c r="H339" s="23" t="s">
        <v>629</v>
      </c>
      <c r="I339" s="23" t="s">
        <v>47</v>
      </c>
      <c r="J339" s="23" t="s">
        <v>3185</v>
      </c>
      <c r="K339" s="23" t="s">
        <v>3186</v>
      </c>
      <c r="L339" s="23" t="s">
        <v>3187</v>
      </c>
      <c r="M339" s="23" t="s">
        <v>3188</v>
      </c>
      <c r="N339" s="23" t="s">
        <v>202</v>
      </c>
      <c r="O339" s="23" t="s">
        <v>269</v>
      </c>
      <c r="P339" s="23" t="s">
        <v>3189</v>
      </c>
      <c r="Q339" s="23"/>
      <c r="R339" s="23" t="s">
        <v>3185</v>
      </c>
      <c r="S339" s="33" t="s">
        <v>351</v>
      </c>
      <c r="T339" s="33" t="s">
        <v>207</v>
      </c>
      <c r="U339" s="23" t="s">
        <v>208</v>
      </c>
      <c r="V339" s="23" t="s">
        <v>46</v>
      </c>
      <c r="W339" s="23">
        <v>2024</v>
      </c>
      <c r="X339" s="23" t="s">
        <v>209</v>
      </c>
      <c r="Y339" s="23">
        <v>2024.01</v>
      </c>
      <c r="Z339" s="23">
        <v>2024.12</v>
      </c>
      <c r="AA339" s="36">
        <v>15.608</v>
      </c>
      <c r="AB339" s="36">
        <v>15.608</v>
      </c>
      <c r="AC339" s="36">
        <v>15.608</v>
      </c>
      <c r="AD339" s="36">
        <v>0</v>
      </c>
      <c r="AE339" s="36">
        <v>0</v>
      </c>
      <c r="AF339" s="36"/>
      <c r="AG339" s="40">
        <v>250</v>
      </c>
      <c r="AH339" s="40">
        <v>51</v>
      </c>
      <c r="AI339" s="23" t="s">
        <v>210</v>
      </c>
      <c r="AJ339" s="23" t="s">
        <v>210</v>
      </c>
      <c r="AK339" s="23" t="s">
        <v>211</v>
      </c>
      <c r="AL339" s="23"/>
      <c r="AM339" s="23" t="s">
        <v>212</v>
      </c>
      <c r="AN339" s="23" t="s">
        <v>210</v>
      </c>
      <c r="AO339" s="23" t="s">
        <v>210</v>
      </c>
      <c r="AP339" s="23"/>
      <c r="AQ339" s="23" t="s">
        <v>210</v>
      </c>
      <c r="AR339" s="23"/>
      <c r="AS339" s="23" t="s">
        <v>3170</v>
      </c>
      <c r="AT339" s="23">
        <v>75671007</v>
      </c>
    </row>
    <row r="340" s="9" customFormat="1" ht="70" customHeight="1" spans="1:46">
      <c r="A340" s="23">
        <f>SUBTOTAL(103,$C$7:C340)*1</f>
        <v>334</v>
      </c>
      <c r="B340" s="23" t="s">
        <v>190</v>
      </c>
      <c r="C340" s="23" t="s">
        <v>3190</v>
      </c>
      <c r="D340" s="23" t="s">
        <v>192</v>
      </c>
      <c r="E340" s="23" t="s">
        <v>193</v>
      </c>
      <c r="F340" s="23" t="s">
        <v>194</v>
      </c>
      <c r="G340" s="23" t="s">
        <v>3191</v>
      </c>
      <c r="H340" s="23" t="s">
        <v>629</v>
      </c>
      <c r="I340" s="23" t="s">
        <v>85</v>
      </c>
      <c r="J340" s="23" t="s">
        <v>3192</v>
      </c>
      <c r="K340" s="23" t="s">
        <v>3193</v>
      </c>
      <c r="L340" s="23" t="s">
        <v>3194</v>
      </c>
      <c r="M340" s="23" t="s">
        <v>3195</v>
      </c>
      <c r="N340" s="23" t="s">
        <v>3196</v>
      </c>
      <c r="O340" s="23" t="s">
        <v>3197</v>
      </c>
      <c r="P340" s="23" t="s">
        <v>3198</v>
      </c>
      <c r="Q340" s="23"/>
      <c r="R340" s="23" t="s">
        <v>3199</v>
      </c>
      <c r="S340" s="33" t="s">
        <v>351</v>
      </c>
      <c r="T340" s="33" t="s">
        <v>207</v>
      </c>
      <c r="U340" s="23" t="s">
        <v>208</v>
      </c>
      <c r="V340" s="23" t="s">
        <v>84</v>
      </c>
      <c r="W340" s="23">
        <v>2024</v>
      </c>
      <c r="X340" s="23" t="s">
        <v>209</v>
      </c>
      <c r="Y340" s="23">
        <v>2024.01</v>
      </c>
      <c r="Z340" s="23">
        <v>2024.12</v>
      </c>
      <c r="AA340" s="36">
        <v>30.386</v>
      </c>
      <c r="AB340" s="36">
        <v>30.386</v>
      </c>
      <c r="AC340" s="36">
        <v>30.386</v>
      </c>
      <c r="AD340" s="36">
        <v>0</v>
      </c>
      <c r="AE340" s="36">
        <v>0</v>
      </c>
      <c r="AF340" s="36"/>
      <c r="AG340" s="40">
        <v>130</v>
      </c>
      <c r="AH340" s="40">
        <v>15</v>
      </c>
      <c r="AI340" s="23" t="s">
        <v>210</v>
      </c>
      <c r="AJ340" s="23" t="s">
        <v>210</v>
      </c>
      <c r="AK340" s="23" t="s">
        <v>211</v>
      </c>
      <c r="AL340" s="23"/>
      <c r="AM340" s="23" t="s">
        <v>212</v>
      </c>
      <c r="AN340" s="23" t="s">
        <v>210</v>
      </c>
      <c r="AO340" s="23" t="s">
        <v>210</v>
      </c>
      <c r="AP340" s="23"/>
      <c r="AQ340" s="23" t="s">
        <v>210</v>
      </c>
      <c r="AR340" s="23"/>
      <c r="AS340" s="23" t="s">
        <v>1669</v>
      </c>
      <c r="AT340" s="23">
        <v>18996968678</v>
      </c>
    </row>
    <row r="341" s="9" customFormat="1" ht="70" customHeight="1" spans="1:46">
      <c r="A341" s="23">
        <f>SUBTOTAL(103,$C$7:C341)*1</f>
        <v>335</v>
      </c>
      <c r="B341" s="23" t="s">
        <v>190</v>
      </c>
      <c r="C341" s="23" t="s">
        <v>3200</v>
      </c>
      <c r="D341" s="23" t="s">
        <v>192</v>
      </c>
      <c r="E341" s="23" t="s">
        <v>193</v>
      </c>
      <c r="F341" s="23" t="s">
        <v>194</v>
      </c>
      <c r="G341" s="23" t="s">
        <v>3201</v>
      </c>
      <c r="H341" s="23" t="s">
        <v>196</v>
      </c>
      <c r="I341" s="23" t="s">
        <v>85</v>
      </c>
      <c r="J341" s="23" t="s">
        <v>3202</v>
      </c>
      <c r="K341" s="23" t="s">
        <v>3203</v>
      </c>
      <c r="L341" s="23" t="s">
        <v>3204</v>
      </c>
      <c r="M341" s="23" t="s">
        <v>3205</v>
      </c>
      <c r="N341" s="23" t="s">
        <v>3206</v>
      </c>
      <c r="O341" s="23" t="s">
        <v>3207</v>
      </c>
      <c r="P341" s="23" t="s">
        <v>3208</v>
      </c>
      <c r="Q341" s="23"/>
      <c r="R341" s="23" t="s">
        <v>3209</v>
      </c>
      <c r="S341" s="33" t="s">
        <v>351</v>
      </c>
      <c r="T341" s="33" t="s">
        <v>207</v>
      </c>
      <c r="U341" s="23" t="s">
        <v>208</v>
      </c>
      <c r="V341" s="23" t="s">
        <v>84</v>
      </c>
      <c r="W341" s="23">
        <v>2024</v>
      </c>
      <c r="X341" s="23" t="s">
        <v>209</v>
      </c>
      <c r="Y341" s="23">
        <v>2024.01</v>
      </c>
      <c r="Z341" s="23">
        <v>2024.12</v>
      </c>
      <c r="AA341" s="36">
        <v>20.984</v>
      </c>
      <c r="AB341" s="36">
        <v>20.984</v>
      </c>
      <c r="AC341" s="36">
        <v>20.984</v>
      </c>
      <c r="AD341" s="36">
        <v>0</v>
      </c>
      <c r="AE341" s="36">
        <v>0</v>
      </c>
      <c r="AF341" s="36"/>
      <c r="AG341" s="40">
        <v>380</v>
      </c>
      <c r="AH341" s="40">
        <v>26</v>
      </c>
      <c r="AI341" s="23" t="s">
        <v>210</v>
      </c>
      <c r="AJ341" s="23" t="s">
        <v>210</v>
      </c>
      <c r="AK341" s="23" t="s">
        <v>211</v>
      </c>
      <c r="AL341" s="23"/>
      <c r="AM341" s="23" t="s">
        <v>212</v>
      </c>
      <c r="AN341" s="23" t="s">
        <v>210</v>
      </c>
      <c r="AO341" s="23" t="s">
        <v>210</v>
      </c>
      <c r="AP341" s="23"/>
      <c r="AQ341" s="23" t="s">
        <v>210</v>
      </c>
      <c r="AR341" s="23"/>
      <c r="AS341" s="23" t="s">
        <v>1669</v>
      </c>
      <c r="AT341" s="23">
        <v>18996968679</v>
      </c>
    </row>
    <row r="342" s="9" customFormat="1" ht="70" customHeight="1" spans="1:46">
      <c r="A342" s="23">
        <f>SUBTOTAL(103,$C$7:C342)*1</f>
        <v>336</v>
      </c>
      <c r="B342" s="23" t="s">
        <v>190</v>
      </c>
      <c r="C342" s="23" t="s">
        <v>3210</v>
      </c>
      <c r="D342" s="23" t="s">
        <v>192</v>
      </c>
      <c r="E342" s="23" t="s">
        <v>193</v>
      </c>
      <c r="F342" s="23" t="s">
        <v>194</v>
      </c>
      <c r="G342" s="23" t="s">
        <v>3211</v>
      </c>
      <c r="H342" s="23" t="s">
        <v>196</v>
      </c>
      <c r="I342" s="23" t="s">
        <v>29</v>
      </c>
      <c r="J342" s="23" t="s">
        <v>3212</v>
      </c>
      <c r="K342" s="23" t="s">
        <v>3213</v>
      </c>
      <c r="L342" s="23" t="s">
        <v>3211</v>
      </c>
      <c r="M342" s="23" t="s">
        <v>3214</v>
      </c>
      <c r="N342" s="23" t="s">
        <v>202</v>
      </c>
      <c r="O342" s="23" t="s">
        <v>269</v>
      </c>
      <c r="P342" s="23" t="s">
        <v>3215</v>
      </c>
      <c r="Q342" s="23"/>
      <c r="R342" s="23" t="s">
        <v>3216</v>
      </c>
      <c r="S342" s="33" t="s">
        <v>351</v>
      </c>
      <c r="T342" s="33" t="s">
        <v>207</v>
      </c>
      <c r="U342" s="23" t="s">
        <v>208</v>
      </c>
      <c r="V342" s="23" t="s">
        <v>28</v>
      </c>
      <c r="W342" s="23">
        <v>2024</v>
      </c>
      <c r="X342" s="23" t="s">
        <v>209</v>
      </c>
      <c r="Y342" s="23">
        <v>2024.01</v>
      </c>
      <c r="Z342" s="23">
        <v>2024.12</v>
      </c>
      <c r="AA342" s="36">
        <v>36.925</v>
      </c>
      <c r="AB342" s="36">
        <v>36.925</v>
      </c>
      <c r="AC342" s="36">
        <v>36.925</v>
      </c>
      <c r="AD342" s="36">
        <v>0</v>
      </c>
      <c r="AE342" s="36">
        <v>0</v>
      </c>
      <c r="AF342" s="36"/>
      <c r="AG342" s="40">
        <v>1400</v>
      </c>
      <c r="AH342" s="40">
        <v>226</v>
      </c>
      <c r="AI342" s="23" t="s">
        <v>210</v>
      </c>
      <c r="AJ342" s="23" t="s">
        <v>210</v>
      </c>
      <c r="AK342" s="23" t="s">
        <v>211</v>
      </c>
      <c r="AL342" s="23"/>
      <c r="AM342" s="23" t="s">
        <v>212</v>
      </c>
      <c r="AN342" s="23" t="s">
        <v>210</v>
      </c>
      <c r="AO342" s="23" t="s">
        <v>210</v>
      </c>
      <c r="AP342" s="23"/>
      <c r="AQ342" s="23" t="s">
        <v>210</v>
      </c>
      <c r="AR342" s="23"/>
      <c r="AS342" s="23" t="s">
        <v>697</v>
      </c>
      <c r="AT342" s="23">
        <v>75645562</v>
      </c>
    </row>
    <row r="343" s="9" customFormat="1" ht="70" customHeight="1" spans="1:46">
      <c r="A343" s="23">
        <f>SUBTOTAL(103,$C$7:C343)*1</f>
        <v>337</v>
      </c>
      <c r="B343" s="23" t="s">
        <v>190</v>
      </c>
      <c r="C343" s="23" t="s">
        <v>3217</v>
      </c>
      <c r="D343" s="23" t="s">
        <v>192</v>
      </c>
      <c r="E343" s="23" t="s">
        <v>193</v>
      </c>
      <c r="F343" s="23" t="s">
        <v>194</v>
      </c>
      <c r="G343" s="23" t="s">
        <v>3218</v>
      </c>
      <c r="H343" s="23" t="s">
        <v>196</v>
      </c>
      <c r="I343" s="23" t="s">
        <v>3219</v>
      </c>
      <c r="J343" s="23" t="s">
        <v>3220</v>
      </c>
      <c r="K343" s="23" t="s">
        <v>3221</v>
      </c>
      <c r="L343" s="23" t="s">
        <v>3218</v>
      </c>
      <c r="M343" s="23" t="s">
        <v>3222</v>
      </c>
      <c r="N343" s="23" t="s">
        <v>202</v>
      </c>
      <c r="O343" s="23" t="s">
        <v>269</v>
      </c>
      <c r="P343" s="23" t="s">
        <v>3223</v>
      </c>
      <c r="Q343" s="23"/>
      <c r="R343" s="23" t="s">
        <v>3224</v>
      </c>
      <c r="S343" s="33" t="s">
        <v>351</v>
      </c>
      <c r="T343" s="33" t="s">
        <v>207</v>
      </c>
      <c r="U343" s="23" t="s">
        <v>208</v>
      </c>
      <c r="V343" s="23" t="s">
        <v>78</v>
      </c>
      <c r="W343" s="23">
        <v>2024</v>
      </c>
      <c r="X343" s="23" t="s">
        <v>209</v>
      </c>
      <c r="Y343" s="23">
        <v>2024.01</v>
      </c>
      <c r="Z343" s="23">
        <v>2024.12</v>
      </c>
      <c r="AA343" s="36">
        <v>15.36</v>
      </c>
      <c r="AB343" s="36">
        <v>15.36</v>
      </c>
      <c r="AC343" s="36">
        <v>15.36</v>
      </c>
      <c r="AD343" s="36">
        <v>0</v>
      </c>
      <c r="AE343" s="36">
        <v>0</v>
      </c>
      <c r="AF343" s="36"/>
      <c r="AG343" s="40">
        <v>432</v>
      </c>
      <c r="AH343" s="40">
        <v>125</v>
      </c>
      <c r="AI343" s="23" t="s">
        <v>210</v>
      </c>
      <c r="AJ343" s="23" t="s">
        <v>210</v>
      </c>
      <c r="AK343" s="23" t="s">
        <v>211</v>
      </c>
      <c r="AL343" s="23"/>
      <c r="AM343" s="23" t="s">
        <v>212</v>
      </c>
      <c r="AN343" s="23" t="s">
        <v>210</v>
      </c>
      <c r="AO343" s="23" t="s">
        <v>210</v>
      </c>
      <c r="AP343" s="23"/>
      <c r="AQ343" s="23" t="s">
        <v>210</v>
      </c>
      <c r="AR343" s="23"/>
      <c r="AS343" s="23" t="s">
        <v>488</v>
      </c>
      <c r="AT343" s="23">
        <v>75711118</v>
      </c>
    </row>
    <row r="344" s="9" customFormat="1" ht="70" customHeight="1" spans="1:46">
      <c r="A344" s="23">
        <f>SUBTOTAL(103,$C$7:C344)*1</f>
        <v>338</v>
      </c>
      <c r="B344" s="23" t="s">
        <v>190</v>
      </c>
      <c r="C344" s="23" t="s">
        <v>3225</v>
      </c>
      <c r="D344" s="23" t="s">
        <v>192</v>
      </c>
      <c r="E344" s="23" t="s">
        <v>193</v>
      </c>
      <c r="F344" s="23" t="s">
        <v>194</v>
      </c>
      <c r="G344" s="23" t="s">
        <v>3226</v>
      </c>
      <c r="H344" s="23" t="s">
        <v>196</v>
      </c>
      <c r="I344" s="23" t="s">
        <v>3227</v>
      </c>
      <c r="J344" s="23" t="s">
        <v>3228</v>
      </c>
      <c r="K344" s="23" t="s">
        <v>3229</v>
      </c>
      <c r="L344" s="23" t="s">
        <v>3226</v>
      </c>
      <c r="M344" s="23" t="s">
        <v>3230</v>
      </c>
      <c r="N344" s="23" t="s">
        <v>202</v>
      </c>
      <c r="O344" s="23" t="s">
        <v>269</v>
      </c>
      <c r="P344" s="23" t="s">
        <v>3231</v>
      </c>
      <c r="Q344" s="23"/>
      <c r="R344" s="23" t="s">
        <v>3232</v>
      </c>
      <c r="S344" s="33" t="s">
        <v>351</v>
      </c>
      <c r="T344" s="33" t="s">
        <v>207</v>
      </c>
      <c r="U344" s="23" t="s">
        <v>208</v>
      </c>
      <c r="V344" s="23" t="s">
        <v>78</v>
      </c>
      <c r="W344" s="23">
        <v>2024</v>
      </c>
      <c r="X344" s="23" t="s">
        <v>209</v>
      </c>
      <c r="Y344" s="23">
        <v>2024.01</v>
      </c>
      <c r="Z344" s="23">
        <v>2024.12</v>
      </c>
      <c r="AA344" s="36">
        <v>25.53</v>
      </c>
      <c r="AB344" s="36">
        <v>25.53</v>
      </c>
      <c r="AC344" s="36">
        <v>25.53</v>
      </c>
      <c r="AD344" s="36">
        <v>0</v>
      </c>
      <c r="AE344" s="36">
        <v>0</v>
      </c>
      <c r="AF344" s="36"/>
      <c r="AG344" s="40">
        <v>2427</v>
      </c>
      <c r="AH344" s="40">
        <v>827</v>
      </c>
      <c r="AI344" s="23" t="s">
        <v>210</v>
      </c>
      <c r="AJ344" s="23" t="s">
        <v>210</v>
      </c>
      <c r="AK344" s="23" t="s">
        <v>211</v>
      </c>
      <c r="AL344" s="23"/>
      <c r="AM344" s="23" t="s">
        <v>212</v>
      </c>
      <c r="AN344" s="23" t="s">
        <v>210</v>
      </c>
      <c r="AO344" s="23" t="s">
        <v>210</v>
      </c>
      <c r="AP344" s="23"/>
      <c r="AQ344" s="23" t="s">
        <v>210</v>
      </c>
      <c r="AR344" s="23"/>
      <c r="AS344" s="23" t="s">
        <v>488</v>
      </c>
      <c r="AT344" s="23">
        <v>75711118</v>
      </c>
    </row>
    <row r="345" s="9" customFormat="1" ht="70" customHeight="1" spans="1:46">
      <c r="A345" s="23">
        <f>SUBTOTAL(103,$C$7:C345)*1</f>
        <v>339</v>
      </c>
      <c r="B345" s="23" t="s">
        <v>190</v>
      </c>
      <c r="C345" s="23" t="s">
        <v>3233</v>
      </c>
      <c r="D345" s="23" t="s">
        <v>192</v>
      </c>
      <c r="E345" s="23" t="s">
        <v>193</v>
      </c>
      <c r="F345" s="23" t="s">
        <v>194</v>
      </c>
      <c r="G345" s="23" t="s">
        <v>3234</v>
      </c>
      <c r="H345" s="23" t="s">
        <v>196</v>
      </c>
      <c r="I345" s="23" t="s">
        <v>3235</v>
      </c>
      <c r="J345" s="23" t="s">
        <v>3236</v>
      </c>
      <c r="K345" s="23" t="s">
        <v>3237</v>
      </c>
      <c r="L345" s="23" t="s">
        <v>3234</v>
      </c>
      <c r="M345" s="23" t="s">
        <v>3238</v>
      </c>
      <c r="N345" s="23" t="s">
        <v>202</v>
      </c>
      <c r="O345" s="23" t="s">
        <v>269</v>
      </c>
      <c r="P345" s="23" t="s">
        <v>3239</v>
      </c>
      <c r="Q345" s="23" t="s">
        <v>189</v>
      </c>
      <c r="R345" s="23" t="s">
        <v>2642</v>
      </c>
      <c r="S345" s="33" t="s">
        <v>289</v>
      </c>
      <c r="T345" s="33" t="s">
        <v>207</v>
      </c>
      <c r="U345" s="23" t="s">
        <v>208</v>
      </c>
      <c r="V345" s="23" t="s">
        <v>78</v>
      </c>
      <c r="W345" s="23">
        <v>2024</v>
      </c>
      <c r="X345" s="23" t="s">
        <v>209</v>
      </c>
      <c r="Y345" s="23">
        <v>2024.01</v>
      </c>
      <c r="Z345" s="23">
        <v>2024.12</v>
      </c>
      <c r="AA345" s="36">
        <v>24.122</v>
      </c>
      <c r="AB345" s="36">
        <v>24.122</v>
      </c>
      <c r="AC345" s="36">
        <v>24.122</v>
      </c>
      <c r="AD345" s="36">
        <v>0</v>
      </c>
      <c r="AE345" s="36">
        <v>0</v>
      </c>
      <c r="AF345" s="36"/>
      <c r="AG345" s="40">
        <v>400</v>
      </c>
      <c r="AH345" s="40">
        <v>110</v>
      </c>
      <c r="AI345" s="23" t="s">
        <v>210</v>
      </c>
      <c r="AJ345" s="23" t="s">
        <v>210</v>
      </c>
      <c r="AK345" s="23" t="s">
        <v>211</v>
      </c>
      <c r="AL345" s="23"/>
      <c r="AM345" s="23" t="s">
        <v>212</v>
      </c>
      <c r="AN345" s="23" t="s">
        <v>209</v>
      </c>
      <c r="AO345" s="23" t="s">
        <v>210</v>
      </c>
      <c r="AP345" s="23"/>
      <c r="AQ345" s="23" t="s">
        <v>209</v>
      </c>
      <c r="AR345" s="23"/>
      <c r="AS345" s="23" t="s">
        <v>488</v>
      </c>
      <c r="AT345" s="23">
        <v>75711118</v>
      </c>
    </row>
    <row r="346" s="9" customFormat="1" ht="70" customHeight="1" spans="1:46">
      <c r="A346" s="23">
        <f>SUBTOTAL(103,$C$7:C346)*1</f>
        <v>340</v>
      </c>
      <c r="B346" s="23" t="s">
        <v>190</v>
      </c>
      <c r="C346" s="23" t="s">
        <v>3240</v>
      </c>
      <c r="D346" s="23" t="s">
        <v>192</v>
      </c>
      <c r="E346" s="23" t="s">
        <v>193</v>
      </c>
      <c r="F346" s="23" t="s">
        <v>194</v>
      </c>
      <c r="G346" s="23" t="s">
        <v>3241</v>
      </c>
      <c r="H346" s="23" t="s">
        <v>196</v>
      </c>
      <c r="I346" s="23" t="s">
        <v>35</v>
      </c>
      <c r="J346" s="23" t="s">
        <v>3242</v>
      </c>
      <c r="K346" s="23" t="s">
        <v>3243</v>
      </c>
      <c r="L346" s="23" t="s">
        <v>3241</v>
      </c>
      <c r="M346" s="23" t="s">
        <v>3241</v>
      </c>
      <c r="N346" s="23" t="s">
        <v>202</v>
      </c>
      <c r="O346" s="23" t="s">
        <v>269</v>
      </c>
      <c r="P346" s="23" t="s">
        <v>3244</v>
      </c>
      <c r="Q346" s="23"/>
      <c r="R346" s="23" t="s">
        <v>3242</v>
      </c>
      <c r="S346" s="33" t="s">
        <v>351</v>
      </c>
      <c r="T346" s="33" t="s">
        <v>207</v>
      </c>
      <c r="U346" s="23" t="s">
        <v>208</v>
      </c>
      <c r="V346" s="23" t="s">
        <v>34</v>
      </c>
      <c r="W346" s="23">
        <v>2024</v>
      </c>
      <c r="X346" s="23" t="s">
        <v>209</v>
      </c>
      <c r="Y346" s="23">
        <v>2024.01</v>
      </c>
      <c r="Z346" s="23">
        <v>2024.12</v>
      </c>
      <c r="AA346" s="36">
        <v>47.114</v>
      </c>
      <c r="AB346" s="36">
        <v>47.114</v>
      </c>
      <c r="AC346" s="36">
        <v>47.114</v>
      </c>
      <c r="AD346" s="36">
        <v>0</v>
      </c>
      <c r="AE346" s="36">
        <v>0</v>
      </c>
      <c r="AF346" s="36"/>
      <c r="AG346" s="40">
        <v>1320</v>
      </c>
      <c r="AH346" s="40">
        <v>213</v>
      </c>
      <c r="AI346" s="23" t="s">
        <v>210</v>
      </c>
      <c r="AJ346" s="23" t="s">
        <v>210</v>
      </c>
      <c r="AK346" s="23" t="s">
        <v>211</v>
      </c>
      <c r="AL346" s="23"/>
      <c r="AM346" s="23" t="s">
        <v>212</v>
      </c>
      <c r="AN346" s="23" t="s">
        <v>210</v>
      </c>
      <c r="AO346" s="23" t="s">
        <v>210</v>
      </c>
      <c r="AP346" s="23"/>
      <c r="AQ346" s="23" t="s">
        <v>210</v>
      </c>
      <c r="AR346" s="23"/>
      <c r="AS346" s="23" t="s">
        <v>3245</v>
      </c>
      <c r="AT346" s="23">
        <v>75415589</v>
      </c>
    </row>
    <row r="347" s="9" customFormat="1" ht="70" customHeight="1" spans="1:46">
      <c r="A347" s="23">
        <f>SUBTOTAL(103,$C$7:C347)*1</f>
        <v>341</v>
      </c>
      <c r="B347" s="23" t="s">
        <v>190</v>
      </c>
      <c r="C347" s="23" t="s">
        <v>3246</v>
      </c>
      <c r="D347" s="23" t="s">
        <v>192</v>
      </c>
      <c r="E347" s="23" t="s">
        <v>193</v>
      </c>
      <c r="F347" s="23" t="s">
        <v>194</v>
      </c>
      <c r="G347" s="23" t="s">
        <v>3247</v>
      </c>
      <c r="H347" s="23" t="s">
        <v>196</v>
      </c>
      <c r="I347" s="23" t="s">
        <v>25</v>
      </c>
      <c r="J347" s="23" t="s">
        <v>3248</v>
      </c>
      <c r="K347" s="23" t="s">
        <v>3249</v>
      </c>
      <c r="L347" s="23" t="s">
        <v>3247</v>
      </c>
      <c r="M347" s="23" t="s">
        <v>3250</v>
      </c>
      <c r="N347" s="23" t="s">
        <v>202</v>
      </c>
      <c r="O347" s="23" t="s">
        <v>269</v>
      </c>
      <c r="P347" s="23" t="s">
        <v>3251</v>
      </c>
      <c r="Q347" s="23"/>
      <c r="R347" s="23" t="s">
        <v>3252</v>
      </c>
      <c r="S347" s="33" t="s">
        <v>351</v>
      </c>
      <c r="T347" s="33" t="s">
        <v>207</v>
      </c>
      <c r="U347" s="23" t="s">
        <v>208</v>
      </c>
      <c r="V347" s="23" t="s">
        <v>24</v>
      </c>
      <c r="W347" s="23">
        <v>2024</v>
      </c>
      <c r="X347" s="23" t="s">
        <v>209</v>
      </c>
      <c r="Y347" s="23">
        <v>2024.01</v>
      </c>
      <c r="Z347" s="23">
        <v>2024.12</v>
      </c>
      <c r="AA347" s="36">
        <v>17.445</v>
      </c>
      <c r="AB347" s="36">
        <v>17.445</v>
      </c>
      <c r="AC347" s="36">
        <v>17.445</v>
      </c>
      <c r="AD347" s="36">
        <v>0</v>
      </c>
      <c r="AE347" s="36">
        <v>0</v>
      </c>
      <c r="AF347" s="36"/>
      <c r="AG347" s="40">
        <v>62</v>
      </c>
      <c r="AH347" s="40">
        <v>11</v>
      </c>
      <c r="AI347" s="23" t="s">
        <v>210</v>
      </c>
      <c r="AJ347" s="23" t="s">
        <v>210</v>
      </c>
      <c r="AK347" s="23" t="s">
        <v>211</v>
      </c>
      <c r="AL347" s="23"/>
      <c r="AM347" s="23" t="s">
        <v>212</v>
      </c>
      <c r="AN347" s="23" t="s">
        <v>210</v>
      </c>
      <c r="AO347" s="23" t="s">
        <v>210</v>
      </c>
      <c r="AP347" s="23"/>
      <c r="AQ347" s="23" t="s">
        <v>210</v>
      </c>
      <c r="AR347" s="23"/>
      <c r="AS347" s="23" t="s">
        <v>2661</v>
      </c>
      <c r="AT347" s="23">
        <v>13452249559</v>
      </c>
    </row>
    <row r="348" s="9" customFormat="1" ht="70" customHeight="1" spans="1:46">
      <c r="A348" s="23">
        <f>SUBTOTAL(103,$C$7:C348)*1</f>
        <v>342</v>
      </c>
      <c r="B348" s="23" t="s">
        <v>190</v>
      </c>
      <c r="C348" s="23" t="s">
        <v>3253</v>
      </c>
      <c r="D348" s="23" t="s">
        <v>192</v>
      </c>
      <c r="E348" s="23" t="s">
        <v>193</v>
      </c>
      <c r="F348" s="23" t="s">
        <v>194</v>
      </c>
      <c r="G348" s="23" t="s">
        <v>3254</v>
      </c>
      <c r="H348" s="23" t="s">
        <v>196</v>
      </c>
      <c r="I348" s="23" t="s">
        <v>25</v>
      </c>
      <c r="J348" s="23" t="s">
        <v>3255</v>
      </c>
      <c r="K348" s="23" t="s">
        <v>3256</v>
      </c>
      <c r="L348" s="23" t="s">
        <v>3254</v>
      </c>
      <c r="M348" s="23" t="s">
        <v>3257</v>
      </c>
      <c r="N348" s="23" t="s">
        <v>202</v>
      </c>
      <c r="O348" s="23" t="s">
        <v>269</v>
      </c>
      <c r="P348" s="23" t="s">
        <v>3258</v>
      </c>
      <c r="Q348" s="23"/>
      <c r="R348" s="23" t="s">
        <v>3259</v>
      </c>
      <c r="S348" s="33" t="s">
        <v>351</v>
      </c>
      <c r="T348" s="33" t="s">
        <v>207</v>
      </c>
      <c r="U348" s="23" t="s">
        <v>208</v>
      </c>
      <c r="V348" s="23" t="s">
        <v>24</v>
      </c>
      <c r="W348" s="23">
        <v>2024</v>
      </c>
      <c r="X348" s="23" t="s">
        <v>209</v>
      </c>
      <c r="Y348" s="23">
        <v>2024.01</v>
      </c>
      <c r="Z348" s="23">
        <v>2024.12</v>
      </c>
      <c r="AA348" s="36">
        <v>18.247</v>
      </c>
      <c r="AB348" s="36">
        <v>18.247</v>
      </c>
      <c r="AC348" s="36">
        <v>18.247</v>
      </c>
      <c r="AD348" s="36">
        <v>0</v>
      </c>
      <c r="AE348" s="36">
        <v>0</v>
      </c>
      <c r="AF348" s="36"/>
      <c r="AG348" s="40">
        <v>65</v>
      </c>
      <c r="AH348" s="40">
        <v>14</v>
      </c>
      <c r="AI348" s="23" t="s">
        <v>210</v>
      </c>
      <c r="AJ348" s="23" t="s">
        <v>210</v>
      </c>
      <c r="AK348" s="23" t="s">
        <v>211</v>
      </c>
      <c r="AL348" s="23"/>
      <c r="AM348" s="23" t="s">
        <v>212</v>
      </c>
      <c r="AN348" s="23" t="s">
        <v>210</v>
      </c>
      <c r="AO348" s="23" t="s">
        <v>210</v>
      </c>
      <c r="AP348" s="23"/>
      <c r="AQ348" s="23" t="s">
        <v>210</v>
      </c>
      <c r="AR348" s="23"/>
      <c r="AS348" s="23" t="s">
        <v>2661</v>
      </c>
      <c r="AT348" s="23">
        <v>13452249559</v>
      </c>
    </row>
    <row r="349" s="9" customFormat="1" ht="70" customHeight="1" spans="1:46">
      <c r="A349" s="23">
        <f>SUBTOTAL(103,$C$7:C349)*1</f>
        <v>343</v>
      </c>
      <c r="B349" s="23" t="s">
        <v>190</v>
      </c>
      <c r="C349" s="23" t="s">
        <v>3260</v>
      </c>
      <c r="D349" s="23" t="s">
        <v>192</v>
      </c>
      <c r="E349" s="23" t="s">
        <v>193</v>
      </c>
      <c r="F349" s="23" t="s">
        <v>194</v>
      </c>
      <c r="G349" s="23" t="s">
        <v>3261</v>
      </c>
      <c r="H349" s="23" t="s">
        <v>196</v>
      </c>
      <c r="I349" s="23" t="s">
        <v>25</v>
      </c>
      <c r="J349" s="23" t="s">
        <v>3262</v>
      </c>
      <c r="K349" s="23" t="s">
        <v>3263</v>
      </c>
      <c r="L349" s="23" t="s">
        <v>3261</v>
      </c>
      <c r="M349" s="23" t="s">
        <v>3264</v>
      </c>
      <c r="N349" s="23" t="s">
        <v>202</v>
      </c>
      <c r="O349" s="23" t="s">
        <v>269</v>
      </c>
      <c r="P349" s="23" t="s">
        <v>3265</v>
      </c>
      <c r="Q349" s="23"/>
      <c r="R349" s="23" t="s">
        <v>3266</v>
      </c>
      <c r="S349" s="33" t="s">
        <v>351</v>
      </c>
      <c r="T349" s="33" t="s">
        <v>207</v>
      </c>
      <c r="U349" s="23" t="s">
        <v>208</v>
      </c>
      <c r="V349" s="23" t="s">
        <v>24</v>
      </c>
      <c r="W349" s="23">
        <v>2024</v>
      </c>
      <c r="X349" s="23" t="s">
        <v>209</v>
      </c>
      <c r="Y349" s="23">
        <v>2024.01</v>
      </c>
      <c r="Z349" s="23">
        <v>2024.12</v>
      </c>
      <c r="AA349" s="36">
        <v>23.511</v>
      </c>
      <c r="AB349" s="36">
        <v>23.511</v>
      </c>
      <c r="AC349" s="36">
        <v>23.511</v>
      </c>
      <c r="AD349" s="36">
        <v>0</v>
      </c>
      <c r="AE349" s="36">
        <v>0</v>
      </c>
      <c r="AF349" s="36"/>
      <c r="AG349" s="40">
        <v>110</v>
      </c>
      <c r="AH349" s="40">
        <v>34</v>
      </c>
      <c r="AI349" s="23" t="s">
        <v>210</v>
      </c>
      <c r="AJ349" s="23" t="s">
        <v>210</v>
      </c>
      <c r="AK349" s="23" t="s">
        <v>211</v>
      </c>
      <c r="AL349" s="23"/>
      <c r="AM349" s="23" t="s">
        <v>212</v>
      </c>
      <c r="AN349" s="23" t="s">
        <v>210</v>
      </c>
      <c r="AO349" s="23" t="s">
        <v>210</v>
      </c>
      <c r="AP349" s="23"/>
      <c r="AQ349" s="23" t="s">
        <v>210</v>
      </c>
      <c r="AR349" s="23"/>
      <c r="AS349" s="23" t="s">
        <v>2661</v>
      </c>
      <c r="AT349" s="23">
        <v>13452249559</v>
      </c>
    </row>
    <row r="350" s="9" customFormat="1" ht="70" customHeight="1" spans="1:46">
      <c r="A350" s="23">
        <f>SUBTOTAL(103,$C$7:C350)*1</f>
        <v>344</v>
      </c>
      <c r="B350" s="23" t="s">
        <v>190</v>
      </c>
      <c r="C350" s="23" t="s">
        <v>3267</v>
      </c>
      <c r="D350" s="23" t="s">
        <v>192</v>
      </c>
      <c r="E350" s="23" t="s">
        <v>193</v>
      </c>
      <c r="F350" s="23" t="s">
        <v>194</v>
      </c>
      <c r="G350" s="23" t="s">
        <v>3268</v>
      </c>
      <c r="H350" s="23" t="s">
        <v>196</v>
      </c>
      <c r="I350" s="23" t="s">
        <v>25</v>
      </c>
      <c r="J350" s="23" t="s">
        <v>3269</v>
      </c>
      <c r="K350" s="23" t="s">
        <v>3270</v>
      </c>
      <c r="L350" s="23" t="s">
        <v>3268</v>
      </c>
      <c r="M350" s="23" t="s">
        <v>3271</v>
      </c>
      <c r="N350" s="23" t="s">
        <v>202</v>
      </c>
      <c r="O350" s="23" t="s">
        <v>269</v>
      </c>
      <c r="P350" s="23" t="s">
        <v>3272</v>
      </c>
      <c r="Q350" s="23"/>
      <c r="R350" s="23" t="s">
        <v>3273</v>
      </c>
      <c r="S350" s="33" t="s">
        <v>351</v>
      </c>
      <c r="T350" s="33" t="s">
        <v>207</v>
      </c>
      <c r="U350" s="23" t="s">
        <v>208</v>
      </c>
      <c r="V350" s="23" t="s">
        <v>24</v>
      </c>
      <c r="W350" s="23">
        <v>2024</v>
      </c>
      <c r="X350" s="23" t="s">
        <v>209</v>
      </c>
      <c r="Y350" s="23">
        <v>2024.01</v>
      </c>
      <c r="Z350" s="23">
        <v>2024.12</v>
      </c>
      <c r="AA350" s="36">
        <v>16.347</v>
      </c>
      <c r="AB350" s="36">
        <v>16.347</v>
      </c>
      <c r="AC350" s="36">
        <v>16.347</v>
      </c>
      <c r="AD350" s="36">
        <v>0</v>
      </c>
      <c r="AE350" s="36">
        <v>0</v>
      </c>
      <c r="AF350" s="36"/>
      <c r="AG350" s="40">
        <v>200</v>
      </c>
      <c r="AH350" s="40">
        <v>47</v>
      </c>
      <c r="AI350" s="23" t="s">
        <v>210</v>
      </c>
      <c r="AJ350" s="23" t="s">
        <v>210</v>
      </c>
      <c r="AK350" s="23" t="s">
        <v>211</v>
      </c>
      <c r="AL350" s="23"/>
      <c r="AM350" s="23" t="s">
        <v>212</v>
      </c>
      <c r="AN350" s="23" t="s">
        <v>210</v>
      </c>
      <c r="AO350" s="23" t="s">
        <v>210</v>
      </c>
      <c r="AP350" s="23"/>
      <c r="AQ350" s="23" t="s">
        <v>210</v>
      </c>
      <c r="AR350" s="23"/>
      <c r="AS350" s="23" t="s">
        <v>3274</v>
      </c>
      <c r="AT350" s="23">
        <v>15223934826</v>
      </c>
    </row>
    <row r="351" s="9" customFormat="1" ht="70" customHeight="1" spans="1:46">
      <c r="A351" s="23">
        <f>SUBTOTAL(103,$C$7:C351)*1</f>
        <v>345</v>
      </c>
      <c r="B351" s="23" t="s">
        <v>190</v>
      </c>
      <c r="C351" s="23" t="s">
        <v>3275</v>
      </c>
      <c r="D351" s="23" t="s">
        <v>192</v>
      </c>
      <c r="E351" s="23" t="s">
        <v>193</v>
      </c>
      <c r="F351" s="23" t="s">
        <v>194</v>
      </c>
      <c r="G351" s="23" t="s">
        <v>3276</v>
      </c>
      <c r="H351" s="23" t="s">
        <v>196</v>
      </c>
      <c r="I351" s="23" t="s">
        <v>25</v>
      </c>
      <c r="J351" s="23" t="s">
        <v>3277</v>
      </c>
      <c r="K351" s="23" t="s">
        <v>3278</v>
      </c>
      <c r="L351" s="23" t="s">
        <v>3276</v>
      </c>
      <c r="M351" s="23" t="s">
        <v>3279</v>
      </c>
      <c r="N351" s="23" t="s">
        <v>202</v>
      </c>
      <c r="O351" s="23" t="s">
        <v>269</v>
      </c>
      <c r="P351" s="23" t="s">
        <v>3280</v>
      </c>
      <c r="Q351" s="23"/>
      <c r="R351" s="23" t="s">
        <v>3281</v>
      </c>
      <c r="S351" s="33" t="s">
        <v>351</v>
      </c>
      <c r="T351" s="33" t="s">
        <v>207</v>
      </c>
      <c r="U351" s="23" t="s">
        <v>208</v>
      </c>
      <c r="V351" s="23" t="s">
        <v>24</v>
      </c>
      <c r="W351" s="23">
        <v>2024</v>
      </c>
      <c r="X351" s="23" t="s">
        <v>209</v>
      </c>
      <c r="Y351" s="23">
        <v>2024.01</v>
      </c>
      <c r="Z351" s="23">
        <v>2024.12</v>
      </c>
      <c r="AA351" s="36">
        <v>27.633</v>
      </c>
      <c r="AB351" s="36">
        <v>27.633</v>
      </c>
      <c r="AC351" s="36">
        <v>27.633</v>
      </c>
      <c r="AD351" s="36">
        <v>0</v>
      </c>
      <c r="AE351" s="36">
        <v>0</v>
      </c>
      <c r="AF351" s="36"/>
      <c r="AG351" s="40">
        <v>550</v>
      </c>
      <c r="AH351" s="40">
        <v>101</v>
      </c>
      <c r="AI351" s="23" t="s">
        <v>210</v>
      </c>
      <c r="AJ351" s="23" t="s">
        <v>210</v>
      </c>
      <c r="AK351" s="23" t="s">
        <v>211</v>
      </c>
      <c r="AL351" s="23"/>
      <c r="AM351" s="23" t="s">
        <v>212</v>
      </c>
      <c r="AN351" s="23" t="s">
        <v>210</v>
      </c>
      <c r="AO351" s="23" t="s">
        <v>210</v>
      </c>
      <c r="AP351" s="23"/>
      <c r="AQ351" s="23" t="s">
        <v>210</v>
      </c>
      <c r="AR351" s="23"/>
      <c r="AS351" s="23" t="s">
        <v>3274</v>
      </c>
      <c r="AT351" s="23">
        <v>15223934826</v>
      </c>
    </row>
    <row r="352" s="9" customFormat="1" ht="70" customHeight="1" spans="1:46">
      <c r="A352" s="23">
        <f>SUBTOTAL(103,$C$7:C352)*1</f>
        <v>346</v>
      </c>
      <c r="B352" s="23" t="s">
        <v>190</v>
      </c>
      <c r="C352" s="23" t="s">
        <v>3282</v>
      </c>
      <c r="D352" s="23" t="s">
        <v>192</v>
      </c>
      <c r="E352" s="23" t="s">
        <v>193</v>
      </c>
      <c r="F352" s="23" t="s">
        <v>194</v>
      </c>
      <c r="G352" s="23" t="s">
        <v>3283</v>
      </c>
      <c r="H352" s="23" t="s">
        <v>196</v>
      </c>
      <c r="I352" s="23" t="s">
        <v>25</v>
      </c>
      <c r="J352" s="23" t="s">
        <v>3284</v>
      </c>
      <c r="K352" s="23" t="s">
        <v>3285</v>
      </c>
      <c r="L352" s="23" t="s">
        <v>3283</v>
      </c>
      <c r="M352" s="23" t="s">
        <v>3286</v>
      </c>
      <c r="N352" s="23" t="s">
        <v>202</v>
      </c>
      <c r="O352" s="23" t="s">
        <v>269</v>
      </c>
      <c r="P352" s="23" t="s">
        <v>3287</v>
      </c>
      <c r="Q352" s="23"/>
      <c r="R352" s="23" t="s">
        <v>3288</v>
      </c>
      <c r="S352" s="33" t="s">
        <v>351</v>
      </c>
      <c r="T352" s="33" t="s">
        <v>207</v>
      </c>
      <c r="U352" s="23" t="s">
        <v>208</v>
      </c>
      <c r="V352" s="23" t="s">
        <v>24</v>
      </c>
      <c r="W352" s="23">
        <v>2024</v>
      </c>
      <c r="X352" s="23" t="s">
        <v>209</v>
      </c>
      <c r="Y352" s="23">
        <v>2024.01</v>
      </c>
      <c r="Z352" s="23">
        <v>2024.12</v>
      </c>
      <c r="AA352" s="36">
        <v>19.927</v>
      </c>
      <c r="AB352" s="36">
        <v>19.927</v>
      </c>
      <c r="AC352" s="36">
        <v>19.927</v>
      </c>
      <c r="AD352" s="36">
        <v>0</v>
      </c>
      <c r="AE352" s="36">
        <v>0</v>
      </c>
      <c r="AF352" s="36"/>
      <c r="AG352" s="40">
        <v>180</v>
      </c>
      <c r="AH352" s="40">
        <v>31</v>
      </c>
      <c r="AI352" s="23" t="s">
        <v>210</v>
      </c>
      <c r="AJ352" s="23" t="s">
        <v>210</v>
      </c>
      <c r="AK352" s="23" t="s">
        <v>211</v>
      </c>
      <c r="AL352" s="23"/>
      <c r="AM352" s="23" t="s">
        <v>212</v>
      </c>
      <c r="AN352" s="23" t="s">
        <v>210</v>
      </c>
      <c r="AO352" s="23" t="s">
        <v>210</v>
      </c>
      <c r="AP352" s="23"/>
      <c r="AQ352" s="23" t="s">
        <v>210</v>
      </c>
      <c r="AR352" s="23"/>
      <c r="AS352" s="23" t="s">
        <v>3289</v>
      </c>
      <c r="AT352" s="23">
        <v>19923386888</v>
      </c>
    </row>
    <row r="353" s="9" customFormat="1" ht="70" customHeight="1" spans="1:46">
      <c r="A353" s="23">
        <f>SUBTOTAL(103,$C$7:C353)*1</f>
        <v>347</v>
      </c>
      <c r="B353" s="23" t="s">
        <v>190</v>
      </c>
      <c r="C353" s="23" t="s">
        <v>3290</v>
      </c>
      <c r="D353" s="23" t="s">
        <v>192</v>
      </c>
      <c r="E353" s="23" t="s">
        <v>193</v>
      </c>
      <c r="F353" s="23" t="s">
        <v>194</v>
      </c>
      <c r="G353" s="23" t="s">
        <v>3291</v>
      </c>
      <c r="H353" s="23" t="s">
        <v>196</v>
      </c>
      <c r="I353" s="23" t="s">
        <v>25</v>
      </c>
      <c r="J353" s="23" t="s">
        <v>3292</v>
      </c>
      <c r="K353" s="23" t="s">
        <v>3293</v>
      </c>
      <c r="L353" s="23" t="s">
        <v>3291</v>
      </c>
      <c r="M353" s="23" t="s">
        <v>3294</v>
      </c>
      <c r="N353" s="23" t="s">
        <v>202</v>
      </c>
      <c r="O353" s="23" t="s">
        <v>269</v>
      </c>
      <c r="P353" s="23" t="s">
        <v>3295</v>
      </c>
      <c r="Q353" s="23"/>
      <c r="R353" s="23" t="s">
        <v>3296</v>
      </c>
      <c r="S353" s="33" t="s">
        <v>351</v>
      </c>
      <c r="T353" s="33" t="s">
        <v>207</v>
      </c>
      <c r="U353" s="23" t="s">
        <v>208</v>
      </c>
      <c r="V353" s="23" t="s">
        <v>24</v>
      </c>
      <c r="W353" s="23">
        <v>2024</v>
      </c>
      <c r="X353" s="23" t="s">
        <v>209</v>
      </c>
      <c r="Y353" s="23">
        <v>2024.01</v>
      </c>
      <c r="Z353" s="23">
        <v>2024.12</v>
      </c>
      <c r="AA353" s="36">
        <v>23.581</v>
      </c>
      <c r="AB353" s="36">
        <v>23.581</v>
      </c>
      <c r="AC353" s="36">
        <v>23.581</v>
      </c>
      <c r="AD353" s="36">
        <v>0</v>
      </c>
      <c r="AE353" s="36">
        <v>0</v>
      </c>
      <c r="AF353" s="36"/>
      <c r="AG353" s="40">
        <v>820</v>
      </c>
      <c r="AH353" s="40">
        <v>207</v>
      </c>
      <c r="AI353" s="23" t="s">
        <v>210</v>
      </c>
      <c r="AJ353" s="23" t="s">
        <v>210</v>
      </c>
      <c r="AK353" s="23" t="s">
        <v>211</v>
      </c>
      <c r="AL353" s="23"/>
      <c r="AM353" s="23" t="s">
        <v>212</v>
      </c>
      <c r="AN353" s="23" t="s">
        <v>210</v>
      </c>
      <c r="AO353" s="23" t="s">
        <v>210</v>
      </c>
      <c r="AP353" s="23"/>
      <c r="AQ353" s="23" t="s">
        <v>210</v>
      </c>
      <c r="AR353" s="23"/>
      <c r="AS353" s="23" t="s">
        <v>3297</v>
      </c>
      <c r="AT353" s="23">
        <v>13896415008</v>
      </c>
    </row>
    <row r="354" s="9" customFormat="1" ht="70" customHeight="1" spans="1:46">
      <c r="A354" s="23">
        <f>SUBTOTAL(103,$C$7:C354)*1</f>
        <v>348</v>
      </c>
      <c r="B354" s="23" t="s">
        <v>190</v>
      </c>
      <c r="C354" s="23" t="s">
        <v>3298</v>
      </c>
      <c r="D354" s="23" t="s">
        <v>192</v>
      </c>
      <c r="E354" s="23" t="s">
        <v>193</v>
      </c>
      <c r="F354" s="23" t="s">
        <v>194</v>
      </c>
      <c r="G354" s="23" t="s">
        <v>3299</v>
      </c>
      <c r="H354" s="23" t="s">
        <v>196</v>
      </c>
      <c r="I354" s="23" t="s">
        <v>61</v>
      </c>
      <c r="J354" s="23" t="s">
        <v>3300</v>
      </c>
      <c r="K354" s="23" t="s">
        <v>3301</v>
      </c>
      <c r="L354" s="23" t="s">
        <v>3302</v>
      </c>
      <c r="M354" s="23" t="s">
        <v>3303</v>
      </c>
      <c r="N354" s="23" t="s">
        <v>202</v>
      </c>
      <c r="O354" s="23" t="s">
        <v>269</v>
      </c>
      <c r="P354" s="23" t="s">
        <v>3304</v>
      </c>
      <c r="Q354" s="23"/>
      <c r="R354" s="23" t="s">
        <v>3305</v>
      </c>
      <c r="S354" s="33" t="s">
        <v>351</v>
      </c>
      <c r="T354" s="33" t="s">
        <v>207</v>
      </c>
      <c r="U354" s="23" t="s">
        <v>208</v>
      </c>
      <c r="V354" s="23" t="s">
        <v>60</v>
      </c>
      <c r="W354" s="23">
        <v>2024</v>
      </c>
      <c r="X354" s="23" t="s">
        <v>209</v>
      </c>
      <c r="Y354" s="23">
        <v>2024.01</v>
      </c>
      <c r="Z354" s="23">
        <v>2024.12</v>
      </c>
      <c r="AA354" s="36">
        <v>21.62</v>
      </c>
      <c r="AB354" s="36">
        <v>21.62</v>
      </c>
      <c r="AC354" s="36">
        <v>21.62</v>
      </c>
      <c r="AD354" s="36">
        <v>0</v>
      </c>
      <c r="AE354" s="36">
        <v>0</v>
      </c>
      <c r="AF354" s="36"/>
      <c r="AG354" s="40">
        <v>300</v>
      </c>
      <c r="AH354" s="40">
        <v>30</v>
      </c>
      <c r="AI354" s="23" t="s">
        <v>210</v>
      </c>
      <c r="AJ354" s="23" t="s">
        <v>210</v>
      </c>
      <c r="AK354" s="23" t="s">
        <v>211</v>
      </c>
      <c r="AL354" s="23"/>
      <c r="AM354" s="23" t="s">
        <v>212</v>
      </c>
      <c r="AN354" s="23" t="s">
        <v>210</v>
      </c>
      <c r="AO354" s="23" t="s">
        <v>210</v>
      </c>
      <c r="AP354" s="23"/>
      <c r="AQ354" s="23" t="s">
        <v>210</v>
      </c>
      <c r="AR354" s="23"/>
      <c r="AS354" s="23" t="s">
        <v>3306</v>
      </c>
      <c r="AT354" s="23">
        <v>18725620985</v>
      </c>
    </row>
    <row r="355" s="9" customFormat="1" ht="70" customHeight="1" spans="1:46">
      <c r="A355" s="23">
        <f>SUBTOTAL(103,$C$7:C355)*1</f>
        <v>349</v>
      </c>
      <c r="B355" s="23" t="s">
        <v>190</v>
      </c>
      <c r="C355" s="23" t="s">
        <v>3307</v>
      </c>
      <c r="D355" s="23" t="s">
        <v>192</v>
      </c>
      <c r="E355" s="23" t="s">
        <v>193</v>
      </c>
      <c r="F355" s="23" t="s">
        <v>194</v>
      </c>
      <c r="G355" s="23" t="s">
        <v>3308</v>
      </c>
      <c r="H355" s="23" t="s">
        <v>196</v>
      </c>
      <c r="I355" s="23" t="s">
        <v>31</v>
      </c>
      <c r="J355" s="23" t="s">
        <v>3309</v>
      </c>
      <c r="K355" s="23" t="s">
        <v>3310</v>
      </c>
      <c r="L355" s="23" t="s">
        <v>3308</v>
      </c>
      <c r="M355" s="23" t="s">
        <v>3311</v>
      </c>
      <c r="N355" s="23" t="s">
        <v>202</v>
      </c>
      <c r="O355" s="23" t="s">
        <v>269</v>
      </c>
      <c r="P355" s="23" t="s">
        <v>3312</v>
      </c>
      <c r="Q355" s="23"/>
      <c r="R355" s="23" t="s">
        <v>3313</v>
      </c>
      <c r="S355" s="33" t="s">
        <v>351</v>
      </c>
      <c r="T355" s="33" t="s">
        <v>207</v>
      </c>
      <c r="U355" s="23" t="s">
        <v>208</v>
      </c>
      <c r="V355" s="23" t="s">
        <v>30</v>
      </c>
      <c r="W355" s="23">
        <v>2024</v>
      </c>
      <c r="X355" s="23" t="s">
        <v>209</v>
      </c>
      <c r="Y355" s="23">
        <v>2024.01</v>
      </c>
      <c r="Z355" s="23">
        <v>2024.12</v>
      </c>
      <c r="AA355" s="36">
        <v>25.811</v>
      </c>
      <c r="AB355" s="36">
        <v>25.811</v>
      </c>
      <c r="AC355" s="36">
        <v>25.811</v>
      </c>
      <c r="AD355" s="36">
        <v>0</v>
      </c>
      <c r="AE355" s="36">
        <v>0</v>
      </c>
      <c r="AF355" s="36"/>
      <c r="AG355" s="40">
        <v>80</v>
      </c>
      <c r="AH355" s="40">
        <v>12</v>
      </c>
      <c r="AI355" s="23" t="s">
        <v>210</v>
      </c>
      <c r="AJ355" s="23" t="s">
        <v>210</v>
      </c>
      <c r="AK355" s="23" t="s">
        <v>211</v>
      </c>
      <c r="AL355" s="23"/>
      <c r="AM355" s="23" t="s">
        <v>212</v>
      </c>
      <c r="AN355" s="23" t="s">
        <v>210</v>
      </c>
      <c r="AO355" s="23" t="s">
        <v>210</v>
      </c>
      <c r="AP355" s="23"/>
      <c r="AQ355" s="23" t="s">
        <v>210</v>
      </c>
      <c r="AR355" s="23"/>
      <c r="AS355" s="23" t="s">
        <v>3314</v>
      </c>
      <c r="AT355" s="23" t="s">
        <v>3315</v>
      </c>
    </row>
    <row r="356" s="9" customFormat="1" ht="70" customHeight="1" spans="1:46">
      <c r="A356" s="23">
        <f>SUBTOTAL(103,$C$7:C356)*1</f>
        <v>350</v>
      </c>
      <c r="B356" s="23" t="s">
        <v>190</v>
      </c>
      <c r="C356" s="23" t="s">
        <v>3316</v>
      </c>
      <c r="D356" s="23" t="s">
        <v>192</v>
      </c>
      <c r="E356" s="23" t="s">
        <v>193</v>
      </c>
      <c r="F356" s="23" t="s">
        <v>194</v>
      </c>
      <c r="G356" s="23" t="s">
        <v>3317</v>
      </c>
      <c r="H356" s="23" t="s">
        <v>196</v>
      </c>
      <c r="I356" s="23" t="s">
        <v>3318</v>
      </c>
      <c r="J356" s="23" t="s">
        <v>3319</v>
      </c>
      <c r="K356" s="23" t="s">
        <v>3320</v>
      </c>
      <c r="L356" s="23" t="s">
        <v>3321</v>
      </c>
      <c r="M356" s="23" t="s">
        <v>3322</v>
      </c>
      <c r="N356" s="23" t="s">
        <v>202</v>
      </c>
      <c r="O356" s="23" t="s">
        <v>269</v>
      </c>
      <c r="P356" s="23" t="s">
        <v>3323</v>
      </c>
      <c r="Q356" s="23"/>
      <c r="R356" s="23" t="s">
        <v>3324</v>
      </c>
      <c r="S356" s="33" t="s">
        <v>351</v>
      </c>
      <c r="T356" s="33" t="s">
        <v>207</v>
      </c>
      <c r="U356" s="23" t="s">
        <v>208</v>
      </c>
      <c r="V356" s="23" t="s">
        <v>90</v>
      </c>
      <c r="W356" s="23">
        <v>2024</v>
      </c>
      <c r="X356" s="23" t="s">
        <v>209</v>
      </c>
      <c r="Y356" s="23">
        <v>2024.01</v>
      </c>
      <c r="Z356" s="23">
        <v>2024.12</v>
      </c>
      <c r="AA356" s="36">
        <v>16.223</v>
      </c>
      <c r="AB356" s="36">
        <v>16.223</v>
      </c>
      <c r="AC356" s="36">
        <v>16.223</v>
      </c>
      <c r="AD356" s="36">
        <v>0</v>
      </c>
      <c r="AE356" s="36">
        <v>0</v>
      </c>
      <c r="AF356" s="36"/>
      <c r="AG356" s="40">
        <v>510</v>
      </c>
      <c r="AH356" s="40">
        <v>30</v>
      </c>
      <c r="AI356" s="23" t="s">
        <v>210</v>
      </c>
      <c r="AJ356" s="23" t="s">
        <v>210</v>
      </c>
      <c r="AK356" s="23" t="s">
        <v>211</v>
      </c>
      <c r="AL356" s="23"/>
      <c r="AM356" s="23" t="s">
        <v>212</v>
      </c>
      <c r="AN356" s="23" t="s">
        <v>210</v>
      </c>
      <c r="AO356" s="23" t="s">
        <v>210</v>
      </c>
      <c r="AP356" s="23"/>
      <c r="AQ356" s="23" t="s">
        <v>210</v>
      </c>
      <c r="AR356" s="23"/>
      <c r="AS356" s="23" t="s">
        <v>1293</v>
      </c>
      <c r="AT356" s="23">
        <v>15023562456</v>
      </c>
    </row>
    <row r="357" s="9" customFormat="1" ht="70" customHeight="1" spans="1:46">
      <c r="A357" s="23">
        <f>SUBTOTAL(103,$C$7:C357)*1</f>
        <v>351</v>
      </c>
      <c r="B357" s="23" t="s">
        <v>190</v>
      </c>
      <c r="C357" s="23" t="s">
        <v>3325</v>
      </c>
      <c r="D357" s="23" t="s">
        <v>192</v>
      </c>
      <c r="E357" s="23" t="s">
        <v>193</v>
      </c>
      <c r="F357" s="23" t="s">
        <v>194</v>
      </c>
      <c r="G357" s="23" t="s">
        <v>3326</v>
      </c>
      <c r="H357" s="23" t="s">
        <v>629</v>
      </c>
      <c r="I357" s="23" t="s">
        <v>3318</v>
      </c>
      <c r="J357" s="23" t="s">
        <v>2840</v>
      </c>
      <c r="K357" s="23" t="s">
        <v>3327</v>
      </c>
      <c r="L357" s="23" t="s">
        <v>3328</v>
      </c>
      <c r="M357" s="23" t="s">
        <v>3329</v>
      </c>
      <c r="N357" s="23" t="s">
        <v>202</v>
      </c>
      <c r="O357" s="23" t="s">
        <v>269</v>
      </c>
      <c r="P357" s="23" t="s">
        <v>3330</v>
      </c>
      <c r="Q357" s="23"/>
      <c r="R357" s="23" t="s">
        <v>3331</v>
      </c>
      <c r="S357" s="33" t="s">
        <v>351</v>
      </c>
      <c r="T357" s="33" t="s">
        <v>207</v>
      </c>
      <c r="U357" s="23" t="s">
        <v>208</v>
      </c>
      <c r="V357" s="23" t="s">
        <v>90</v>
      </c>
      <c r="W357" s="23">
        <v>2024</v>
      </c>
      <c r="X357" s="23" t="s">
        <v>209</v>
      </c>
      <c r="Y357" s="23">
        <v>2024.01</v>
      </c>
      <c r="Z357" s="23">
        <v>2024.12</v>
      </c>
      <c r="AA357" s="36">
        <v>26.219</v>
      </c>
      <c r="AB357" s="36">
        <v>26.219</v>
      </c>
      <c r="AC357" s="36">
        <v>26.219</v>
      </c>
      <c r="AD357" s="36">
        <v>0</v>
      </c>
      <c r="AE357" s="36">
        <v>0</v>
      </c>
      <c r="AF357" s="36"/>
      <c r="AG357" s="40">
        <v>580</v>
      </c>
      <c r="AH357" s="40">
        <v>110</v>
      </c>
      <c r="AI357" s="23" t="s">
        <v>210</v>
      </c>
      <c r="AJ357" s="23" t="s">
        <v>210</v>
      </c>
      <c r="AK357" s="23" t="s">
        <v>211</v>
      </c>
      <c r="AL357" s="23"/>
      <c r="AM357" s="23" t="s">
        <v>212</v>
      </c>
      <c r="AN357" s="23" t="s">
        <v>210</v>
      </c>
      <c r="AO357" s="23" t="s">
        <v>210</v>
      </c>
      <c r="AP357" s="23"/>
      <c r="AQ357" s="23" t="s">
        <v>210</v>
      </c>
      <c r="AR357" s="23"/>
      <c r="AS357" s="23" t="s">
        <v>1293</v>
      </c>
      <c r="AT357" s="23">
        <v>15023562456</v>
      </c>
    </row>
    <row r="358" s="9" customFormat="1" ht="70" customHeight="1" spans="1:46">
      <c r="A358" s="23">
        <f>SUBTOTAL(103,$C$7:C358)*1</f>
        <v>352</v>
      </c>
      <c r="B358" s="23" t="s">
        <v>190</v>
      </c>
      <c r="C358" s="23" t="s">
        <v>3332</v>
      </c>
      <c r="D358" s="23" t="s">
        <v>192</v>
      </c>
      <c r="E358" s="23" t="s">
        <v>193</v>
      </c>
      <c r="F358" s="23" t="s">
        <v>194</v>
      </c>
      <c r="G358" s="23" t="s">
        <v>3333</v>
      </c>
      <c r="H358" s="23" t="s">
        <v>629</v>
      </c>
      <c r="I358" s="23" t="s">
        <v>3318</v>
      </c>
      <c r="J358" s="23" t="s">
        <v>3334</v>
      </c>
      <c r="K358" s="23" t="s">
        <v>3335</v>
      </c>
      <c r="L358" s="23" t="s">
        <v>3336</v>
      </c>
      <c r="M358" s="23" t="s">
        <v>3337</v>
      </c>
      <c r="N358" s="23" t="s">
        <v>202</v>
      </c>
      <c r="O358" s="23" t="s">
        <v>269</v>
      </c>
      <c r="P358" s="23" t="s">
        <v>3338</v>
      </c>
      <c r="Q358" s="23"/>
      <c r="R358" s="23" t="s">
        <v>3339</v>
      </c>
      <c r="S358" s="33" t="s">
        <v>351</v>
      </c>
      <c r="T358" s="33" t="s">
        <v>207</v>
      </c>
      <c r="U358" s="23" t="s">
        <v>208</v>
      </c>
      <c r="V358" s="23" t="s">
        <v>90</v>
      </c>
      <c r="W358" s="23">
        <v>2024</v>
      </c>
      <c r="X358" s="23" t="s">
        <v>209</v>
      </c>
      <c r="Y358" s="23">
        <v>2024.01</v>
      </c>
      <c r="Z358" s="23">
        <v>2024.12</v>
      </c>
      <c r="AA358" s="36">
        <v>19.169</v>
      </c>
      <c r="AB358" s="36">
        <v>19.169</v>
      </c>
      <c r="AC358" s="36">
        <v>19.169</v>
      </c>
      <c r="AD358" s="36">
        <v>0</v>
      </c>
      <c r="AE358" s="36">
        <v>0</v>
      </c>
      <c r="AF358" s="36"/>
      <c r="AG358" s="40">
        <v>630</v>
      </c>
      <c r="AH358" s="40">
        <v>130</v>
      </c>
      <c r="AI358" s="23" t="s">
        <v>210</v>
      </c>
      <c r="AJ358" s="23" t="s">
        <v>210</v>
      </c>
      <c r="AK358" s="23" t="s">
        <v>211</v>
      </c>
      <c r="AL358" s="23"/>
      <c r="AM358" s="23" t="s">
        <v>212</v>
      </c>
      <c r="AN358" s="23" t="s">
        <v>210</v>
      </c>
      <c r="AO358" s="23" t="s">
        <v>210</v>
      </c>
      <c r="AP358" s="23"/>
      <c r="AQ358" s="23" t="s">
        <v>210</v>
      </c>
      <c r="AR358" s="23"/>
      <c r="AS358" s="23" t="s">
        <v>1293</v>
      </c>
      <c r="AT358" s="23">
        <v>15023562456</v>
      </c>
    </row>
    <row r="359" s="9" customFormat="1" ht="70" customHeight="1" spans="1:46">
      <c r="A359" s="23">
        <f>SUBTOTAL(103,$C$7:C359)*1</f>
        <v>353</v>
      </c>
      <c r="B359" s="23" t="s">
        <v>190</v>
      </c>
      <c r="C359" s="23" t="s">
        <v>3340</v>
      </c>
      <c r="D359" s="23" t="s">
        <v>192</v>
      </c>
      <c r="E359" s="23" t="s">
        <v>193</v>
      </c>
      <c r="F359" s="23" t="s">
        <v>194</v>
      </c>
      <c r="G359" s="23" t="s">
        <v>3341</v>
      </c>
      <c r="H359" s="23" t="s">
        <v>629</v>
      </c>
      <c r="I359" s="23" t="s">
        <v>3318</v>
      </c>
      <c r="J359" s="23" t="s">
        <v>3342</v>
      </c>
      <c r="K359" s="23" t="s">
        <v>3343</v>
      </c>
      <c r="L359" s="23" t="s">
        <v>3344</v>
      </c>
      <c r="M359" s="23" t="s">
        <v>3345</v>
      </c>
      <c r="N359" s="23" t="s">
        <v>202</v>
      </c>
      <c r="O359" s="23" t="s">
        <v>269</v>
      </c>
      <c r="P359" s="23" t="s">
        <v>3338</v>
      </c>
      <c r="Q359" s="23"/>
      <c r="R359" s="23" t="s">
        <v>3346</v>
      </c>
      <c r="S359" s="33" t="s">
        <v>351</v>
      </c>
      <c r="T359" s="33" t="s">
        <v>207</v>
      </c>
      <c r="U359" s="23" t="s">
        <v>208</v>
      </c>
      <c r="V359" s="23" t="s">
        <v>90</v>
      </c>
      <c r="W359" s="23">
        <v>2024</v>
      </c>
      <c r="X359" s="23" t="s">
        <v>209</v>
      </c>
      <c r="Y359" s="23">
        <v>2024.01</v>
      </c>
      <c r="Z359" s="23">
        <v>2024.12</v>
      </c>
      <c r="AA359" s="36">
        <v>19.169</v>
      </c>
      <c r="AB359" s="36">
        <v>19.169</v>
      </c>
      <c r="AC359" s="36">
        <v>19.169</v>
      </c>
      <c r="AD359" s="36">
        <v>0</v>
      </c>
      <c r="AE359" s="36">
        <v>0</v>
      </c>
      <c r="AF359" s="36"/>
      <c r="AG359" s="40">
        <v>680</v>
      </c>
      <c r="AH359" s="40">
        <v>130</v>
      </c>
      <c r="AI359" s="23" t="s">
        <v>210</v>
      </c>
      <c r="AJ359" s="23" t="s">
        <v>210</v>
      </c>
      <c r="AK359" s="23" t="s">
        <v>211</v>
      </c>
      <c r="AL359" s="23"/>
      <c r="AM359" s="23" t="s">
        <v>212</v>
      </c>
      <c r="AN359" s="23" t="s">
        <v>210</v>
      </c>
      <c r="AO359" s="23" t="s">
        <v>210</v>
      </c>
      <c r="AP359" s="23"/>
      <c r="AQ359" s="23" t="s">
        <v>210</v>
      </c>
      <c r="AR359" s="23"/>
      <c r="AS359" s="23" t="s">
        <v>1293</v>
      </c>
      <c r="AT359" s="23">
        <v>15023562456</v>
      </c>
    </row>
    <row r="360" s="9" customFormat="1" ht="70" customHeight="1" spans="1:46">
      <c r="A360" s="23">
        <f>SUBTOTAL(103,$C$7:C360)*1</f>
        <v>354</v>
      </c>
      <c r="B360" s="23" t="s">
        <v>190</v>
      </c>
      <c r="C360" s="23" t="s">
        <v>3347</v>
      </c>
      <c r="D360" s="23" t="s">
        <v>192</v>
      </c>
      <c r="E360" s="23" t="s">
        <v>244</v>
      </c>
      <c r="F360" s="23" t="s">
        <v>245</v>
      </c>
      <c r="G360" s="23" t="s">
        <v>3348</v>
      </c>
      <c r="H360" s="23" t="s">
        <v>196</v>
      </c>
      <c r="I360" s="23" t="s">
        <v>3349</v>
      </c>
      <c r="J360" s="23" t="s">
        <v>3350</v>
      </c>
      <c r="K360" s="23" t="s">
        <v>3351</v>
      </c>
      <c r="L360" s="23" t="s">
        <v>3350</v>
      </c>
      <c r="M360" s="23" t="s">
        <v>3348</v>
      </c>
      <c r="N360" s="23" t="s">
        <v>252</v>
      </c>
      <c r="O360" s="23" t="s">
        <v>253</v>
      </c>
      <c r="P360" s="23" t="s">
        <v>3352</v>
      </c>
      <c r="Q360" s="23"/>
      <c r="R360" s="23" t="s">
        <v>2429</v>
      </c>
      <c r="S360" s="33" t="s">
        <v>256</v>
      </c>
      <c r="T360" s="33" t="s">
        <v>257</v>
      </c>
      <c r="U360" s="23" t="s">
        <v>1334</v>
      </c>
      <c r="V360" s="23" t="s">
        <v>98</v>
      </c>
      <c r="W360" s="23">
        <v>2024</v>
      </c>
      <c r="X360" s="23" t="s">
        <v>209</v>
      </c>
      <c r="Y360" s="23">
        <v>2024.01</v>
      </c>
      <c r="Z360" s="23">
        <v>2024.12</v>
      </c>
      <c r="AA360" s="36">
        <v>394.02</v>
      </c>
      <c r="AB360" s="36">
        <v>394.02</v>
      </c>
      <c r="AC360" s="36">
        <v>394.02</v>
      </c>
      <c r="AD360" s="36">
        <v>0</v>
      </c>
      <c r="AE360" s="36">
        <v>0</v>
      </c>
      <c r="AF360" s="36"/>
      <c r="AG360" s="40">
        <v>300</v>
      </c>
      <c r="AH360" s="40">
        <v>50</v>
      </c>
      <c r="AI360" s="23" t="s">
        <v>210</v>
      </c>
      <c r="AJ360" s="23" t="s">
        <v>210</v>
      </c>
      <c r="AK360" s="23" t="s">
        <v>211</v>
      </c>
      <c r="AL360" s="23"/>
      <c r="AM360" s="23" t="s">
        <v>212</v>
      </c>
      <c r="AN360" s="23" t="s">
        <v>209</v>
      </c>
      <c r="AO360" s="23" t="s">
        <v>210</v>
      </c>
      <c r="AP360" s="23"/>
      <c r="AQ360" s="23" t="s">
        <v>210</v>
      </c>
      <c r="AR360" s="23"/>
      <c r="AS360" s="23" t="s">
        <v>2430</v>
      </c>
      <c r="AT360" s="23">
        <v>15696926903</v>
      </c>
    </row>
    <row r="361" s="9" customFormat="1" ht="70" customHeight="1" spans="1:46">
      <c r="A361" s="23">
        <f>SUBTOTAL(103,$C$7:C361)*1</f>
        <v>355</v>
      </c>
      <c r="B361" s="23" t="s">
        <v>190</v>
      </c>
      <c r="C361" s="23" t="s">
        <v>3353</v>
      </c>
      <c r="D361" s="23" t="s">
        <v>192</v>
      </c>
      <c r="E361" s="23" t="s">
        <v>244</v>
      </c>
      <c r="F361" s="23" t="s">
        <v>807</v>
      </c>
      <c r="G361" s="23" t="s">
        <v>3354</v>
      </c>
      <c r="H361" s="23" t="s">
        <v>196</v>
      </c>
      <c r="I361" s="23" t="s">
        <v>25</v>
      </c>
      <c r="J361" s="23" t="s">
        <v>3355</v>
      </c>
      <c r="K361" s="23" t="s">
        <v>3356</v>
      </c>
      <c r="L361" s="23" t="s">
        <v>3355</v>
      </c>
      <c r="M361" s="23" t="s">
        <v>3357</v>
      </c>
      <c r="N361" s="23" t="s">
        <v>202</v>
      </c>
      <c r="O361" s="23" t="s">
        <v>203</v>
      </c>
      <c r="P361" s="23" t="s">
        <v>3358</v>
      </c>
      <c r="Q361" s="23"/>
      <c r="R361" s="23" t="s">
        <v>2429</v>
      </c>
      <c r="S361" s="33" t="s">
        <v>206</v>
      </c>
      <c r="T361" s="33" t="s">
        <v>1099</v>
      </c>
      <c r="U361" s="23" t="s">
        <v>1334</v>
      </c>
      <c r="V361" s="23" t="s">
        <v>98</v>
      </c>
      <c r="W361" s="23">
        <v>2024</v>
      </c>
      <c r="X361" s="23" t="s">
        <v>209</v>
      </c>
      <c r="Y361" s="23">
        <v>2024.01</v>
      </c>
      <c r="Z361" s="23">
        <v>2024.12</v>
      </c>
      <c r="AA361" s="36">
        <v>392.9</v>
      </c>
      <c r="AB361" s="36">
        <v>392.9</v>
      </c>
      <c r="AC361" s="36">
        <v>210.9</v>
      </c>
      <c r="AD361" s="36">
        <v>182</v>
      </c>
      <c r="AE361" s="36">
        <v>0</v>
      </c>
      <c r="AF361" s="36"/>
      <c r="AG361" s="40">
        <v>300</v>
      </c>
      <c r="AH361" s="40">
        <v>50</v>
      </c>
      <c r="AI361" s="23" t="s">
        <v>210</v>
      </c>
      <c r="AJ361" s="23" t="s">
        <v>210</v>
      </c>
      <c r="AK361" s="23" t="s">
        <v>211</v>
      </c>
      <c r="AL361" s="23"/>
      <c r="AM361" s="23" t="s">
        <v>212</v>
      </c>
      <c r="AN361" s="23" t="s">
        <v>209</v>
      </c>
      <c r="AO361" s="23" t="s">
        <v>210</v>
      </c>
      <c r="AP361" s="23"/>
      <c r="AQ361" s="23" t="s">
        <v>210</v>
      </c>
      <c r="AR361" s="23"/>
      <c r="AS361" s="23" t="s">
        <v>3359</v>
      </c>
      <c r="AT361" s="23">
        <v>13648269534</v>
      </c>
    </row>
    <row r="362" s="9" customFormat="1" ht="70" customHeight="1" spans="1:46">
      <c r="A362" s="23">
        <f>SUBTOTAL(103,$C$7:C362)*1</f>
        <v>356</v>
      </c>
      <c r="B362" s="23" t="s">
        <v>190</v>
      </c>
      <c r="C362" s="23" t="s">
        <v>3360</v>
      </c>
      <c r="D362" s="23" t="s">
        <v>192</v>
      </c>
      <c r="E362" s="23" t="s">
        <v>244</v>
      </c>
      <c r="F362" s="23" t="s">
        <v>245</v>
      </c>
      <c r="G362" s="23" t="s">
        <v>3361</v>
      </c>
      <c r="H362" s="23" t="s">
        <v>196</v>
      </c>
      <c r="I362" s="23" t="s">
        <v>197</v>
      </c>
      <c r="J362" s="23" t="s">
        <v>3362</v>
      </c>
      <c r="K362" s="23" t="s">
        <v>3363</v>
      </c>
      <c r="L362" s="23" t="s">
        <v>3362</v>
      </c>
      <c r="M362" s="23" t="s">
        <v>3364</v>
      </c>
      <c r="N362" s="23" t="s">
        <v>224</v>
      </c>
      <c r="O362" s="23" t="s">
        <v>225</v>
      </c>
      <c r="P362" s="23" t="s">
        <v>3365</v>
      </c>
      <c r="Q362" s="23" t="s">
        <v>3366</v>
      </c>
      <c r="R362" s="23" t="s">
        <v>3367</v>
      </c>
      <c r="S362" s="33" t="s">
        <v>3368</v>
      </c>
      <c r="T362" s="33" t="s">
        <v>290</v>
      </c>
      <c r="U362" s="23" t="s">
        <v>1120</v>
      </c>
      <c r="V362" s="23" t="s">
        <v>24</v>
      </c>
      <c r="W362" s="23">
        <v>2024</v>
      </c>
      <c r="X362" s="23" t="s">
        <v>209</v>
      </c>
      <c r="Y362" s="23">
        <v>2024.01</v>
      </c>
      <c r="Z362" s="23">
        <v>2024.12</v>
      </c>
      <c r="AA362" s="36">
        <v>388</v>
      </c>
      <c r="AB362" s="36">
        <v>388</v>
      </c>
      <c r="AC362" s="36">
        <v>388</v>
      </c>
      <c r="AD362" s="36">
        <v>0</v>
      </c>
      <c r="AE362" s="36">
        <v>0</v>
      </c>
      <c r="AF362" s="36"/>
      <c r="AG362" s="40">
        <v>209</v>
      </c>
      <c r="AH362" s="40">
        <v>19</v>
      </c>
      <c r="AI362" s="23" t="s">
        <v>210</v>
      </c>
      <c r="AJ362" s="23" t="s">
        <v>210</v>
      </c>
      <c r="AK362" s="23" t="s">
        <v>211</v>
      </c>
      <c r="AL362" s="23"/>
      <c r="AM362" s="23" t="s">
        <v>212</v>
      </c>
      <c r="AN362" s="23" t="s">
        <v>209</v>
      </c>
      <c r="AO362" s="23" t="s">
        <v>210</v>
      </c>
      <c r="AP362" s="23"/>
      <c r="AQ362" s="23" t="s">
        <v>210</v>
      </c>
      <c r="AR362" s="23"/>
      <c r="AS362" s="23" t="s">
        <v>1439</v>
      </c>
      <c r="AT362" s="23">
        <v>18716954700</v>
      </c>
    </row>
    <row r="363" s="9" customFormat="1" ht="70" customHeight="1" spans="1:46">
      <c r="A363" s="23">
        <f>SUBTOTAL(103,$C$7:C363)*1</f>
        <v>357</v>
      </c>
      <c r="B363" s="23" t="s">
        <v>190</v>
      </c>
      <c r="C363" s="23" t="s">
        <v>3369</v>
      </c>
      <c r="D363" s="23" t="s">
        <v>192</v>
      </c>
      <c r="E363" s="23" t="s">
        <v>244</v>
      </c>
      <c r="F363" s="23" t="s">
        <v>245</v>
      </c>
      <c r="G363" s="23" t="s">
        <v>3370</v>
      </c>
      <c r="H363" s="23" t="s">
        <v>196</v>
      </c>
      <c r="I363" s="23" t="s">
        <v>3371</v>
      </c>
      <c r="J363" s="23" t="s">
        <v>3372</v>
      </c>
      <c r="K363" s="23" t="s">
        <v>3373</v>
      </c>
      <c r="L363" s="23" t="s">
        <v>3374</v>
      </c>
      <c r="M363" s="23" t="s">
        <v>3375</v>
      </c>
      <c r="N363" s="23" t="s">
        <v>504</v>
      </c>
      <c r="O363" s="23" t="s">
        <v>203</v>
      </c>
      <c r="P363" s="23" t="s">
        <v>3376</v>
      </c>
      <c r="Q363" s="23" t="s">
        <v>1118</v>
      </c>
      <c r="R363" s="23" t="s">
        <v>3377</v>
      </c>
      <c r="S363" s="33" t="s">
        <v>734</v>
      </c>
      <c r="T363" s="33" t="s">
        <v>546</v>
      </c>
      <c r="U363" s="23" t="s">
        <v>1120</v>
      </c>
      <c r="V363" s="23" t="s">
        <v>64</v>
      </c>
      <c r="W363" s="23">
        <v>2024</v>
      </c>
      <c r="X363" s="23" t="s">
        <v>209</v>
      </c>
      <c r="Y363" s="23">
        <v>2024.01</v>
      </c>
      <c r="Z363" s="23">
        <v>2024.12</v>
      </c>
      <c r="AA363" s="36">
        <v>336</v>
      </c>
      <c r="AB363" s="36">
        <v>336</v>
      </c>
      <c r="AC363" s="36">
        <v>336</v>
      </c>
      <c r="AD363" s="36">
        <v>0</v>
      </c>
      <c r="AE363" s="36">
        <v>0</v>
      </c>
      <c r="AF363" s="36"/>
      <c r="AG363" s="40">
        <v>680</v>
      </c>
      <c r="AH363" s="40">
        <v>109</v>
      </c>
      <c r="AI363" s="23" t="s">
        <v>210</v>
      </c>
      <c r="AJ363" s="23" t="s">
        <v>210</v>
      </c>
      <c r="AK363" s="23" t="s">
        <v>211</v>
      </c>
      <c r="AL363" s="23"/>
      <c r="AM363" s="23" t="s">
        <v>212</v>
      </c>
      <c r="AN363" s="23" t="s">
        <v>210</v>
      </c>
      <c r="AO363" s="23" t="s">
        <v>210</v>
      </c>
      <c r="AP363" s="23"/>
      <c r="AQ363" s="23" t="s">
        <v>210</v>
      </c>
      <c r="AR363" s="23"/>
      <c r="AS363" s="23" t="s">
        <v>561</v>
      </c>
      <c r="AT363" s="23">
        <v>13609497658</v>
      </c>
    </row>
    <row r="364" s="9" customFormat="1" ht="70" customHeight="1" spans="1:46">
      <c r="A364" s="23">
        <f>SUBTOTAL(103,$C$7:C364)*1</f>
        <v>358</v>
      </c>
      <c r="B364" s="23" t="s">
        <v>3378</v>
      </c>
      <c r="C364" s="23" t="s">
        <v>3379</v>
      </c>
      <c r="D364" s="23" t="s">
        <v>192</v>
      </c>
      <c r="E364" s="23" t="s">
        <v>244</v>
      </c>
      <c r="F364" s="23" t="s">
        <v>807</v>
      </c>
      <c r="G364" s="23" t="s">
        <v>3380</v>
      </c>
      <c r="H364" s="23" t="s">
        <v>196</v>
      </c>
      <c r="I364" s="23" t="s">
        <v>3381</v>
      </c>
      <c r="J364" s="23" t="s">
        <v>3382</v>
      </c>
      <c r="K364" s="23" t="s">
        <v>3383</v>
      </c>
      <c r="L364" s="23" t="s">
        <v>3384</v>
      </c>
      <c r="M364" s="23" t="s">
        <v>3385</v>
      </c>
      <c r="N364" s="23" t="s">
        <v>202</v>
      </c>
      <c r="O364" s="23" t="s">
        <v>203</v>
      </c>
      <c r="P364" s="23" t="s">
        <v>3386</v>
      </c>
      <c r="Q364" s="23" t="s">
        <v>3387</v>
      </c>
      <c r="R364" s="23" t="s">
        <v>3388</v>
      </c>
      <c r="S364" s="33" t="s">
        <v>206</v>
      </c>
      <c r="T364" s="33" t="s">
        <v>1099</v>
      </c>
      <c r="U364" s="23" t="s">
        <v>1334</v>
      </c>
      <c r="V364" s="23" t="s">
        <v>66</v>
      </c>
      <c r="W364" s="23">
        <v>2024</v>
      </c>
      <c r="X364" s="23" t="s">
        <v>209</v>
      </c>
      <c r="Y364" s="23">
        <v>2024.01</v>
      </c>
      <c r="Z364" s="23">
        <v>2024.12</v>
      </c>
      <c r="AA364" s="36">
        <v>310.65</v>
      </c>
      <c r="AB364" s="36">
        <v>310.65</v>
      </c>
      <c r="AC364" s="36">
        <v>310.65</v>
      </c>
      <c r="AD364" s="36">
        <v>0</v>
      </c>
      <c r="AE364" s="36">
        <v>0</v>
      </c>
      <c r="AF364" s="36"/>
      <c r="AG364" s="40">
        <v>300</v>
      </c>
      <c r="AH364" s="40">
        <v>50</v>
      </c>
      <c r="AI364" s="23" t="s">
        <v>210</v>
      </c>
      <c r="AJ364" s="23" t="s">
        <v>210</v>
      </c>
      <c r="AK364" s="23" t="s">
        <v>211</v>
      </c>
      <c r="AL364" s="23"/>
      <c r="AM364" s="23" t="s">
        <v>212</v>
      </c>
      <c r="AN364" s="23" t="s">
        <v>209</v>
      </c>
      <c r="AO364" s="23" t="s">
        <v>210</v>
      </c>
      <c r="AP364" s="23"/>
      <c r="AQ364" s="23" t="s">
        <v>210</v>
      </c>
      <c r="AR364" s="23"/>
      <c r="AS364" s="23" t="s">
        <v>2430</v>
      </c>
      <c r="AT364" s="23">
        <v>15696926903</v>
      </c>
    </row>
    <row r="365" s="9" customFormat="1" ht="70" customHeight="1" spans="1:46">
      <c r="A365" s="23">
        <f>SUBTOTAL(103,$C$7:C365)*1</f>
        <v>359</v>
      </c>
      <c r="B365" s="23" t="s">
        <v>3378</v>
      </c>
      <c r="C365" s="23" t="s">
        <v>3389</v>
      </c>
      <c r="D365" s="23" t="s">
        <v>215</v>
      </c>
      <c r="E365" s="23" t="s">
        <v>216</v>
      </c>
      <c r="F365" s="23" t="s">
        <v>2015</v>
      </c>
      <c r="G365" s="23" t="s">
        <v>3390</v>
      </c>
      <c r="H365" s="23" t="s">
        <v>196</v>
      </c>
      <c r="I365" s="23" t="s">
        <v>3391</v>
      </c>
      <c r="J365" s="23" t="s">
        <v>3392</v>
      </c>
      <c r="K365" s="23" t="s">
        <v>2032</v>
      </c>
      <c r="L365" s="23" t="s">
        <v>3393</v>
      </c>
      <c r="M365" s="23" t="s">
        <v>3394</v>
      </c>
      <c r="N365" s="23" t="s">
        <v>3395</v>
      </c>
      <c r="O365" s="23" t="s">
        <v>2023</v>
      </c>
      <c r="P365" s="23" t="s">
        <v>3396</v>
      </c>
      <c r="Q365" s="23" t="s">
        <v>3397</v>
      </c>
      <c r="R365" s="23" t="s">
        <v>2038</v>
      </c>
      <c r="S365" s="33" t="s">
        <v>365</v>
      </c>
      <c r="T365" s="33" t="s">
        <v>366</v>
      </c>
      <c r="U365" s="23" t="s">
        <v>1457</v>
      </c>
      <c r="V365" s="23" t="s">
        <v>111</v>
      </c>
      <c r="W365" s="23">
        <v>2024</v>
      </c>
      <c r="X365" s="23" t="s">
        <v>209</v>
      </c>
      <c r="Y365" s="23">
        <v>2024.01</v>
      </c>
      <c r="Z365" s="23">
        <v>2024.12</v>
      </c>
      <c r="AA365" s="36">
        <v>200</v>
      </c>
      <c r="AB365" s="36">
        <v>200</v>
      </c>
      <c r="AC365" s="36">
        <v>200</v>
      </c>
      <c r="AD365" s="36">
        <v>0</v>
      </c>
      <c r="AE365" s="36">
        <v>0</v>
      </c>
      <c r="AF365" s="36"/>
      <c r="AG365" s="40">
        <v>3</v>
      </c>
      <c r="AH365" s="40">
        <v>3</v>
      </c>
      <c r="AI365" s="23" t="s">
        <v>210</v>
      </c>
      <c r="AJ365" s="23" t="s">
        <v>210</v>
      </c>
      <c r="AK365" s="23" t="s">
        <v>211</v>
      </c>
      <c r="AL365" s="23"/>
      <c r="AM365" s="23" t="s">
        <v>212</v>
      </c>
      <c r="AN365" s="23" t="s">
        <v>210</v>
      </c>
      <c r="AO365" s="23" t="s">
        <v>210</v>
      </c>
      <c r="AP365" s="23"/>
      <c r="AQ365" s="23" t="s">
        <v>210</v>
      </c>
      <c r="AR365" s="23"/>
      <c r="AS365" s="23" t="s">
        <v>2027</v>
      </c>
      <c r="AT365" s="23" t="s">
        <v>2028</v>
      </c>
    </row>
    <row r="366" s="9" customFormat="1" ht="70" customHeight="1" spans="1:46">
      <c r="A366" s="23">
        <f>SUBTOTAL(103,$C$7:C366)*1</f>
        <v>360</v>
      </c>
      <c r="B366" s="23" t="s">
        <v>3378</v>
      </c>
      <c r="C366" s="23" t="s">
        <v>3398</v>
      </c>
      <c r="D366" s="23" t="s">
        <v>192</v>
      </c>
      <c r="E366" s="23" t="s">
        <v>193</v>
      </c>
      <c r="F366" s="23" t="s">
        <v>548</v>
      </c>
      <c r="G366" s="23" t="s">
        <v>3399</v>
      </c>
      <c r="H366" s="23" t="s">
        <v>466</v>
      </c>
      <c r="I366" s="23" t="s">
        <v>3400</v>
      </c>
      <c r="J366" s="23" t="s">
        <v>3401</v>
      </c>
      <c r="K366" s="23" t="s">
        <v>3402</v>
      </c>
      <c r="L366" s="23" t="s">
        <v>3401</v>
      </c>
      <c r="M366" s="23" t="s">
        <v>3403</v>
      </c>
      <c r="N366" s="23" t="s">
        <v>504</v>
      </c>
      <c r="O366" s="23" t="s">
        <v>225</v>
      </c>
      <c r="P366" s="23" t="s">
        <v>3404</v>
      </c>
      <c r="Q366" s="23" t="s">
        <v>3405</v>
      </c>
      <c r="R366" s="23" t="s">
        <v>3406</v>
      </c>
      <c r="S366" s="33" t="s">
        <v>558</v>
      </c>
      <c r="T366" s="33" t="s">
        <v>290</v>
      </c>
      <c r="U366" s="23" t="s">
        <v>559</v>
      </c>
      <c r="V366" s="23" t="s">
        <v>82</v>
      </c>
      <c r="W366" s="23">
        <v>2024</v>
      </c>
      <c r="X366" s="23" t="s">
        <v>209</v>
      </c>
      <c r="Y366" s="23">
        <v>2024.01</v>
      </c>
      <c r="Z366" s="23">
        <v>2024.12</v>
      </c>
      <c r="AA366" s="36">
        <v>800</v>
      </c>
      <c r="AB366" s="36">
        <v>800</v>
      </c>
      <c r="AC366" s="36">
        <v>800</v>
      </c>
      <c r="AD366" s="36">
        <v>0</v>
      </c>
      <c r="AE366" s="36">
        <v>0</v>
      </c>
      <c r="AF366" s="36"/>
      <c r="AG366" s="40">
        <v>896</v>
      </c>
      <c r="AH366" s="40">
        <v>108</v>
      </c>
      <c r="AI366" s="23" t="s">
        <v>210</v>
      </c>
      <c r="AJ366" s="23" t="s">
        <v>210</v>
      </c>
      <c r="AK366" s="23" t="s">
        <v>211</v>
      </c>
      <c r="AL366" s="23"/>
      <c r="AM366" s="23" t="s">
        <v>212</v>
      </c>
      <c r="AN366" s="23" t="s">
        <v>210</v>
      </c>
      <c r="AO366" s="23" t="s">
        <v>210</v>
      </c>
      <c r="AP366" s="23"/>
      <c r="AQ366" s="23" t="s">
        <v>210</v>
      </c>
      <c r="AR366" s="23"/>
      <c r="AS366" s="23" t="s">
        <v>3407</v>
      </c>
      <c r="AT366" s="23" t="s">
        <v>3408</v>
      </c>
    </row>
    <row r="367" s="9" customFormat="1" ht="70" customHeight="1" spans="1:46">
      <c r="A367" s="23">
        <f>SUBTOTAL(103,$C$7:C367)*1</f>
        <v>361</v>
      </c>
      <c r="B367" s="23" t="s">
        <v>3378</v>
      </c>
      <c r="C367" s="23" t="s">
        <v>3409</v>
      </c>
      <c r="D367" s="23" t="s">
        <v>192</v>
      </c>
      <c r="E367" s="23" t="s">
        <v>193</v>
      </c>
      <c r="F367" s="23" t="s">
        <v>548</v>
      </c>
      <c r="G367" s="23" t="s">
        <v>3410</v>
      </c>
      <c r="H367" s="23" t="s">
        <v>466</v>
      </c>
      <c r="I367" s="23" t="s">
        <v>3411</v>
      </c>
      <c r="J367" s="23" t="s">
        <v>3412</v>
      </c>
      <c r="K367" s="23" t="s">
        <v>3413</v>
      </c>
      <c r="L367" s="23" t="s">
        <v>3412</v>
      </c>
      <c r="M367" s="23" t="s">
        <v>3414</v>
      </c>
      <c r="N367" s="23" t="s">
        <v>504</v>
      </c>
      <c r="O367" s="23" t="s">
        <v>225</v>
      </c>
      <c r="P367" s="23" t="s">
        <v>3415</v>
      </c>
      <c r="Q367" s="23" t="s">
        <v>556</v>
      </c>
      <c r="R367" s="23" t="s">
        <v>3416</v>
      </c>
      <c r="S367" s="33" t="s">
        <v>558</v>
      </c>
      <c r="T367" s="33" t="s">
        <v>290</v>
      </c>
      <c r="U367" s="23" t="s">
        <v>559</v>
      </c>
      <c r="V367" s="23" t="s">
        <v>118</v>
      </c>
      <c r="W367" s="23">
        <v>2024</v>
      </c>
      <c r="X367" s="23" t="s">
        <v>209</v>
      </c>
      <c r="Y367" s="23">
        <v>2024.01</v>
      </c>
      <c r="Z367" s="23">
        <v>2024.12</v>
      </c>
      <c r="AA367" s="36">
        <v>546.5</v>
      </c>
      <c r="AB367" s="36">
        <v>546.5</v>
      </c>
      <c r="AC367" s="36">
        <v>546.5</v>
      </c>
      <c r="AD367" s="36">
        <v>0</v>
      </c>
      <c r="AE367" s="36">
        <v>0</v>
      </c>
      <c r="AF367" s="36"/>
      <c r="AG367" s="40">
        <v>3000</v>
      </c>
      <c r="AH367" s="40">
        <v>1200</v>
      </c>
      <c r="AI367" s="23" t="s">
        <v>210</v>
      </c>
      <c r="AJ367" s="23" t="s">
        <v>210</v>
      </c>
      <c r="AK367" s="23" t="s">
        <v>211</v>
      </c>
      <c r="AL367" s="23"/>
      <c r="AM367" s="23" t="s">
        <v>212</v>
      </c>
      <c r="AN367" s="23" t="s">
        <v>210</v>
      </c>
      <c r="AO367" s="23" t="s">
        <v>210</v>
      </c>
      <c r="AP367" s="23"/>
      <c r="AQ367" s="23" t="s">
        <v>210</v>
      </c>
      <c r="AR367" s="23"/>
      <c r="AS367" s="23" t="s">
        <v>607</v>
      </c>
      <c r="AT367" s="23">
        <v>13908274597</v>
      </c>
    </row>
    <row r="368" s="9" customFormat="1" ht="70" customHeight="1" spans="1:46">
      <c r="A368" s="23">
        <f>SUBTOTAL(103,$C$7:C368)*1</f>
        <v>362</v>
      </c>
      <c r="B368" s="23" t="s">
        <v>3378</v>
      </c>
      <c r="C368" s="23" t="s">
        <v>3417</v>
      </c>
      <c r="D368" s="23" t="s">
        <v>192</v>
      </c>
      <c r="E368" s="23" t="s">
        <v>193</v>
      </c>
      <c r="F368" s="23" t="s">
        <v>548</v>
      </c>
      <c r="G368" s="23" t="s">
        <v>3418</v>
      </c>
      <c r="H368" s="23" t="s">
        <v>466</v>
      </c>
      <c r="I368" s="23" t="s">
        <v>3419</v>
      </c>
      <c r="J368" s="23" t="s">
        <v>3420</v>
      </c>
      <c r="K368" s="23" t="s">
        <v>3421</v>
      </c>
      <c r="L368" s="23" t="s">
        <v>3420</v>
      </c>
      <c r="M368" s="23" t="s">
        <v>3422</v>
      </c>
      <c r="N368" s="23" t="s">
        <v>504</v>
      </c>
      <c r="O368" s="23" t="s">
        <v>225</v>
      </c>
      <c r="P368" s="23" t="s">
        <v>3423</v>
      </c>
      <c r="Q368" s="23" t="s">
        <v>556</v>
      </c>
      <c r="R368" s="23" t="s">
        <v>3424</v>
      </c>
      <c r="S368" s="33" t="s">
        <v>558</v>
      </c>
      <c r="T368" s="33" t="s">
        <v>290</v>
      </c>
      <c r="U368" s="23" t="s">
        <v>559</v>
      </c>
      <c r="V368" s="23" t="s">
        <v>84</v>
      </c>
      <c r="W368" s="23">
        <v>2024</v>
      </c>
      <c r="X368" s="23" t="s">
        <v>209</v>
      </c>
      <c r="Y368" s="23">
        <v>2024.01</v>
      </c>
      <c r="Z368" s="23">
        <v>2024.12</v>
      </c>
      <c r="AA368" s="36">
        <v>906</v>
      </c>
      <c r="AB368" s="36">
        <v>906</v>
      </c>
      <c r="AC368" s="36">
        <v>906</v>
      </c>
      <c r="AD368" s="36">
        <v>0</v>
      </c>
      <c r="AE368" s="36">
        <v>0</v>
      </c>
      <c r="AF368" s="36"/>
      <c r="AG368" s="40">
        <v>1356</v>
      </c>
      <c r="AH368" s="40">
        <v>234</v>
      </c>
      <c r="AI368" s="23" t="s">
        <v>210</v>
      </c>
      <c r="AJ368" s="23" t="s">
        <v>210</v>
      </c>
      <c r="AK368" s="23" t="s">
        <v>211</v>
      </c>
      <c r="AL368" s="23"/>
      <c r="AM368" s="23" t="s">
        <v>212</v>
      </c>
      <c r="AN368" s="23" t="s">
        <v>210</v>
      </c>
      <c r="AO368" s="23" t="s">
        <v>210</v>
      </c>
      <c r="AP368" s="23"/>
      <c r="AQ368" s="23" t="s">
        <v>210</v>
      </c>
      <c r="AR368" s="23"/>
      <c r="AS368" s="23" t="s">
        <v>1718</v>
      </c>
      <c r="AT368" s="23">
        <v>1534036900</v>
      </c>
    </row>
    <row r="369" s="9" customFormat="1" ht="70" customHeight="1" spans="1:46">
      <c r="A369" s="23">
        <f>SUBTOTAL(103,$C$7:C369)*1</f>
        <v>363</v>
      </c>
      <c r="B369" s="23" t="s">
        <v>3378</v>
      </c>
      <c r="C369" s="23" t="s">
        <v>3425</v>
      </c>
      <c r="D369" s="23" t="s">
        <v>192</v>
      </c>
      <c r="E369" s="23" t="s">
        <v>193</v>
      </c>
      <c r="F369" s="23" t="s">
        <v>548</v>
      </c>
      <c r="G369" s="23" t="s">
        <v>3426</v>
      </c>
      <c r="H369" s="23" t="s">
        <v>466</v>
      </c>
      <c r="I369" s="23" t="s">
        <v>3427</v>
      </c>
      <c r="J369" s="23" t="s">
        <v>3428</v>
      </c>
      <c r="K369" s="23" t="s">
        <v>3429</v>
      </c>
      <c r="L369" s="23" t="s">
        <v>3428</v>
      </c>
      <c r="M369" s="23" t="s">
        <v>3430</v>
      </c>
      <c r="N369" s="23" t="s">
        <v>504</v>
      </c>
      <c r="O369" s="23" t="s">
        <v>225</v>
      </c>
      <c r="P369" s="23" t="s">
        <v>3431</v>
      </c>
      <c r="Q369" s="23" t="s">
        <v>3432</v>
      </c>
      <c r="R369" s="23" t="s">
        <v>3433</v>
      </c>
      <c r="S369" s="33" t="s">
        <v>558</v>
      </c>
      <c r="T369" s="33" t="s">
        <v>290</v>
      </c>
      <c r="U369" s="23" t="s">
        <v>559</v>
      </c>
      <c r="V369" s="23" t="s">
        <v>66</v>
      </c>
      <c r="W369" s="23">
        <v>2024</v>
      </c>
      <c r="X369" s="23" t="s">
        <v>209</v>
      </c>
      <c r="Y369" s="23">
        <v>2024.01</v>
      </c>
      <c r="Z369" s="23">
        <v>2024.12</v>
      </c>
      <c r="AA369" s="36">
        <v>730</v>
      </c>
      <c r="AB369" s="36">
        <v>730</v>
      </c>
      <c r="AC369" s="36">
        <v>730</v>
      </c>
      <c r="AD369" s="36">
        <v>0</v>
      </c>
      <c r="AE369" s="36">
        <v>0</v>
      </c>
      <c r="AF369" s="36"/>
      <c r="AG369" s="40">
        <v>1296</v>
      </c>
      <c r="AH369" s="40">
        <v>198</v>
      </c>
      <c r="AI369" s="23" t="s">
        <v>210</v>
      </c>
      <c r="AJ369" s="23" t="s">
        <v>210</v>
      </c>
      <c r="AK369" s="23" t="s">
        <v>211</v>
      </c>
      <c r="AL369" s="23"/>
      <c r="AM369" s="23" t="s">
        <v>212</v>
      </c>
      <c r="AN369" s="23" t="s">
        <v>210</v>
      </c>
      <c r="AO369" s="23" t="s">
        <v>210</v>
      </c>
      <c r="AP369" s="23"/>
      <c r="AQ369" s="23" t="s">
        <v>210</v>
      </c>
      <c r="AR369" s="23"/>
      <c r="AS369" s="23" t="s">
        <v>3407</v>
      </c>
      <c r="AT369" s="23" t="s">
        <v>3408</v>
      </c>
    </row>
    <row r="370" s="9" customFormat="1" ht="70" customHeight="1" spans="1:46">
      <c r="A370" s="23">
        <f>SUBTOTAL(103,$C$7:C370)*1</f>
        <v>364</v>
      </c>
      <c r="B370" s="23" t="s">
        <v>3378</v>
      </c>
      <c r="C370" s="23" t="s">
        <v>3434</v>
      </c>
      <c r="D370" s="23" t="s">
        <v>192</v>
      </c>
      <c r="E370" s="23" t="s">
        <v>193</v>
      </c>
      <c r="F370" s="23" t="s">
        <v>548</v>
      </c>
      <c r="G370" s="23" t="s">
        <v>3435</v>
      </c>
      <c r="H370" s="23" t="s">
        <v>466</v>
      </c>
      <c r="I370" s="23" t="s">
        <v>197</v>
      </c>
      <c r="J370" s="23" t="s">
        <v>3436</v>
      </c>
      <c r="K370" s="23" t="s">
        <v>3437</v>
      </c>
      <c r="L370" s="23" t="s">
        <v>3436</v>
      </c>
      <c r="M370" s="23" t="s">
        <v>3438</v>
      </c>
      <c r="N370" s="23" t="s">
        <v>482</v>
      </c>
      <c r="O370" s="23" t="s">
        <v>225</v>
      </c>
      <c r="P370" s="23" t="s">
        <v>3439</v>
      </c>
      <c r="Q370" s="23" t="s">
        <v>3440</v>
      </c>
      <c r="R370" s="23" t="s">
        <v>3441</v>
      </c>
      <c r="S370" s="33" t="s">
        <v>558</v>
      </c>
      <c r="T370" s="33" t="s">
        <v>290</v>
      </c>
      <c r="U370" s="23" t="s">
        <v>559</v>
      </c>
      <c r="V370" s="23" t="s">
        <v>121</v>
      </c>
      <c r="W370" s="23">
        <v>2024</v>
      </c>
      <c r="X370" s="23" t="s">
        <v>209</v>
      </c>
      <c r="Y370" s="23">
        <v>2024.01</v>
      </c>
      <c r="Z370" s="23">
        <v>2024.12</v>
      </c>
      <c r="AA370" s="36">
        <v>530</v>
      </c>
      <c r="AB370" s="36">
        <v>530</v>
      </c>
      <c r="AC370" s="36">
        <v>530</v>
      </c>
      <c r="AD370" s="36">
        <v>0</v>
      </c>
      <c r="AE370" s="36">
        <v>0</v>
      </c>
      <c r="AF370" s="36"/>
      <c r="AG370" s="40">
        <v>982</v>
      </c>
      <c r="AH370" s="40">
        <v>65</v>
      </c>
      <c r="AI370" s="23" t="s">
        <v>210</v>
      </c>
      <c r="AJ370" s="23" t="s">
        <v>210</v>
      </c>
      <c r="AK370" s="23" t="s">
        <v>211</v>
      </c>
      <c r="AL370" s="23"/>
      <c r="AM370" s="23" t="s">
        <v>212</v>
      </c>
      <c r="AN370" s="23" t="s">
        <v>210</v>
      </c>
      <c r="AO370" s="23" t="s">
        <v>210</v>
      </c>
      <c r="AP370" s="23"/>
      <c r="AQ370" s="23" t="s">
        <v>210</v>
      </c>
      <c r="AR370" s="23"/>
      <c r="AS370" s="23" t="s">
        <v>666</v>
      </c>
      <c r="AT370" s="23">
        <v>17725077006</v>
      </c>
    </row>
    <row r="371" s="9" customFormat="1" ht="70" customHeight="1" spans="1:46">
      <c r="A371" s="23">
        <f>SUBTOTAL(103,$C$7:C371)*1</f>
        <v>365</v>
      </c>
      <c r="B371" s="23" t="s">
        <v>3378</v>
      </c>
      <c r="C371" s="23" t="s">
        <v>3442</v>
      </c>
      <c r="D371" s="23">
        <v>0</v>
      </c>
      <c r="E371" s="23">
        <v>0</v>
      </c>
      <c r="F371" s="23">
        <v>0</v>
      </c>
      <c r="G371" s="23" t="s">
        <v>3443</v>
      </c>
      <c r="H371" s="23" t="s">
        <v>196</v>
      </c>
      <c r="I371" s="23" t="s">
        <v>2139</v>
      </c>
      <c r="J371" s="23" t="s">
        <v>3444</v>
      </c>
      <c r="K371" s="23" t="s">
        <v>3445</v>
      </c>
      <c r="L371" s="23" t="s">
        <v>3443</v>
      </c>
      <c r="M371" s="23" t="s">
        <v>3446</v>
      </c>
      <c r="N371" s="23" t="s">
        <v>2236</v>
      </c>
      <c r="O371" s="23" t="s">
        <v>225</v>
      </c>
      <c r="P371" s="23" t="s">
        <v>3447</v>
      </c>
      <c r="Q371" s="23" t="s">
        <v>2238</v>
      </c>
      <c r="R371" s="23" t="s">
        <v>3448</v>
      </c>
      <c r="S371" s="33" t="s">
        <v>365</v>
      </c>
      <c r="T371" s="33" t="s">
        <v>230</v>
      </c>
      <c r="U371" s="23" t="s">
        <v>1457</v>
      </c>
      <c r="V371" s="23" t="s">
        <v>93</v>
      </c>
      <c r="W371" s="23">
        <v>2024</v>
      </c>
      <c r="X371" s="23" t="s">
        <v>209</v>
      </c>
      <c r="Y371" s="23">
        <v>2024.01</v>
      </c>
      <c r="Z371" s="23">
        <v>2024.12</v>
      </c>
      <c r="AA371" s="36">
        <v>200</v>
      </c>
      <c r="AB371" s="36">
        <v>200</v>
      </c>
      <c r="AC371" s="36">
        <v>200</v>
      </c>
      <c r="AD371" s="36">
        <v>0</v>
      </c>
      <c r="AE371" s="36">
        <v>0</v>
      </c>
      <c r="AF371" s="36"/>
      <c r="AG371" s="40">
        <v>500</v>
      </c>
      <c r="AH371" s="40">
        <v>20</v>
      </c>
      <c r="AI371" s="23" t="s">
        <v>210</v>
      </c>
      <c r="AJ371" s="23" t="s">
        <v>210</v>
      </c>
      <c r="AK371" s="23" t="s">
        <v>211</v>
      </c>
      <c r="AL371" s="23"/>
      <c r="AM371" s="23" t="s">
        <v>212</v>
      </c>
      <c r="AN371" s="23" t="s">
        <v>210</v>
      </c>
      <c r="AO371" s="23" t="s">
        <v>210</v>
      </c>
      <c r="AP371" s="23"/>
      <c r="AQ371" s="23" t="s">
        <v>210</v>
      </c>
      <c r="AR371" s="23"/>
      <c r="AS371" s="23" t="s">
        <v>1035</v>
      </c>
      <c r="AT371" s="23">
        <v>18996965075</v>
      </c>
    </row>
    <row r="372" s="9" customFormat="1" ht="70" customHeight="1" spans="1:46">
      <c r="A372" s="23">
        <f>SUBTOTAL(103,$C$7:C372)*1</f>
        <v>366</v>
      </c>
      <c r="B372" s="23" t="s">
        <v>3378</v>
      </c>
      <c r="C372" s="23" t="s">
        <v>3449</v>
      </c>
      <c r="D372" s="23" t="s">
        <v>3450</v>
      </c>
      <c r="E372" s="84" t="s">
        <v>3451</v>
      </c>
      <c r="F372" s="84" t="s">
        <v>1284</v>
      </c>
      <c r="G372" s="85" t="s">
        <v>3452</v>
      </c>
      <c r="H372" s="84" t="s">
        <v>196</v>
      </c>
      <c r="I372" s="84" t="s">
        <v>3453</v>
      </c>
      <c r="J372" s="85" t="s">
        <v>3454</v>
      </c>
      <c r="K372" s="85" t="s">
        <v>3455</v>
      </c>
      <c r="L372" s="85" t="s">
        <v>3454</v>
      </c>
      <c r="M372" s="85" t="s">
        <v>3456</v>
      </c>
      <c r="N372" s="85" t="s">
        <v>753</v>
      </c>
      <c r="O372" s="85" t="s">
        <v>377</v>
      </c>
      <c r="P372" s="85" t="s">
        <v>3457</v>
      </c>
      <c r="Q372" s="85" t="s">
        <v>3458</v>
      </c>
      <c r="R372" s="85" t="s">
        <v>3459</v>
      </c>
      <c r="S372" s="85" t="s">
        <v>3368</v>
      </c>
      <c r="T372" s="85" t="s">
        <v>290</v>
      </c>
      <c r="U372" s="23" t="s">
        <v>1457</v>
      </c>
      <c r="V372" s="84" t="s">
        <v>76</v>
      </c>
      <c r="W372" s="23">
        <v>2024</v>
      </c>
      <c r="X372" s="23" t="s">
        <v>209</v>
      </c>
      <c r="Y372" s="86">
        <v>2024.11</v>
      </c>
      <c r="Z372" s="84">
        <v>2025.11</v>
      </c>
      <c r="AA372" s="36">
        <v>330</v>
      </c>
      <c r="AB372" s="36">
        <v>330</v>
      </c>
      <c r="AC372" s="36">
        <v>0</v>
      </c>
      <c r="AD372" s="36">
        <v>330</v>
      </c>
      <c r="AE372" s="36">
        <v>0</v>
      </c>
      <c r="AF372" s="36">
        <v>0</v>
      </c>
      <c r="AG372" s="40">
        <v>155</v>
      </c>
      <c r="AH372" s="40">
        <v>16</v>
      </c>
      <c r="AI372" s="84" t="s">
        <v>210</v>
      </c>
      <c r="AJ372" s="84" t="s">
        <v>210</v>
      </c>
      <c r="AK372" s="84" t="s">
        <v>211</v>
      </c>
      <c r="AL372" s="84"/>
      <c r="AM372" s="84"/>
      <c r="AN372" s="84" t="s">
        <v>209</v>
      </c>
      <c r="AO372" s="84" t="s">
        <v>210</v>
      </c>
      <c r="AP372" s="84"/>
      <c r="AQ372" s="23" t="s">
        <v>210</v>
      </c>
      <c r="AR372" s="84"/>
      <c r="AS372" s="84" t="s">
        <v>3460</v>
      </c>
      <c r="AT372" s="84">
        <v>18523751158</v>
      </c>
    </row>
    <row r="373" s="9" customFormat="1" ht="70" customHeight="1" spans="1:46">
      <c r="A373" s="23">
        <f>SUBTOTAL(103,$C$7:C373)*1</f>
        <v>367</v>
      </c>
      <c r="B373" s="23" t="s">
        <v>3378</v>
      </c>
      <c r="C373" s="23" t="s">
        <v>3461</v>
      </c>
      <c r="D373" s="23" t="s">
        <v>192</v>
      </c>
      <c r="E373" s="23" t="s">
        <v>244</v>
      </c>
      <c r="F373" s="23" t="s">
        <v>245</v>
      </c>
      <c r="G373" s="23" t="s">
        <v>3462</v>
      </c>
      <c r="H373" s="23" t="s">
        <v>196</v>
      </c>
      <c r="I373" s="23" t="s">
        <v>3463</v>
      </c>
      <c r="J373" s="23" t="s">
        <v>3464</v>
      </c>
      <c r="K373" s="23" t="s">
        <v>3465</v>
      </c>
      <c r="L373" s="23" t="s">
        <v>3466</v>
      </c>
      <c r="M373" s="23" t="s">
        <v>3467</v>
      </c>
      <c r="N373" s="23" t="s">
        <v>252</v>
      </c>
      <c r="O373" s="23" t="s">
        <v>253</v>
      </c>
      <c r="P373" s="23" t="s">
        <v>3468</v>
      </c>
      <c r="Q373" s="23"/>
      <c r="R373" s="23" t="s">
        <v>3469</v>
      </c>
      <c r="S373" s="33" t="s">
        <v>256</v>
      </c>
      <c r="T373" s="33" t="s">
        <v>257</v>
      </c>
      <c r="U373" s="23" t="s">
        <v>258</v>
      </c>
      <c r="V373" s="23" t="s">
        <v>127</v>
      </c>
      <c r="W373" s="23">
        <v>2024</v>
      </c>
      <c r="X373" s="23" t="s">
        <v>209</v>
      </c>
      <c r="Y373" s="23">
        <v>2024.01</v>
      </c>
      <c r="Z373" s="23">
        <v>2024.12</v>
      </c>
      <c r="AA373" s="36">
        <v>120</v>
      </c>
      <c r="AB373" s="36">
        <v>120</v>
      </c>
      <c r="AC373" s="36">
        <v>120</v>
      </c>
      <c r="AD373" s="36">
        <v>0</v>
      </c>
      <c r="AE373" s="36">
        <v>0</v>
      </c>
      <c r="AF373" s="36"/>
      <c r="AG373" s="40">
        <v>3898</v>
      </c>
      <c r="AH373" s="40">
        <v>425</v>
      </c>
      <c r="AI373" s="23" t="s">
        <v>210</v>
      </c>
      <c r="AJ373" s="23" t="s">
        <v>210</v>
      </c>
      <c r="AK373" s="23" t="s">
        <v>211</v>
      </c>
      <c r="AL373" s="23"/>
      <c r="AM373" s="23" t="s">
        <v>212</v>
      </c>
      <c r="AN373" s="23" t="s">
        <v>209</v>
      </c>
      <c r="AO373" s="23" t="s">
        <v>210</v>
      </c>
      <c r="AP373" s="23"/>
      <c r="AQ373" s="23" t="s">
        <v>210</v>
      </c>
      <c r="AR373" s="23"/>
      <c r="AS373" s="23" t="s">
        <v>259</v>
      </c>
      <c r="AT373" s="23" t="s">
        <v>260</v>
      </c>
    </row>
    <row r="374" s="9" customFormat="1" ht="70" customHeight="1" spans="1:46">
      <c r="A374" s="23">
        <f>SUBTOTAL(103,$C$7:C374)*1</f>
        <v>368</v>
      </c>
      <c r="B374" s="23" t="s">
        <v>3378</v>
      </c>
      <c r="C374" s="23" t="s">
        <v>3470</v>
      </c>
      <c r="D374" s="23" t="s">
        <v>192</v>
      </c>
      <c r="E374" s="23" t="s">
        <v>244</v>
      </c>
      <c r="F374" s="23" t="s">
        <v>245</v>
      </c>
      <c r="G374" s="23" t="s">
        <v>3471</v>
      </c>
      <c r="H374" s="23" t="s">
        <v>196</v>
      </c>
      <c r="I374" s="23" t="s">
        <v>3472</v>
      </c>
      <c r="J374" s="23" t="s">
        <v>3473</v>
      </c>
      <c r="K374" s="23" t="s">
        <v>249</v>
      </c>
      <c r="L374" s="23" t="s">
        <v>3474</v>
      </c>
      <c r="M374" s="23" t="s">
        <v>3475</v>
      </c>
      <c r="N374" s="23" t="s">
        <v>252</v>
      </c>
      <c r="O374" s="23" t="s">
        <v>253</v>
      </c>
      <c r="P374" s="23" t="s">
        <v>3476</v>
      </c>
      <c r="Q374" s="23"/>
      <c r="R374" s="23" t="s">
        <v>3477</v>
      </c>
      <c r="S374" s="33" t="s">
        <v>256</v>
      </c>
      <c r="T374" s="33" t="s">
        <v>257</v>
      </c>
      <c r="U374" s="23" t="s">
        <v>258</v>
      </c>
      <c r="V374" s="23" t="s">
        <v>72</v>
      </c>
      <c r="W374" s="23">
        <v>2024</v>
      </c>
      <c r="X374" s="23" t="s">
        <v>209</v>
      </c>
      <c r="Y374" s="23">
        <v>2024.01</v>
      </c>
      <c r="Z374" s="23">
        <v>2024.12</v>
      </c>
      <c r="AA374" s="36">
        <v>293.2</v>
      </c>
      <c r="AB374" s="36">
        <v>293.2</v>
      </c>
      <c r="AC374" s="36">
        <v>35</v>
      </c>
      <c r="AD374" s="36">
        <v>0</v>
      </c>
      <c r="AE374" s="36">
        <v>258.2</v>
      </c>
      <c r="AF374" s="36"/>
      <c r="AG374" s="40">
        <v>1288</v>
      </c>
      <c r="AH374" s="40">
        <v>96</v>
      </c>
      <c r="AI374" s="23" t="s">
        <v>210</v>
      </c>
      <c r="AJ374" s="23" t="s">
        <v>210</v>
      </c>
      <c r="AK374" s="23" t="s">
        <v>211</v>
      </c>
      <c r="AL374" s="23"/>
      <c r="AM374" s="23" t="s">
        <v>212</v>
      </c>
      <c r="AN374" s="23" t="s">
        <v>209</v>
      </c>
      <c r="AO374" s="23" t="s">
        <v>210</v>
      </c>
      <c r="AP374" s="23"/>
      <c r="AQ374" s="23" t="s">
        <v>210</v>
      </c>
      <c r="AR374" s="23"/>
      <c r="AS374" s="23" t="s">
        <v>259</v>
      </c>
      <c r="AT374" s="23" t="s">
        <v>260</v>
      </c>
    </row>
    <row r="375" s="9" customFormat="1" ht="70" customHeight="1" spans="1:46">
      <c r="A375" s="23">
        <f>SUBTOTAL(103,$C$7:C375)*1</f>
        <v>369</v>
      </c>
      <c r="B375" s="23" t="s">
        <v>3378</v>
      </c>
      <c r="C375" s="23" t="s">
        <v>3478</v>
      </c>
      <c r="D375" s="23" t="s">
        <v>192</v>
      </c>
      <c r="E375" s="23" t="s">
        <v>244</v>
      </c>
      <c r="F375" s="23" t="s">
        <v>245</v>
      </c>
      <c r="G375" s="23" t="s">
        <v>3479</v>
      </c>
      <c r="H375" s="23" t="s">
        <v>196</v>
      </c>
      <c r="I375" s="23" t="s">
        <v>73</v>
      </c>
      <c r="J375" s="23" t="s">
        <v>3480</v>
      </c>
      <c r="K375" s="23" t="s">
        <v>249</v>
      </c>
      <c r="L375" s="23" t="s">
        <v>3480</v>
      </c>
      <c r="M375" s="23" t="s">
        <v>3481</v>
      </c>
      <c r="N375" s="23" t="s">
        <v>252</v>
      </c>
      <c r="O375" s="23" t="s">
        <v>253</v>
      </c>
      <c r="P375" s="23" t="s">
        <v>3476</v>
      </c>
      <c r="Q375" s="23"/>
      <c r="R375" s="23" t="s">
        <v>3482</v>
      </c>
      <c r="S375" s="33" t="s">
        <v>256</v>
      </c>
      <c r="T375" s="33" t="s">
        <v>257</v>
      </c>
      <c r="U375" s="23" t="s">
        <v>258</v>
      </c>
      <c r="V375" s="23" t="s">
        <v>72</v>
      </c>
      <c r="W375" s="23">
        <v>2024</v>
      </c>
      <c r="X375" s="23" t="s">
        <v>209</v>
      </c>
      <c r="Y375" s="23">
        <v>2024.01</v>
      </c>
      <c r="Z375" s="23">
        <v>2024.12</v>
      </c>
      <c r="AA375" s="36">
        <v>332.94</v>
      </c>
      <c r="AB375" s="36">
        <v>332.94</v>
      </c>
      <c r="AC375" s="36">
        <v>40</v>
      </c>
      <c r="AD375" s="36">
        <v>0</v>
      </c>
      <c r="AE375" s="36">
        <v>292.94</v>
      </c>
      <c r="AF375" s="36"/>
      <c r="AG375" s="40">
        <v>1056</v>
      </c>
      <c r="AH375" s="40">
        <v>90</v>
      </c>
      <c r="AI375" s="23" t="s">
        <v>210</v>
      </c>
      <c r="AJ375" s="23" t="s">
        <v>210</v>
      </c>
      <c r="AK375" s="23" t="s">
        <v>211</v>
      </c>
      <c r="AL375" s="23"/>
      <c r="AM375" s="23" t="s">
        <v>212</v>
      </c>
      <c r="AN375" s="23" t="s">
        <v>209</v>
      </c>
      <c r="AO375" s="23" t="s">
        <v>210</v>
      </c>
      <c r="AP375" s="23"/>
      <c r="AQ375" s="23" t="s">
        <v>210</v>
      </c>
      <c r="AR375" s="23"/>
      <c r="AS375" s="23" t="s">
        <v>259</v>
      </c>
      <c r="AT375" s="23" t="s">
        <v>260</v>
      </c>
    </row>
    <row r="376" s="9" customFormat="1" ht="70" customHeight="1" spans="1:46">
      <c r="A376" s="23">
        <f>SUBTOTAL(103,$C$7:C376)*1</f>
        <v>370</v>
      </c>
      <c r="B376" s="23" t="s">
        <v>3378</v>
      </c>
      <c r="C376" s="23" t="s">
        <v>3483</v>
      </c>
      <c r="D376" s="23" t="s">
        <v>192</v>
      </c>
      <c r="E376" s="23" t="s">
        <v>244</v>
      </c>
      <c r="F376" s="23" t="s">
        <v>245</v>
      </c>
      <c r="G376" s="23" t="s">
        <v>3484</v>
      </c>
      <c r="H376" s="23" t="s">
        <v>196</v>
      </c>
      <c r="I376" s="23" t="s">
        <v>23</v>
      </c>
      <c r="J376" s="23" t="s">
        <v>3485</v>
      </c>
      <c r="K376" s="23" t="s">
        <v>249</v>
      </c>
      <c r="L376" s="23" t="s">
        <v>3486</v>
      </c>
      <c r="M376" s="23" t="s">
        <v>3487</v>
      </c>
      <c r="N376" s="23" t="s">
        <v>252</v>
      </c>
      <c r="O376" s="23" t="s">
        <v>253</v>
      </c>
      <c r="P376" s="23" t="s">
        <v>3488</v>
      </c>
      <c r="Q376" s="23"/>
      <c r="R376" s="23" t="s">
        <v>3489</v>
      </c>
      <c r="S376" s="33" t="s">
        <v>256</v>
      </c>
      <c r="T376" s="33" t="s">
        <v>257</v>
      </c>
      <c r="U376" s="23" t="s">
        <v>258</v>
      </c>
      <c r="V376" s="23" t="s">
        <v>22</v>
      </c>
      <c r="W376" s="23">
        <v>2024</v>
      </c>
      <c r="X376" s="23" t="s">
        <v>209</v>
      </c>
      <c r="Y376" s="23">
        <v>2024.01</v>
      </c>
      <c r="Z376" s="23">
        <v>2024.12</v>
      </c>
      <c r="AA376" s="36">
        <v>142.2</v>
      </c>
      <c r="AB376" s="36">
        <v>142.2</v>
      </c>
      <c r="AC376" s="36">
        <v>20</v>
      </c>
      <c r="AD376" s="36">
        <v>0</v>
      </c>
      <c r="AE376" s="36">
        <v>122.2</v>
      </c>
      <c r="AF376" s="36"/>
      <c r="AG376" s="40">
        <v>1215</v>
      </c>
      <c r="AH376" s="40">
        <v>110</v>
      </c>
      <c r="AI376" s="23" t="s">
        <v>210</v>
      </c>
      <c r="AJ376" s="23" t="s">
        <v>210</v>
      </c>
      <c r="AK376" s="23" t="s">
        <v>211</v>
      </c>
      <c r="AL376" s="23"/>
      <c r="AM376" s="23" t="s">
        <v>212</v>
      </c>
      <c r="AN376" s="23" t="s">
        <v>209</v>
      </c>
      <c r="AO376" s="23" t="s">
        <v>210</v>
      </c>
      <c r="AP376" s="23"/>
      <c r="AQ376" s="23" t="s">
        <v>210</v>
      </c>
      <c r="AR376" s="23"/>
      <c r="AS376" s="23" t="s">
        <v>259</v>
      </c>
      <c r="AT376" s="23" t="s">
        <v>260</v>
      </c>
    </row>
    <row r="377" s="9" customFormat="1" ht="70" customHeight="1" spans="1:46">
      <c r="A377" s="23">
        <f>SUBTOTAL(103,$C$7:C377)*1</f>
        <v>371</v>
      </c>
      <c r="B377" s="23" t="s">
        <v>3378</v>
      </c>
      <c r="C377" s="23" t="s">
        <v>3490</v>
      </c>
      <c r="D377" s="23" t="s">
        <v>192</v>
      </c>
      <c r="E377" s="23" t="s">
        <v>244</v>
      </c>
      <c r="F377" s="23" t="s">
        <v>245</v>
      </c>
      <c r="G377" s="23" t="s">
        <v>3491</v>
      </c>
      <c r="H377" s="23" t="s">
        <v>196</v>
      </c>
      <c r="I377" s="23" t="s">
        <v>53</v>
      </c>
      <c r="J377" s="23" t="s">
        <v>3492</v>
      </c>
      <c r="K377" s="23" t="s">
        <v>249</v>
      </c>
      <c r="L377" s="23" t="s">
        <v>3492</v>
      </c>
      <c r="M377" s="23" t="s">
        <v>3493</v>
      </c>
      <c r="N377" s="23" t="s">
        <v>252</v>
      </c>
      <c r="O377" s="23" t="s">
        <v>253</v>
      </c>
      <c r="P377" s="23" t="s">
        <v>3494</v>
      </c>
      <c r="Q377" s="23"/>
      <c r="R377" s="23" t="s">
        <v>3495</v>
      </c>
      <c r="S377" s="33" t="s">
        <v>256</v>
      </c>
      <c r="T377" s="33" t="s">
        <v>257</v>
      </c>
      <c r="U377" s="23" t="s">
        <v>258</v>
      </c>
      <c r="V377" s="23" t="s">
        <v>52</v>
      </c>
      <c r="W377" s="23">
        <v>2024</v>
      </c>
      <c r="X377" s="23" t="s">
        <v>209</v>
      </c>
      <c r="Y377" s="23">
        <v>2024.01</v>
      </c>
      <c r="Z377" s="23">
        <v>2024.12</v>
      </c>
      <c r="AA377" s="36">
        <v>276.1</v>
      </c>
      <c r="AB377" s="36">
        <v>276.1</v>
      </c>
      <c r="AC377" s="36">
        <v>32</v>
      </c>
      <c r="AD377" s="36">
        <v>0</v>
      </c>
      <c r="AE377" s="36">
        <v>244.1</v>
      </c>
      <c r="AF377" s="36"/>
      <c r="AG377" s="40">
        <v>898</v>
      </c>
      <c r="AH377" s="40">
        <v>85</v>
      </c>
      <c r="AI377" s="23" t="s">
        <v>210</v>
      </c>
      <c r="AJ377" s="23" t="s">
        <v>210</v>
      </c>
      <c r="AK377" s="23" t="s">
        <v>211</v>
      </c>
      <c r="AL377" s="23"/>
      <c r="AM377" s="23" t="s">
        <v>212</v>
      </c>
      <c r="AN377" s="23" t="s">
        <v>209</v>
      </c>
      <c r="AO377" s="23" t="s">
        <v>210</v>
      </c>
      <c r="AP377" s="23"/>
      <c r="AQ377" s="23" t="s">
        <v>210</v>
      </c>
      <c r="AR377" s="23"/>
      <c r="AS377" s="23" t="s">
        <v>259</v>
      </c>
      <c r="AT377" s="23" t="s">
        <v>260</v>
      </c>
    </row>
    <row r="378" s="9" customFormat="1" ht="70" customHeight="1" spans="1:46">
      <c r="A378" s="23">
        <f>SUBTOTAL(103,$C$7:C378)*1</f>
        <v>372</v>
      </c>
      <c r="B378" s="23" t="s">
        <v>3496</v>
      </c>
      <c r="C378" s="23" t="s">
        <v>3497</v>
      </c>
      <c r="D378" s="23" t="s">
        <v>192</v>
      </c>
      <c r="E378" s="23" t="s">
        <v>244</v>
      </c>
      <c r="F378" s="23" t="s">
        <v>262</v>
      </c>
      <c r="G378" s="23" t="s">
        <v>3498</v>
      </c>
      <c r="H378" s="23" t="s">
        <v>196</v>
      </c>
      <c r="I378" s="23" t="s">
        <v>3499</v>
      </c>
      <c r="J378" s="23" t="s">
        <v>3500</v>
      </c>
      <c r="K378" s="23" t="s">
        <v>3501</v>
      </c>
      <c r="L378" s="23" t="s">
        <v>3500</v>
      </c>
      <c r="M378" s="23" t="s">
        <v>3502</v>
      </c>
      <c r="N378" s="23" t="s">
        <v>268</v>
      </c>
      <c r="O378" s="23" t="s">
        <v>225</v>
      </c>
      <c r="P378" s="23" t="s">
        <v>3503</v>
      </c>
      <c r="Q378" s="23" t="s">
        <v>3504</v>
      </c>
      <c r="R378" s="23" t="s">
        <v>3505</v>
      </c>
      <c r="S378" s="33" t="s">
        <v>273</v>
      </c>
      <c r="T378" s="33" t="s">
        <v>3506</v>
      </c>
      <c r="U378" s="23" t="s">
        <v>274</v>
      </c>
      <c r="V378" s="23" t="s">
        <v>26</v>
      </c>
      <c r="W378" s="23">
        <v>2024</v>
      </c>
      <c r="X378" s="23" t="s">
        <v>209</v>
      </c>
      <c r="Y378" s="23">
        <v>2024.06</v>
      </c>
      <c r="Z378" s="23">
        <v>2024.12</v>
      </c>
      <c r="AA378" s="36">
        <v>60</v>
      </c>
      <c r="AB378" s="36">
        <v>60</v>
      </c>
      <c r="AC378" s="36">
        <v>25</v>
      </c>
      <c r="AD378" s="36">
        <v>35</v>
      </c>
      <c r="AE378" s="36">
        <v>0</v>
      </c>
      <c r="AF378" s="36"/>
      <c r="AG378" s="40">
        <v>667</v>
      </c>
      <c r="AH378" s="40">
        <v>68</v>
      </c>
      <c r="AI378" s="23" t="s">
        <v>210</v>
      </c>
      <c r="AJ378" s="23" t="s">
        <v>210</v>
      </c>
      <c r="AK378" s="23" t="s">
        <v>211</v>
      </c>
      <c r="AL378" s="23"/>
      <c r="AM378" s="23" t="s">
        <v>212</v>
      </c>
      <c r="AN378" s="23" t="s">
        <v>210</v>
      </c>
      <c r="AO378" s="23" t="s">
        <v>210</v>
      </c>
      <c r="AP378" s="23"/>
      <c r="AQ378" s="23" t="s">
        <v>210</v>
      </c>
      <c r="AR378" s="23"/>
      <c r="AS378" s="23" t="s">
        <v>3507</v>
      </c>
      <c r="AT378" s="23" t="s">
        <v>3508</v>
      </c>
    </row>
    <row r="379" s="9" customFormat="1" ht="70" customHeight="1" spans="1:46">
      <c r="A379" s="23">
        <f>SUBTOTAL(103,$C$7:C379)*1</f>
        <v>373</v>
      </c>
      <c r="B379" s="23" t="s">
        <v>3496</v>
      </c>
      <c r="C379" s="23" t="s">
        <v>3509</v>
      </c>
      <c r="D379" s="23" t="s">
        <v>192</v>
      </c>
      <c r="E379" s="23" t="s">
        <v>244</v>
      </c>
      <c r="F379" s="23" t="s">
        <v>262</v>
      </c>
      <c r="G379" s="23" t="s">
        <v>3498</v>
      </c>
      <c r="H379" s="23" t="s">
        <v>196</v>
      </c>
      <c r="I379" s="23" t="s">
        <v>3510</v>
      </c>
      <c r="J379" s="23" t="s">
        <v>3511</v>
      </c>
      <c r="K379" s="23" t="s">
        <v>3512</v>
      </c>
      <c r="L379" s="23" t="s">
        <v>3513</v>
      </c>
      <c r="M379" s="23" t="s">
        <v>3502</v>
      </c>
      <c r="N379" s="23" t="s">
        <v>268</v>
      </c>
      <c r="O379" s="23" t="s">
        <v>225</v>
      </c>
      <c r="P379" s="23" t="s">
        <v>3503</v>
      </c>
      <c r="Q379" s="23" t="s">
        <v>3504</v>
      </c>
      <c r="R379" s="23" t="s">
        <v>3514</v>
      </c>
      <c r="S379" s="33" t="s">
        <v>273</v>
      </c>
      <c r="T379" s="33" t="s">
        <v>3506</v>
      </c>
      <c r="U379" s="23" t="s">
        <v>274</v>
      </c>
      <c r="V379" s="23" t="s">
        <v>88</v>
      </c>
      <c r="W379" s="23">
        <v>2024</v>
      </c>
      <c r="X379" s="23" t="s">
        <v>209</v>
      </c>
      <c r="Y379" s="23">
        <v>2024.06</v>
      </c>
      <c r="Z379" s="23">
        <v>2024.12</v>
      </c>
      <c r="AA379" s="36">
        <v>60</v>
      </c>
      <c r="AB379" s="36">
        <v>60</v>
      </c>
      <c r="AC379" s="36">
        <v>60</v>
      </c>
      <c r="AD379" s="36">
        <v>0</v>
      </c>
      <c r="AE379" s="36">
        <v>0</v>
      </c>
      <c r="AF379" s="36"/>
      <c r="AG379" s="40">
        <v>800</v>
      </c>
      <c r="AH379" s="40">
        <v>45</v>
      </c>
      <c r="AI379" s="23" t="s">
        <v>210</v>
      </c>
      <c r="AJ379" s="23" t="s">
        <v>210</v>
      </c>
      <c r="AK379" s="23" t="s">
        <v>211</v>
      </c>
      <c r="AL379" s="23"/>
      <c r="AM379" s="23"/>
      <c r="AN379" s="23" t="s">
        <v>210</v>
      </c>
      <c r="AO379" s="23" t="s">
        <v>210</v>
      </c>
      <c r="AP379" s="23"/>
      <c r="AQ379" s="23" t="s">
        <v>210</v>
      </c>
      <c r="AR379" s="23"/>
      <c r="AS379" s="23" t="s">
        <v>3515</v>
      </c>
      <c r="AT379" s="23">
        <v>15320980088</v>
      </c>
    </row>
    <row r="380" s="9" customFormat="1" ht="70" customHeight="1" spans="1:46">
      <c r="A380" s="23">
        <f>SUBTOTAL(103,$C$7:C380)*1</f>
        <v>374</v>
      </c>
      <c r="B380" s="23" t="s">
        <v>3496</v>
      </c>
      <c r="C380" s="23" t="s">
        <v>3516</v>
      </c>
      <c r="D380" s="23" t="s">
        <v>192</v>
      </c>
      <c r="E380" s="23" t="s">
        <v>244</v>
      </c>
      <c r="F380" s="23" t="s">
        <v>262</v>
      </c>
      <c r="G380" s="23" t="s">
        <v>3517</v>
      </c>
      <c r="H380" s="23" t="s">
        <v>196</v>
      </c>
      <c r="I380" s="23" t="s">
        <v>3518</v>
      </c>
      <c r="J380" s="23" t="s">
        <v>3519</v>
      </c>
      <c r="K380" s="23" t="s">
        <v>3520</v>
      </c>
      <c r="L380" s="23" t="s">
        <v>3519</v>
      </c>
      <c r="M380" s="23" t="s">
        <v>3521</v>
      </c>
      <c r="N380" s="23" t="s">
        <v>268</v>
      </c>
      <c r="O380" s="23" t="s">
        <v>225</v>
      </c>
      <c r="P380" s="23" t="s">
        <v>3503</v>
      </c>
      <c r="Q380" s="23" t="s">
        <v>3522</v>
      </c>
      <c r="R380" s="23" t="s">
        <v>3523</v>
      </c>
      <c r="S380" s="33" t="s">
        <v>273</v>
      </c>
      <c r="T380" s="33" t="s">
        <v>3506</v>
      </c>
      <c r="U380" s="23" t="s">
        <v>274</v>
      </c>
      <c r="V380" s="23" t="s">
        <v>66</v>
      </c>
      <c r="W380" s="23">
        <v>2024</v>
      </c>
      <c r="X380" s="23" t="s">
        <v>209</v>
      </c>
      <c r="Y380" s="23">
        <v>2024.06</v>
      </c>
      <c r="Z380" s="23">
        <v>2024.12</v>
      </c>
      <c r="AA380" s="36">
        <v>90</v>
      </c>
      <c r="AB380" s="36">
        <v>90</v>
      </c>
      <c r="AC380" s="36">
        <v>0</v>
      </c>
      <c r="AD380" s="36">
        <v>90</v>
      </c>
      <c r="AE380" s="36">
        <v>0</v>
      </c>
      <c r="AF380" s="36"/>
      <c r="AG380" s="40">
        <v>300</v>
      </c>
      <c r="AH380" s="40">
        <v>45</v>
      </c>
      <c r="AI380" s="23" t="s">
        <v>210</v>
      </c>
      <c r="AJ380" s="23" t="s">
        <v>210</v>
      </c>
      <c r="AK380" s="23" t="s">
        <v>211</v>
      </c>
      <c r="AL380" s="23"/>
      <c r="AM380" s="23" t="s">
        <v>212</v>
      </c>
      <c r="AN380" s="23" t="s">
        <v>209</v>
      </c>
      <c r="AO380" s="23" t="s">
        <v>210</v>
      </c>
      <c r="AP380" s="23"/>
      <c r="AQ380" s="23" t="s">
        <v>210</v>
      </c>
      <c r="AR380" s="23"/>
      <c r="AS380" s="23" t="s">
        <v>3407</v>
      </c>
      <c r="AT380" s="23">
        <v>13308276388</v>
      </c>
    </row>
    <row r="381" s="9" customFormat="1" ht="70" customHeight="1" spans="1:46">
      <c r="A381" s="23">
        <f>SUBTOTAL(103,$C$7:C381)*1</f>
        <v>375</v>
      </c>
      <c r="B381" s="23" t="s">
        <v>3496</v>
      </c>
      <c r="C381" s="23" t="s">
        <v>3524</v>
      </c>
      <c r="D381" s="23" t="s">
        <v>192</v>
      </c>
      <c r="E381" s="23" t="s">
        <v>244</v>
      </c>
      <c r="F381" s="23" t="s">
        <v>262</v>
      </c>
      <c r="G381" s="23" t="s">
        <v>3525</v>
      </c>
      <c r="H381" s="23" t="s">
        <v>196</v>
      </c>
      <c r="I381" s="23" t="s">
        <v>45</v>
      </c>
      <c r="J381" s="23" t="s">
        <v>3526</v>
      </c>
      <c r="K381" s="23" t="s">
        <v>3527</v>
      </c>
      <c r="L381" s="23" t="s">
        <v>3526</v>
      </c>
      <c r="M381" s="23" t="s">
        <v>3528</v>
      </c>
      <c r="N381" s="23" t="s">
        <v>268</v>
      </c>
      <c r="O381" s="23" t="s">
        <v>225</v>
      </c>
      <c r="P381" s="23" t="s">
        <v>461</v>
      </c>
      <c r="Q381" s="23" t="s">
        <v>405</v>
      </c>
      <c r="R381" s="23" t="s">
        <v>3529</v>
      </c>
      <c r="S381" s="33" t="s">
        <v>273</v>
      </c>
      <c r="T381" s="33" t="s">
        <v>3506</v>
      </c>
      <c r="U381" s="23" t="s">
        <v>274</v>
      </c>
      <c r="V381" s="23" t="s">
        <v>44</v>
      </c>
      <c r="W381" s="23">
        <v>2024</v>
      </c>
      <c r="X381" s="23" t="s">
        <v>209</v>
      </c>
      <c r="Y381" s="23">
        <v>2024.06</v>
      </c>
      <c r="Z381" s="23">
        <v>2024.12</v>
      </c>
      <c r="AA381" s="36">
        <v>17.5</v>
      </c>
      <c r="AB381" s="36">
        <v>17.5</v>
      </c>
      <c r="AC381" s="36">
        <v>0</v>
      </c>
      <c r="AD381" s="36">
        <v>17.5</v>
      </c>
      <c r="AE381" s="36">
        <v>0</v>
      </c>
      <c r="AF381" s="36"/>
      <c r="AG381" s="40">
        <v>120</v>
      </c>
      <c r="AH381" s="40">
        <v>5</v>
      </c>
      <c r="AI381" s="23" t="s">
        <v>210</v>
      </c>
      <c r="AJ381" s="23" t="s">
        <v>210</v>
      </c>
      <c r="AK381" s="23" t="s">
        <v>211</v>
      </c>
      <c r="AL381" s="23"/>
      <c r="AM381" s="23" t="s">
        <v>212</v>
      </c>
      <c r="AN381" s="23" t="s">
        <v>209</v>
      </c>
      <c r="AO381" s="23" t="s">
        <v>210</v>
      </c>
      <c r="AP381" s="23"/>
      <c r="AQ381" s="23" t="s">
        <v>210</v>
      </c>
      <c r="AR381" s="23"/>
      <c r="AS381" s="23" t="s">
        <v>1530</v>
      </c>
      <c r="AT381" s="23">
        <v>18102367666</v>
      </c>
    </row>
    <row r="382" s="9" customFormat="1" ht="70" customHeight="1" spans="1:46">
      <c r="A382" s="23">
        <f>SUBTOTAL(103,$C$7:C382)*1</f>
        <v>376</v>
      </c>
      <c r="B382" s="23" t="s">
        <v>3496</v>
      </c>
      <c r="C382" s="23" t="s">
        <v>3530</v>
      </c>
      <c r="D382" s="23" t="s">
        <v>192</v>
      </c>
      <c r="E382" s="23" t="s">
        <v>244</v>
      </c>
      <c r="F382" s="23" t="s">
        <v>3531</v>
      </c>
      <c r="G382" s="23" t="s">
        <v>619</v>
      </c>
      <c r="H382" s="23" t="s">
        <v>196</v>
      </c>
      <c r="I382" s="23" t="s">
        <v>3532</v>
      </c>
      <c r="J382" s="23" t="s">
        <v>3533</v>
      </c>
      <c r="K382" s="23" t="s">
        <v>780</v>
      </c>
      <c r="L382" s="23" t="s">
        <v>3533</v>
      </c>
      <c r="M382" s="23" t="s">
        <v>3534</v>
      </c>
      <c r="N382" s="23" t="s">
        <v>268</v>
      </c>
      <c r="O382" s="23" t="s">
        <v>225</v>
      </c>
      <c r="P382" s="23" t="s">
        <v>3535</v>
      </c>
      <c r="Q382" s="23" t="s">
        <v>3536</v>
      </c>
      <c r="R382" s="23" t="s">
        <v>783</v>
      </c>
      <c r="S382" s="33" t="s">
        <v>303</v>
      </c>
      <c r="T382" s="33" t="s">
        <v>784</v>
      </c>
      <c r="U382" s="23" t="s">
        <v>274</v>
      </c>
      <c r="V382" s="23" t="s">
        <v>44</v>
      </c>
      <c r="W382" s="23">
        <v>2024</v>
      </c>
      <c r="X382" s="23" t="s">
        <v>209</v>
      </c>
      <c r="Y382" s="23">
        <v>2024.06</v>
      </c>
      <c r="Z382" s="23">
        <v>2024.12</v>
      </c>
      <c r="AA382" s="36">
        <v>30</v>
      </c>
      <c r="AB382" s="36">
        <v>30</v>
      </c>
      <c r="AC382" s="36">
        <v>30</v>
      </c>
      <c r="AD382" s="36">
        <v>0</v>
      </c>
      <c r="AE382" s="36">
        <v>0</v>
      </c>
      <c r="AF382" s="36"/>
      <c r="AG382" s="40">
        <v>120</v>
      </c>
      <c r="AH382" s="40">
        <v>20</v>
      </c>
      <c r="AI382" s="23" t="s">
        <v>210</v>
      </c>
      <c r="AJ382" s="23" t="s">
        <v>210</v>
      </c>
      <c r="AK382" s="23" t="s">
        <v>211</v>
      </c>
      <c r="AL382" s="23"/>
      <c r="AM382" s="23" t="s">
        <v>212</v>
      </c>
      <c r="AN382" s="23" t="s">
        <v>210</v>
      </c>
      <c r="AO382" s="23" t="s">
        <v>210</v>
      </c>
      <c r="AP382" s="23"/>
      <c r="AQ382" s="23" t="s">
        <v>210</v>
      </c>
      <c r="AR382" s="23"/>
      <c r="AS382" s="23" t="s">
        <v>1530</v>
      </c>
      <c r="AT382" s="23">
        <v>18102367666</v>
      </c>
    </row>
    <row r="383" s="9" customFormat="1" ht="70" customHeight="1" spans="1:46">
      <c r="A383" s="23">
        <f>SUBTOTAL(103,$C$7:C383)*1</f>
        <v>377</v>
      </c>
      <c r="B383" s="23" t="s">
        <v>3496</v>
      </c>
      <c r="C383" s="23" t="s">
        <v>3537</v>
      </c>
      <c r="D383" s="23" t="s">
        <v>192</v>
      </c>
      <c r="E383" s="23" t="s">
        <v>244</v>
      </c>
      <c r="F383" s="23" t="s">
        <v>262</v>
      </c>
      <c r="G383" s="23" t="s">
        <v>3538</v>
      </c>
      <c r="H383" s="23" t="s">
        <v>196</v>
      </c>
      <c r="I383" s="23" t="s">
        <v>3539</v>
      </c>
      <c r="J383" s="23" t="s">
        <v>3540</v>
      </c>
      <c r="K383" s="23" t="s">
        <v>3541</v>
      </c>
      <c r="L383" s="23" t="s">
        <v>3542</v>
      </c>
      <c r="M383" s="23" t="s">
        <v>3534</v>
      </c>
      <c r="N383" s="23" t="s">
        <v>268</v>
      </c>
      <c r="O383" s="23" t="s">
        <v>225</v>
      </c>
      <c r="P383" s="23" t="s">
        <v>3503</v>
      </c>
      <c r="Q383" s="23" t="s">
        <v>3543</v>
      </c>
      <c r="R383" s="23" t="s">
        <v>3544</v>
      </c>
      <c r="S383" s="33" t="s">
        <v>273</v>
      </c>
      <c r="T383" s="33" t="s">
        <v>3506</v>
      </c>
      <c r="U383" s="23" t="s">
        <v>274</v>
      </c>
      <c r="V383" s="23" t="s">
        <v>74</v>
      </c>
      <c r="W383" s="23">
        <v>2024</v>
      </c>
      <c r="X383" s="23" t="s">
        <v>209</v>
      </c>
      <c r="Y383" s="23">
        <v>2024.06</v>
      </c>
      <c r="Z383" s="23">
        <v>2024.12</v>
      </c>
      <c r="AA383" s="36">
        <v>30</v>
      </c>
      <c r="AB383" s="36">
        <v>30</v>
      </c>
      <c r="AC383" s="36">
        <v>0</v>
      </c>
      <c r="AD383" s="36">
        <v>30</v>
      </c>
      <c r="AE383" s="36">
        <v>0</v>
      </c>
      <c r="AF383" s="36"/>
      <c r="AG383" s="40">
        <v>652</v>
      </c>
      <c r="AH383" s="40">
        <v>120</v>
      </c>
      <c r="AI383" s="23" t="s">
        <v>210</v>
      </c>
      <c r="AJ383" s="23" t="s">
        <v>210</v>
      </c>
      <c r="AK383" s="23" t="s">
        <v>211</v>
      </c>
      <c r="AL383" s="23"/>
      <c r="AM383" s="23" t="s">
        <v>212</v>
      </c>
      <c r="AN383" s="84" t="s">
        <v>209</v>
      </c>
      <c r="AO383" s="23" t="s">
        <v>210</v>
      </c>
      <c r="AP383" s="23"/>
      <c r="AQ383" s="23" t="s">
        <v>210</v>
      </c>
      <c r="AR383" s="23"/>
      <c r="AS383" s="23" t="s">
        <v>3545</v>
      </c>
      <c r="AT383" s="23">
        <v>13896810127</v>
      </c>
    </row>
    <row r="384" s="9" customFormat="1" ht="70" customHeight="1" spans="1:46">
      <c r="A384" s="23">
        <f>SUBTOTAL(103,$C$7:C384)*1</f>
        <v>378</v>
      </c>
      <c r="B384" s="23" t="s">
        <v>3496</v>
      </c>
      <c r="C384" s="23" t="s">
        <v>3546</v>
      </c>
      <c r="D384" s="23" t="s">
        <v>192</v>
      </c>
      <c r="E384" s="23" t="s">
        <v>244</v>
      </c>
      <c r="F384" s="23" t="s">
        <v>262</v>
      </c>
      <c r="G384" s="23" t="s">
        <v>3547</v>
      </c>
      <c r="H384" s="23" t="s">
        <v>196</v>
      </c>
      <c r="I384" s="23" t="s">
        <v>3548</v>
      </c>
      <c r="J384" s="23" t="s">
        <v>3549</v>
      </c>
      <c r="K384" s="23" t="s">
        <v>3541</v>
      </c>
      <c r="L384" s="23" t="s">
        <v>3549</v>
      </c>
      <c r="M384" s="23" t="s">
        <v>3550</v>
      </c>
      <c r="N384" s="23" t="s">
        <v>1261</v>
      </c>
      <c r="O384" s="23" t="s">
        <v>361</v>
      </c>
      <c r="P384" s="23" t="s">
        <v>3551</v>
      </c>
      <c r="Q384" s="23" t="s">
        <v>3552</v>
      </c>
      <c r="R384" s="23" t="s">
        <v>3553</v>
      </c>
      <c r="S384" s="33" t="s">
        <v>3554</v>
      </c>
      <c r="T384" s="33" t="s">
        <v>3506</v>
      </c>
      <c r="U384" s="23" t="s">
        <v>274</v>
      </c>
      <c r="V384" s="23" t="s">
        <v>70</v>
      </c>
      <c r="W384" s="23">
        <v>2024</v>
      </c>
      <c r="X384" s="23" t="s">
        <v>209</v>
      </c>
      <c r="Y384" s="23">
        <v>2024.06</v>
      </c>
      <c r="Z384" s="23">
        <v>2024.12</v>
      </c>
      <c r="AA384" s="36">
        <v>90</v>
      </c>
      <c r="AB384" s="36">
        <v>90</v>
      </c>
      <c r="AC384" s="36">
        <v>0</v>
      </c>
      <c r="AD384" s="36">
        <v>90</v>
      </c>
      <c r="AE384" s="36">
        <v>0</v>
      </c>
      <c r="AF384" s="36"/>
      <c r="AG384" s="40">
        <v>317</v>
      </c>
      <c r="AH384" s="40">
        <v>39</v>
      </c>
      <c r="AI384" s="23" t="s">
        <v>210</v>
      </c>
      <c r="AJ384" s="23" t="s">
        <v>210</v>
      </c>
      <c r="AK384" s="23" t="s">
        <v>211</v>
      </c>
      <c r="AL384" s="23"/>
      <c r="AM384" s="23" t="s">
        <v>212</v>
      </c>
      <c r="AN384" s="84" t="s">
        <v>209</v>
      </c>
      <c r="AO384" s="23" t="s">
        <v>210</v>
      </c>
      <c r="AP384" s="23"/>
      <c r="AQ384" s="23" t="s">
        <v>210</v>
      </c>
      <c r="AR384" s="23"/>
      <c r="AS384" s="23" t="s">
        <v>1718</v>
      </c>
      <c r="AT384" s="23">
        <v>15340369000</v>
      </c>
    </row>
    <row r="385" s="9" customFormat="1" ht="70" customHeight="1" spans="1:46">
      <c r="A385" s="23">
        <f>SUBTOTAL(103,$C$7:C385)*1</f>
        <v>379</v>
      </c>
      <c r="B385" s="23" t="s">
        <v>190</v>
      </c>
      <c r="C385" s="23" t="s">
        <v>3555</v>
      </c>
      <c r="D385" s="23" t="s">
        <v>192</v>
      </c>
      <c r="E385" s="23" t="s">
        <v>244</v>
      </c>
      <c r="F385" s="23" t="s">
        <v>262</v>
      </c>
      <c r="G385" s="23" t="s">
        <v>3517</v>
      </c>
      <c r="H385" s="23" t="s">
        <v>196</v>
      </c>
      <c r="I385" s="23" t="s">
        <v>71</v>
      </c>
      <c r="J385" s="23" t="s">
        <v>3556</v>
      </c>
      <c r="K385" s="23" t="s">
        <v>3557</v>
      </c>
      <c r="L385" s="23" t="s">
        <v>3558</v>
      </c>
      <c r="M385" s="23" t="s">
        <v>3559</v>
      </c>
      <c r="N385" s="23" t="s">
        <v>268</v>
      </c>
      <c r="O385" s="23" t="s">
        <v>203</v>
      </c>
      <c r="P385" s="23" t="s">
        <v>3535</v>
      </c>
      <c r="Q385" s="23" t="s">
        <v>3560</v>
      </c>
      <c r="R385" s="23" t="s">
        <v>3561</v>
      </c>
      <c r="S385" s="33" t="s">
        <v>303</v>
      </c>
      <c r="T385" s="33" t="s">
        <v>257</v>
      </c>
      <c r="U385" s="23" t="s">
        <v>274</v>
      </c>
      <c r="V385" s="23" t="s">
        <v>70</v>
      </c>
      <c r="W385" s="23">
        <v>2024</v>
      </c>
      <c r="X385" s="23" t="s">
        <v>209</v>
      </c>
      <c r="Y385" s="23">
        <v>2024.01</v>
      </c>
      <c r="Z385" s="23">
        <v>2024.12</v>
      </c>
      <c r="AA385" s="36">
        <v>90</v>
      </c>
      <c r="AB385" s="36">
        <v>90</v>
      </c>
      <c r="AC385" s="36">
        <v>90</v>
      </c>
      <c r="AD385" s="36">
        <v>0</v>
      </c>
      <c r="AE385" s="36">
        <v>0</v>
      </c>
      <c r="AF385" s="36"/>
      <c r="AG385" s="40">
        <v>137</v>
      </c>
      <c r="AH385" s="40">
        <v>32</v>
      </c>
      <c r="AI385" s="23" t="s">
        <v>210</v>
      </c>
      <c r="AJ385" s="23" t="s">
        <v>210</v>
      </c>
      <c r="AK385" s="23" t="s">
        <v>211</v>
      </c>
      <c r="AL385" s="23"/>
      <c r="AM385" s="23" t="s">
        <v>212</v>
      </c>
      <c r="AN385" s="23" t="s">
        <v>210</v>
      </c>
      <c r="AO385" s="23" t="s">
        <v>210</v>
      </c>
      <c r="AP385" s="23"/>
      <c r="AQ385" s="23" t="s">
        <v>210</v>
      </c>
      <c r="AR385" s="23"/>
      <c r="AS385" s="23" t="s">
        <v>1718</v>
      </c>
      <c r="AT385" s="23">
        <v>15340369000</v>
      </c>
    </row>
    <row r="386" s="9" customFormat="1" ht="70" customHeight="1" spans="1:46">
      <c r="A386" s="23">
        <f>SUBTOTAL(103,$C$7:C386)*1</f>
        <v>380</v>
      </c>
      <c r="B386" s="23" t="s">
        <v>3496</v>
      </c>
      <c r="C386" s="23" t="s">
        <v>3562</v>
      </c>
      <c r="D386" s="23" t="s">
        <v>192</v>
      </c>
      <c r="E386" s="23" t="s">
        <v>244</v>
      </c>
      <c r="F386" s="23" t="s">
        <v>3563</v>
      </c>
      <c r="G386" s="23" t="s">
        <v>3564</v>
      </c>
      <c r="H386" s="23" t="s">
        <v>196</v>
      </c>
      <c r="I386" s="23" t="s">
        <v>71</v>
      </c>
      <c r="J386" s="23" t="s">
        <v>3565</v>
      </c>
      <c r="K386" s="23" t="s">
        <v>3566</v>
      </c>
      <c r="L386" s="23" t="s">
        <v>3567</v>
      </c>
      <c r="M386" s="23" t="s">
        <v>3568</v>
      </c>
      <c r="N386" s="23" t="s">
        <v>1261</v>
      </c>
      <c r="O386" s="23" t="s">
        <v>361</v>
      </c>
      <c r="P386" s="23" t="s">
        <v>3551</v>
      </c>
      <c r="Q386" s="23" t="s">
        <v>3569</v>
      </c>
      <c r="R386" s="23" t="s">
        <v>3553</v>
      </c>
      <c r="S386" s="33" t="s">
        <v>3554</v>
      </c>
      <c r="T386" s="33" t="s">
        <v>3506</v>
      </c>
      <c r="U386" s="23" t="s">
        <v>274</v>
      </c>
      <c r="V386" s="23" t="s">
        <v>70</v>
      </c>
      <c r="W386" s="23">
        <v>2024</v>
      </c>
      <c r="X386" s="23" t="s">
        <v>209</v>
      </c>
      <c r="Y386" s="23">
        <v>2024.06</v>
      </c>
      <c r="Z386" s="23">
        <v>2024.12</v>
      </c>
      <c r="AA386" s="36">
        <v>30</v>
      </c>
      <c r="AB386" s="36">
        <v>30</v>
      </c>
      <c r="AC386" s="36">
        <v>30</v>
      </c>
      <c r="AD386" s="36">
        <v>0</v>
      </c>
      <c r="AE386" s="36">
        <v>0</v>
      </c>
      <c r="AF386" s="36"/>
      <c r="AG386" s="40">
        <v>157</v>
      </c>
      <c r="AH386" s="40">
        <v>29</v>
      </c>
      <c r="AI386" s="23" t="s">
        <v>210</v>
      </c>
      <c r="AJ386" s="23" t="s">
        <v>210</v>
      </c>
      <c r="AK386" s="23" t="s">
        <v>211</v>
      </c>
      <c r="AL386" s="23"/>
      <c r="AM386" s="23" t="s">
        <v>212</v>
      </c>
      <c r="AN386" s="84" t="s">
        <v>209</v>
      </c>
      <c r="AO386" s="23" t="s">
        <v>210</v>
      </c>
      <c r="AP386" s="23"/>
      <c r="AQ386" s="23" t="s">
        <v>210</v>
      </c>
      <c r="AR386" s="23"/>
      <c r="AS386" s="23" t="s">
        <v>1718</v>
      </c>
      <c r="AT386" s="23">
        <v>15340369000</v>
      </c>
    </row>
    <row r="387" s="9" customFormat="1" ht="70" customHeight="1" spans="1:46">
      <c r="A387" s="23">
        <f>SUBTOTAL(103,$C$7:C387)*1</f>
        <v>381</v>
      </c>
      <c r="B387" s="23" t="s">
        <v>3496</v>
      </c>
      <c r="C387" s="23" t="s">
        <v>3570</v>
      </c>
      <c r="D387" s="23" t="s">
        <v>192</v>
      </c>
      <c r="E387" s="23" t="s">
        <v>244</v>
      </c>
      <c r="F387" s="23" t="s">
        <v>262</v>
      </c>
      <c r="G387" s="23" t="s">
        <v>3571</v>
      </c>
      <c r="H387" s="23" t="s">
        <v>3572</v>
      </c>
      <c r="I387" s="23" t="s">
        <v>3573</v>
      </c>
      <c r="J387" s="23" t="s">
        <v>3574</v>
      </c>
      <c r="K387" s="23" t="s">
        <v>3541</v>
      </c>
      <c r="L387" s="23" t="s">
        <v>3575</v>
      </c>
      <c r="M387" s="23" t="s">
        <v>3576</v>
      </c>
      <c r="N387" s="23" t="s">
        <v>268</v>
      </c>
      <c r="O387" s="23" t="s">
        <v>225</v>
      </c>
      <c r="P387" s="23" t="s">
        <v>461</v>
      </c>
      <c r="Q387" s="23" t="s">
        <v>405</v>
      </c>
      <c r="R387" s="23" t="s">
        <v>3553</v>
      </c>
      <c r="S387" s="33" t="s">
        <v>273</v>
      </c>
      <c r="T387" s="33" t="s">
        <v>3506</v>
      </c>
      <c r="U387" s="23" t="s">
        <v>274</v>
      </c>
      <c r="V387" s="23" t="s">
        <v>70</v>
      </c>
      <c r="W387" s="23">
        <v>2024</v>
      </c>
      <c r="X387" s="23" t="s">
        <v>209</v>
      </c>
      <c r="Y387" s="23">
        <v>2024.06</v>
      </c>
      <c r="Z387" s="23">
        <v>2024.12</v>
      </c>
      <c r="AA387" s="36">
        <v>8</v>
      </c>
      <c r="AB387" s="36">
        <v>8</v>
      </c>
      <c r="AC387" s="36">
        <v>0</v>
      </c>
      <c r="AD387" s="36">
        <v>8</v>
      </c>
      <c r="AE387" s="36">
        <v>0</v>
      </c>
      <c r="AF387" s="36"/>
      <c r="AG387" s="40">
        <v>106</v>
      </c>
      <c r="AH387" s="40">
        <v>20</v>
      </c>
      <c r="AI387" s="23" t="s">
        <v>210</v>
      </c>
      <c r="AJ387" s="23" t="s">
        <v>210</v>
      </c>
      <c r="AK387" s="23" t="s">
        <v>211</v>
      </c>
      <c r="AL387" s="23"/>
      <c r="AM387" s="23" t="s">
        <v>212</v>
      </c>
      <c r="AN387" s="84" t="s">
        <v>209</v>
      </c>
      <c r="AO387" s="23" t="s">
        <v>210</v>
      </c>
      <c r="AP387" s="23"/>
      <c r="AQ387" s="23" t="s">
        <v>210</v>
      </c>
      <c r="AR387" s="23"/>
      <c r="AS387" s="23" t="s">
        <v>3577</v>
      </c>
      <c r="AT387" s="23">
        <v>18723939336</v>
      </c>
    </row>
    <row r="388" s="9" customFormat="1" ht="70" customHeight="1" spans="1:46">
      <c r="A388" s="23">
        <f>SUBTOTAL(103,$C$7:C388)*1</f>
        <v>382</v>
      </c>
      <c r="B388" s="23" t="s">
        <v>3496</v>
      </c>
      <c r="C388" s="23" t="s">
        <v>3578</v>
      </c>
      <c r="D388" s="23" t="s">
        <v>192</v>
      </c>
      <c r="E388" s="23" t="s">
        <v>244</v>
      </c>
      <c r="F388" s="23" t="s">
        <v>262</v>
      </c>
      <c r="G388" s="23" t="s">
        <v>3579</v>
      </c>
      <c r="H388" s="23" t="s">
        <v>196</v>
      </c>
      <c r="I388" s="23" t="s">
        <v>3580</v>
      </c>
      <c r="J388" s="23" t="s">
        <v>3581</v>
      </c>
      <c r="K388" s="23" t="s">
        <v>3582</v>
      </c>
      <c r="L388" s="23" t="s">
        <v>3583</v>
      </c>
      <c r="M388" s="23" t="s">
        <v>3584</v>
      </c>
      <c r="N388" s="23" t="s">
        <v>268</v>
      </c>
      <c r="O388" s="23" t="s">
        <v>225</v>
      </c>
      <c r="P388" s="23" t="s">
        <v>3503</v>
      </c>
      <c r="Q388" s="23" t="s">
        <v>3585</v>
      </c>
      <c r="R388" s="23" t="s">
        <v>441</v>
      </c>
      <c r="S388" s="33" t="s">
        <v>273</v>
      </c>
      <c r="T388" s="33" t="s">
        <v>3506</v>
      </c>
      <c r="U388" s="23" t="s">
        <v>274</v>
      </c>
      <c r="V388" s="23" t="s">
        <v>36</v>
      </c>
      <c r="W388" s="23">
        <v>2024</v>
      </c>
      <c r="X388" s="23" t="s">
        <v>209</v>
      </c>
      <c r="Y388" s="23">
        <v>2024.06</v>
      </c>
      <c r="Z388" s="23">
        <v>2024.12</v>
      </c>
      <c r="AA388" s="36">
        <v>30</v>
      </c>
      <c r="AB388" s="36">
        <v>30</v>
      </c>
      <c r="AC388" s="36">
        <v>0</v>
      </c>
      <c r="AD388" s="36">
        <v>30</v>
      </c>
      <c r="AE388" s="36">
        <v>0</v>
      </c>
      <c r="AF388" s="36"/>
      <c r="AG388" s="40">
        <v>130</v>
      </c>
      <c r="AH388" s="40">
        <v>40</v>
      </c>
      <c r="AI388" s="23" t="s">
        <v>210</v>
      </c>
      <c r="AJ388" s="23" t="s">
        <v>210</v>
      </c>
      <c r="AK388" s="23" t="s">
        <v>211</v>
      </c>
      <c r="AL388" s="23"/>
      <c r="AM388" s="23" t="s">
        <v>212</v>
      </c>
      <c r="AN388" s="23" t="s">
        <v>209</v>
      </c>
      <c r="AO388" s="23" t="s">
        <v>210</v>
      </c>
      <c r="AP388" s="23"/>
      <c r="AQ388" s="23" t="s">
        <v>210</v>
      </c>
      <c r="AR388" s="23"/>
      <c r="AS388" s="23" t="s">
        <v>3586</v>
      </c>
      <c r="AT388" s="23">
        <v>18680984862</v>
      </c>
    </row>
    <row r="389" s="9" customFormat="1" ht="70" customHeight="1" spans="1:46">
      <c r="A389" s="23">
        <f>SUBTOTAL(103,$C$7:C389)*1</f>
        <v>383</v>
      </c>
      <c r="B389" s="23" t="s">
        <v>3496</v>
      </c>
      <c r="C389" s="23" t="s">
        <v>3587</v>
      </c>
      <c r="D389" s="23" t="s">
        <v>192</v>
      </c>
      <c r="E389" s="23" t="s">
        <v>244</v>
      </c>
      <c r="F389" s="23" t="s">
        <v>262</v>
      </c>
      <c r="G389" s="23" t="s">
        <v>3579</v>
      </c>
      <c r="H389" s="23" t="s">
        <v>196</v>
      </c>
      <c r="I389" s="23" t="s">
        <v>1945</v>
      </c>
      <c r="J389" s="23" t="s">
        <v>3588</v>
      </c>
      <c r="K389" s="23" t="s">
        <v>3589</v>
      </c>
      <c r="L389" s="23" t="s">
        <v>3588</v>
      </c>
      <c r="M389" s="23" t="s">
        <v>3534</v>
      </c>
      <c r="N389" s="23" t="s">
        <v>268</v>
      </c>
      <c r="O389" s="23" t="s">
        <v>225</v>
      </c>
      <c r="P389" s="23" t="s">
        <v>3503</v>
      </c>
      <c r="Q389" s="23" t="s">
        <v>3585</v>
      </c>
      <c r="R389" s="23" t="s">
        <v>3590</v>
      </c>
      <c r="S389" s="33" t="s">
        <v>273</v>
      </c>
      <c r="T389" s="33" t="s">
        <v>3506</v>
      </c>
      <c r="U389" s="23" t="s">
        <v>274</v>
      </c>
      <c r="V389" s="23" t="s">
        <v>42</v>
      </c>
      <c r="W389" s="23">
        <v>2024</v>
      </c>
      <c r="X389" s="23" t="s">
        <v>209</v>
      </c>
      <c r="Y389" s="23">
        <v>2024.06</v>
      </c>
      <c r="Z389" s="23">
        <v>2024.12</v>
      </c>
      <c r="AA389" s="36">
        <v>30</v>
      </c>
      <c r="AB389" s="36">
        <v>30</v>
      </c>
      <c r="AC389" s="36">
        <v>0</v>
      </c>
      <c r="AD389" s="36">
        <v>30</v>
      </c>
      <c r="AE389" s="36">
        <v>0</v>
      </c>
      <c r="AF389" s="36"/>
      <c r="AG389" s="40">
        <v>980</v>
      </c>
      <c r="AH389" s="40">
        <v>216</v>
      </c>
      <c r="AI389" s="23" t="s">
        <v>210</v>
      </c>
      <c r="AJ389" s="23" t="s">
        <v>210</v>
      </c>
      <c r="AK389" s="23" t="s">
        <v>211</v>
      </c>
      <c r="AL389" s="23"/>
      <c r="AM389" s="23" t="s">
        <v>212</v>
      </c>
      <c r="AN389" s="84" t="s">
        <v>209</v>
      </c>
      <c r="AO389" s="23" t="s">
        <v>210</v>
      </c>
      <c r="AP389" s="23"/>
      <c r="AQ389" s="23" t="s">
        <v>210</v>
      </c>
      <c r="AR389" s="23"/>
      <c r="AS389" s="23" t="s">
        <v>342</v>
      </c>
      <c r="AT389" s="23">
        <v>75762007</v>
      </c>
    </row>
    <row r="390" s="9" customFormat="1" ht="70" customHeight="1" spans="1:46">
      <c r="A390" s="23">
        <f>SUBTOTAL(103,$C$7:C390)*1</f>
        <v>384</v>
      </c>
      <c r="B390" s="23" t="s">
        <v>3496</v>
      </c>
      <c r="C390" s="23" t="s">
        <v>3591</v>
      </c>
      <c r="D390" s="23" t="s">
        <v>192</v>
      </c>
      <c r="E390" s="23" t="s">
        <v>244</v>
      </c>
      <c r="F390" s="23" t="s">
        <v>262</v>
      </c>
      <c r="G390" s="23" t="s">
        <v>3579</v>
      </c>
      <c r="H390" s="23" t="s">
        <v>196</v>
      </c>
      <c r="I390" s="23" t="s">
        <v>3592</v>
      </c>
      <c r="J390" s="23" t="s">
        <v>3588</v>
      </c>
      <c r="K390" s="23" t="s">
        <v>3589</v>
      </c>
      <c r="L390" s="23" t="s">
        <v>3588</v>
      </c>
      <c r="M390" s="23" t="s">
        <v>3534</v>
      </c>
      <c r="N390" s="23" t="s">
        <v>268</v>
      </c>
      <c r="O390" s="23" t="s">
        <v>225</v>
      </c>
      <c r="P390" s="23" t="s">
        <v>3503</v>
      </c>
      <c r="Q390" s="23" t="s">
        <v>3585</v>
      </c>
      <c r="R390" s="23" t="s">
        <v>3593</v>
      </c>
      <c r="S390" s="33" t="s">
        <v>273</v>
      </c>
      <c r="T390" s="33" t="s">
        <v>3506</v>
      </c>
      <c r="U390" s="23" t="s">
        <v>274</v>
      </c>
      <c r="V390" s="23" t="s">
        <v>42</v>
      </c>
      <c r="W390" s="23">
        <v>2024</v>
      </c>
      <c r="X390" s="23" t="s">
        <v>209</v>
      </c>
      <c r="Y390" s="23">
        <v>2024.06</v>
      </c>
      <c r="Z390" s="23">
        <v>2024.12</v>
      </c>
      <c r="AA390" s="36">
        <v>30</v>
      </c>
      <c r="AB390" s="36">
        <v>30</v>
      </c>
      <c r="AC390" s="36">
        <v>0</v>
      </c>
      <c r="AD390" s="36">
        <v>30</v>
      </c>
      <c r="AE390" s="36">
        <v>0</v>
      </c>
      <c r="AF390" s="36"/>
      <c r="AG390" s="40">
        <v>1500</v>
      </c>
      <c r="AH390" s="40">
        <v>120</v>
      </c>
      <c r="AI390" s="23" t="s">
        <v>210</v>
      </c>
      <c r="AJ390" s="23" t="s">
        <v>210</v>
      </c>
      <c r="AK390" s="23" t="s">
        <v>211</v>
      </c>
      <c r="AL390" s="23"/>
      <c r="AM390" s="23" t="s">
        <v>212</v>
      </c>
      <c r="AN390" s="84" t="s">
        <v>209</v>
      </c>
      <c r="AO390" s="23" t="s">
        <v>210</v>
      </c>
      <c r="AP390" s="23"/>
      <c r="AQ390" s="23" t="s">
        <v>210</v>
      </c>
      <c r="AR390" s="23"/>
      <c r="AS390" s="23" t="s">
        <v>342</v>
      </c>
      <c r="AT390" s="23">
        <v>75762007</v>
      </c>
    </row>
    <row r="391" s="9" customFormat="1" ht="70" customHeight="1" spans="1:46">
      <c r="A391" s="23">
        <f>SUBTOTAL(103,$C$7:C391)*1</f>
        <v>385</v>
      </c>
      <c r="B391" s="23" t="s">
        <v>3496</v>
      </c>
      <c r="C391" s="23" t="s">
        <v>3594</v>
      </c>
      <c r="D391" s="23" t="s">
        <v>192</v>
      </c>
      <c r="E391" s="23" t="s">
        <v>244</v>
      </c>
      <c r="F391" s="23" t="s">
        <v>262</v>
      </c>
      <c r="G391" s="23" t="s">
        <v>3579</v>
      </c>
      <c r="H391" s="23" t="s">
        <v>196</v>
      </c>
      <c r="I391" s="23" t="s">
        <v>3595</v>
      </c>
      <c r="J391" s="23" t="s">
        <v>3596</v>
      </c>
      <c r="K391" s="23" t="s">
        <v>3597</v>
      </c>
      <c r="L391" s="23" t="s">
        <v>3596</v>
      </c>
      <c r="M391" s="23" t="s">
        <v>3534</v>
      </c>
      <c r="N391" s="23" t="s">
        <v>268</v>
      </c>
      <c r="O391" s="23" t="s">
        <v>225</v>
      </c>
      <c r="P391" s="23" t="s">
        <v>3503</v>
      </c>
      <c r="Q391" s="23" t="s">
        <v>3585</v>
      </c>
      <c r="R391" s="23" t="s">
        <v>3598</v>
      </c>
      <c r="S391" s="33" t="s">
        <v>273</v>
      </c>
      <c r="T391" s="33" t="s">
        <v>3506</v>
      </c>
      <c r="U391" s="23" t="s">
        <v>274</v>
      </c>
      <c r="V391" s="23" t="s">
        <v>64</v>
      </c>
      <c r="W391" s="23">
        <v>2024</v>
      </c>
      <c r="X391" s="23" t="s">
        <v>209</v>
      </c>
      <c r="Y391" s="23">
        <v>2024.06</v>
      </c>
      <c r="Z391" s="23">
        <v>2024.12</v>
      </c>
      <c r="AA391" s="36">
        <v>30</v>
      </c>
      <c r="AB391" s="36">
        <v>30</v>
      </c>
      <c r="AC391" s="36">
        <v>0</v>
      </c>
      <c r="AD391" s="36">
        <v>30</v>
      </c>
      <c r="AE391" s="36">
        <v>0</v>
      </c>
      <c r="AF391" s="36"/>
      <c r="AG391" s="40">
        <v>847</v>
      </c>
      <c r="AH391" s="40">
        <v>88</v>
      </c>
      <c r="AI391" s="23" t="s">
        <v>210</v>
      </c>
      <c r="AJ391" s="23" t="s">
        <v>210</v>
      </c>
      <c r="AK391" s="23" t="s">
        <v>211</v>
      </c>
      <c r="AL391" s="23"/>
      <c r="AM391" s="23" t="s">
        <v>212</v>
      </c>
      <c r="AN391" s="23" t="s">
        <v>209</v>
      </c>
      <c r="AO391" s="23" t="s">
        <v>210</v>
      </c>
      <c r="AP391" s="23"/>
      <c r="AQ391" s="23" t="s">
        <v>210</v>
      </c>
      <c r="AR391" s="23"/>
      <c r="AS391" s="23" t="s">
        <v>3599</v>
      </c>
      <c r="AT391" s="23">
        <v>13996926909</v>
      </c>
    </row>
    <row r="392" s="9" customFormat="1" ht="70" customHeight="1" spans="1:46">
      <c r="A392" s="23">
        <f>SUBTOTAL(103,$C$7:C392)*1</f>
        <v>386</v>
      </c>
      <c r="B392" s="23" t="s">
        <v>3496</v>
      </c>
      <c r="C392" s="23" t="s">
        <v>3600</v>
      </c>
      <c r="D392" s="23" t="s">
        <v>192</v>
      </c>
      <c r="E392" s="23" t="s">
        <v>244</v>
      </c>
      <c r="F392" s="23" t="s">
        <v>262</v>
      </c>
      <c r="G392" s="23" t="s">
        <v>3579</v>
      </c>
      <c r="H392" s="23" t="s">
        <v>196</v>
      </c>
      <c r="I392" s="23" t="s">
        <v>3595</v>
      </c>
      <c r="J392" s="23" t="s">
        <v>3601</v>
      </c>
      <c r="K392" s="23" t="s">
        <v>3597</v>
      </c>
      <c r="L392" s="23" t="s">
        <v>3601</v>
      </c>
      <c r="M392" s="23" t="s">
        <v>3534</v>
      </c>
      <c r="N392" s="23" t="s">
        <v>268</v>
      </c>
      <c r="O392" s="23" t="s">
        <v>225</v>
      </c>
      <c r="P392" s="23" t="s">
        <v>3503</v>
      </c>
      <c r="Q392" s="23" t="s">
        <v>3585</v>
      </c>
      <c r="R392" s="23" t="s">
        <v>3602</v>
      </c>
      <c r="S392" s="33" t="s">
        <v>273</v>
      </c>
      <c r="T392" s="33" t="s">
        <v>3506</v>
      </c>
      <c r="U392" s="23" t="s">
        <v>274</v>
      </c>
      <c r="V392" s="23" t="s">
        <v>64</v>
      </c>
      <c r="W392" s="23">
        <v>2024</v>
      </c>
      <c r="X392" s="23" t="s">
        <v>209</v>
      </c>
      <c r="Y392" s="23">
        <v>2024.06</v>
      </c>
      <c r="Z392" s="23">
        <v>2024.12</v>
      </c>
      <c r="AA392" s="36">
        <v>30</v>
      </c>
      <c r="AB392" s="36">
        <v>30</v>
      </c>
      <c r="AC392" s="36">
        <v>0</v>
      </c>
      <c r="AD392" s="36">
        <v>30</v>
      </c>
      <c r="AE392" s="36">
        <v>0</v>
      </c>
      <c r="AF392" s="36"/>
      <c r="AG392" s="40">
        <v>405</v>
      </c>
      <c r="AH392" s="40">
        <v>103</v>
      </c>
      <c r="AI392" s="23" t="s">
        <v>210</v>
      </c>
      <c r="AJ392" s="23" t="s">
        <v>210</v>
      </c>
      <c r="AK392" s="23" t="s">
        <v>211</v>
      </c>
      <c r="AL392" s="23"/>
      <c r="AM392" s="23" t="s">
        <v>212</v>
      </c>
      <c r="AN392" s="23" t="s">
        <v>209</v>
      </c>
      <c r="AO392" s="23" t="s">
        <v>210</v>
      </c>
      <c r="AP392" s="23"/>
      <c r="AQ392" s="23" t="s">
        <v>210</v>
      </c>
      <c r="AR392" s="23"/>
      <c r="AS392" s="23" t="s">
        <v>3599</v>
      </c>
      <c r="AT392" s="23">
        <v>13996926909</v>
      </c>
    </row>
    <row r="393" s="9" customFormat="1" ht="70" customHeight="1" spans="1:46">
      <c r="A393" s="23">
        <f>SUBTOTAL(103,$C$7:C393)*1</f>
        <v>387</v>
      </c>
      <c r="B393" s="23" t="s">
        <v>3496</v>
      </c>
      <c r="C393" s="23" t="s">
        <v>3603</v>
      </c>
      <c r="D393" s="23" t="s">
        <v>192</v>
      </c>
      <c r="E393" s="23" t="s">
        <v>244</v>
      </c>
      <c r="F393" s="23" t="s">
        <v>262</v>
      </c>
      <c r="G393" s="23" t="s">
        <v>3604</v>
      </c>
      <c r="H393" s="23" t="s">
        <v>196</v>
      </c>
      <c r="I393" s="23" t="s">
        <v>3605</v>
      </c>
      <c r="J393" s="23" t="s">
        <v>3606</v>
      </c>
      <c r="K393" s="23" t="s">
        <v>3597</v>
      </c>
      <c r="L393" s="23" t="s">
        <v>3606</v>
      </c>
      <c r="M393" s="23" t="s">
        <v>3607</v>
      </c>
      <c r="N393" s="23" t="s">
        <v>268</v>
      </c>
      <c r="O393" s="23" t="s">
        <v>225</v>
      </c>
      <c r="P393" s="23" t="s">
        <v>461</v>
      </c>
      <c r="Q393" s="23" t="s">
        <v>3608</v>
      </c>
      <c r="R393" s="23" t="s">
        <v>3609</v>
      </c>
      <c r="S393" s="33" t="s">
        <v>273</v>
      </c>
      <c r="T393" s="33" t="s">
        <v>3506</v>
      </c>
      <c r="U393" s="23" t="s">
        <v>274</v>
      </c>
      <c r="V393" s="23" t="s">
        <v>64</v>
      </c>
      <c r="W393" s="23">
        <v>2024</v>
      </c>
      <c r="X393" s="23" t="s">
        <v>209</v>
      </c>
      <c r="Y393" s="23">
        <v>2024.06</v>
      </c>
      <c r="Z393" s="23">
        <v>2024.12</v>
      </c>
      <c r="AA393" s="36">
        <v>6</v>
      </c>
      <c r="AB393" s="36">
        <v>6</v>
      </c>
      <c r="AC393" s="36">
        <v>0</v>
      </c>
      <c r="AD393" s="36">
        <v>6</v>
      </c>
      <c r="AE393" s="36">
        <v>0</v>
      </c>
      <c r="AF393" s="36"/>
      <c r="AG393" s="40">
        <v>41</v>
      </c>
      <c r="AH393" s="40">
        <v>4</v>
      </c>
      <c r="AI393" s="23" t="s">
        <v>210</v>
      </c>
      <c r="AJ393" s="23" t="s">
        <v>210</v>
      </c>
      <c r="AK393" s="23" t="s">
        <v>211</v>
      </c>
      <c r="AL393" s="23"/>
      <c r="AM393" s="23" t="s">
        <v>212</v>
      </c>
      <c r="AN393" s="23" t="s">
        <v>209</v>
      </c>
      <c r="AO393" s="23" t="s">
        <v>210</v>
      </c>
      <c r="AP393" s="23"/>
      <c r="AQ393" s="23" t="s">
        <v>210</v>
      </c>
      <c r="AR393" s="23"/>
      <c r="AS393" s="23" t="s">
        <v>3599</v>
      </c>
      <c r="AT393" s="23">
        <v>13996926909</v>
      </c>
    </row>
    <row r="394" s="9" customFormat="1" ht="70" customHeight="1" spans="1:46">
      <c r="A394" s="23">
        <f>SUBTOTAL(103,$C$7:C394)*1</f>
        <v>388</v>
      </c>
      <c r="B394" s="23" t="s">
        <v>3496</v>
      </c>
      <c r="C394" s="23" t="s">
        <v>3610</v>
      </c>
      <c r="D394" s="23" t="s">
        <v>192</v>
      </c>
      <c r="E394" s="23" t="s">
        <v>244</v>
      </c>
      <c r="F394" s="23" t="s">
        <v>262</v>
      </c>
      <c r="G394" s="23" t="s">
        <v>3579</v>
      </c>
      <c r="H394" s="23" t="s">
        <v>196</v>
      </c>
      <c r="I394" s="23" t="s">
        <v>3611</v>
      </c>
      <c r="J394" s="23" t="s">
        <v>3612</v>
      </c>
      <c r="K394" s="23" t="s">
        <v>3597</v>
      </c>
      <c r="L394" s="23" t="s">
        <v>3612</v>
      </c>
      <c r="M394" s="23" t="s">
        <v>3534</v>
      </c>
      <c r="N394" s="23" t="s">
        <v>268</v>
      </c>
      <c r="O394" s="23" t="s">
        <v>225</v>
      </c>
      <c r="P394" s="23" t="s">
        <v>3503</v>
      </c>
      <c r="Q394" s="23" t="s">
        <v>3585</v>
      </c>
      <c r="R394" s="23" t="s">
        <v>3613</v>
      </c>
      <c r="S394" s="33" t="s">
        <v>273</v>
      </c>
      <c r="T394" s="33" t="s">
        <v>3506</v>
      </c>
      <c r="U394" s="23" t="s">
        <v>274</v>
      </c>
      <c r="V394" s="23" t="s">
        <v>64</v>
      </c>
      <c r="W394" s="23">
        <v>2024</v>
      </c>
      <c r="X394" s="23" t="s">
        <v>209</v>
      </c>
      <c r="Y394" s="23">
        <v>2024.06</v>
      </c>
      <c r="Z394" s="23">
        <v>2024.12</v>
      </c>
      <c r="AA394" s="36">
        <v>30</v>
      </c>
      <c r="AB394" s="36">
        <v>30</v>
      </c>
      <c r="AC394" s="36">
        <v>0</v>
      </c>
      <c r="AD394" s="36">
        <v>30</v>
      </c>
      <c r="AE394" s="36">
        <v>0</v>
      </c>
      <c r="AF394" s="36"/>
      <c r="AG394" s="40">
        <v>340</v>
      </c>
      <c r="AH394" s="40">
        <v>68</v>
      </c>
      <c r="AI394" s="23" t="s">
        <v>210</v>
      </c>
      <c r="AJ394" s="23" t="s">
        <v>210</v>
      </c>
      <c r="AK394" s="23" t="s">
        <v>211</v>
      </c>
      <c r="AL394" s="23"/>
      <c r="AM394" s="23" t="s">
        <v>212</v>
      </c>
      <c r="AN394" s="23" t="s">
        <v>209</v>
      </c>
      <c r="AO394" s="23" t="s">
        <v>210</v>
      </c>
      <c r="AP394" s="23"/>
      <c r="AQ394" s="23" t="s">
        <v>210</v>
      </c>
      <c r="AR394" s="23"/>
      <c r="AS394" s="23" t="s">
        <v>3614</v>
      </c>
      <c r="AT394" s="23">
        <v>15730879748</v>
      </c>
    </row>
    <row r="395" s="9" customFormat="1" ht="70" customHeight="1" spans="1:46">
      <c r="A395" s="23">
        <f>SUBTOTAL(103,$C$7:C395)*1</f>
        <v>389</v>
      </c>
      <c r="B395" s="23" t="s">
        <v>3496</v>
      </c>
      <c r="C395" s="23" t="s">
        <v>3615</v>
      </c>
      <c r="D395" s="23" t="s">
        <v>192</v>
      </c>
      <c r="E395" s="23" t="s">
        <v>244</v>
      </c>
      <c r="F395" s="23" t="s">
        <v>262</v>
      </c>
      <c r="G395" s="23" t="s">
        <v>3579</v>
      </c>
      <c r="H395" s="23" t="s">
        <v>196</v>
      </c>
      <c r="I395" s="23" t="s">
        <v>3616</v>
      </c>
      <c r="J395" s="23" t="s">
        <v>3617</v>
      </c>
      <c r="K395" s="23" t="s">
        <v>3597</v>
      </c>
      <c r="L395" s="23" t="s">
        <v>3617</v>
      </c>
      <c r="M395" s="23" t="s">
        <v>3534</v>
      </c>
      <c r="N395" s="23" t="s">
        <v>268</v>
      </c>
      <c r="O395" s="23" t="s">
        <v>225</v>
      </c>
      <c r="P395" s="23" t="s">
        <v>3503</v>
      </c>
      <c r="Q395" s="23" t="s">
        <v>3585</v>
      </c>
      <c r="R395" s="23" t="s">
        <v>3618</v>
      </c>
      <c r="S395" s="33" t="s">
        <v>273</v>
      </c>
      <c r="T395" s="33" t="s">
        <v>3506</v>
      </c>
      <c r="U395" s="23" t="s">
        <v>274</v>
      </c>
      <c r="V395" s="23" t="s">
        <v>64</v>
      </c>
      <c r="W395" s="23">
        <v>2024</v>
      </c>
      <c r="X395" s="23" t="s">
        <v>209</v>
      </c>
      <c r="Y395" s="23">
        <v>2024.06</v>
      </c>
      <c r="Z395" s="23">
        <v>2024.12</v>
      </c>
      <c r="AA395" s="36">
        <v>30</v>
      </c>
      <c r="AB395" s="36">
        <v>30</v>
      </c>
      <c r="AC395" s="36">
        <v>0</v>
      </c>
      <c r="AD395" s="36">
        <v>30</v>
      </c>
      <c r="AE395" s="36">
        <v>0</v>
      </c>
      <c r="AF395" s="36"/>
      <c r="AG395" s="40">
        <v>451</v>
      </c>
      <c r="AH395" s="40">
        <v>89</v>
      </c>
      <c r="AI395" s="23" t="s">
        <v>210</v>
      </c>
      <c r="AJ395" s="23" t="s">
        <v>210</v>
      </c>
      <c r="AK395" s="23" t="s">
        <v>211</v>
      </c>
      <c r="AL395" s="23"/>
      <c r="AM395" s="23" t="s">
        <v>212</v>
      </c>
      <c r="AN395" s="23" t="s">
        <v>209</v>
      </c>
      <c r="AO395" s="23" t="s">
        <v>210</v>
      </c>
      <c r="AP395" s="23"/>
      <c r="AQ395" s="23" t="s">
        <v>210</v>
      </c>
      <c r="AR395" s="23"/>
      <c r="AS395" s="23" t="s">
        <v>3614</v>
      </c>
      <c r="AT395" s="23">
        <v>15730879748</v>
      </c>
    </row>
    <row r="396" s="9" customFormat="1" ht="70" customHeight="1" spans="1:46">
      <c r="A396" s="23">
        <f>SUBTOTAL(103,$C$7:C396)*1</f>
        <v>390</v>
      </c>
      <c r="B396" s="23" t="s">
        <v>3496</v>
      </c>
      <c r="C396" s="23" t="s">
        <v>3619</v>
      </c>
      <c r="D396" s="23" t="s">
        <v>192</v>
      </c>
      <c r="E396" s="23" t="s">
        <v>244</v>
      </c>
      <c r="F396" s="23" t="s">
        <v>262</v>
      </c>
      <c r="G396" s="23" t="s">
        <v>3620</v>
      </c>
      <c r="H396" s="23" t="s">
        <v>196</v>
      </c>
      <c r="I396" s="23" t="s">
        <v>3621</v>
      </c>
      <c r="J396" s="23" t="s">
        <v>3622</v>
      </c>
      <c r="K396" s="23" t="s">
        <v>3597</v>
      </c>
      <c r="L396" s="23" t="s">
        <v>3622</v>
      </c>
      <c r="M396" s="23" t="s">
        <v>3623</v>
      </c>
      <c r="N396" s="23" t="s">
        <v>268</v>
      </c>
      <c r="O396" s="23" t="s">
        <v>225</v>
      </c>
      <c r="P396" s="23" t="s">
        <v>461</v>
      </c>
      <c r="Q396" s="23" t="s">
        <v>405</v>
      </c>
      <c r="R396" s="23" t="s">
        <v>3624</v>
      </c>
      <c r="S396" s="33" t="s">
        <v>273</v>
      </c>
      <c r="T396" s="33" t="s">
        <v>3506</v>
      </c>
      <c r="U396" s="23" t="s">
        <v>274</v>
      </c>
      <c r="V396" s="23" t="s">
        <v>90</v>
      </c>
      <c r="W396" s="23">
        <v>2024</v>
      </c>
      <c r="X396" s="23" t="s">
        <v>209</v>
      </c>
      <c r="Y396" s="23">
        <v>2024.06</v>
      </c>
      <c r="Z396" s="23">
        <v>2024.12</v>
      </c>
      <c r="AA396" s="36">
        <v>43</v>
      </c>
      <c r="AB396" s="36">
        <v>43</v>
      </c>
      <c r="AC396" s="36">
        <v>0</v>
      </c>
      <c r="AD396" s="36">
        <v>43</v>
      </c>
      <c r="AE396" s="36">
        <v>0</v>
      </c>
      <c r="AF396" s="36"/>
      <c r="AG396" s="40">
        <v>327</v>
      </c>
      <c r="AH396" s="40">
        <v>20</v>
      </c>
      <c r="AI396" s="23" t="s">
        <v>210</v>
      </c>
      <c r="AJ396" s="23" t="s">
        <v>210</v>
      </c>
      <c r="AK396" s="23" t="s">
        <v>211</v>
      </c>
      <c r="AL396" s="23"/>
      <c r="AM396" s="23" t="s">
        <v>212</v>
      </c>
      <c r="AN396" s="23" t="s">
        <v>209</v>
      </c>
      <c r="AO396" s="23" t="s">
        <v>210</v>
      </c>
      <c r="AP396" s="23"/>
      <c r="AQ396" s="23" t="s">
        <v>210</v>
      </c>
      <c r="AR396" s="23"/>
      <c r="AS396" s="23" t="s">
        <v>3625</v>
      </c>
      <c r="AT396" s="23">
        <v>15123757578</v>
      </c>
    </row>
    <row r="397" s="9" customFormat="1" ht="70" customHeight="1" spans="1:46">
      <c r="A397" s="23">
        <f>SUBTOTAL(103,$C$7:C397)*1</f>
        <v>391</v>
      </c>
      <c r="B397" s="23" t="s">
        <v>3496</v>
      </c>
      <c r="C397" s="23" t="s">
        <v>3626</v>
      </c>
      <c r="D397" s="23" t="s">
        <v>192</v>
      </c>
      <c r="E397" s="23" t="s">
        <v>244</v>
      </c>
      <c r="F397" s="23" t="s">
        <v>262</v>
      </c>
      <c r="G397" s="23" t="s">
        <v>3627</v>
      </c>
      <c r="H397" s="23" t="s">
        <v>196</v>
      </c>
      <c r="I397" s="23" t="s">
        <v>3628</v>
      </c>
      <c r="J397" s="23" t="s">
        <v>3629</v>
      </c>
      <c r="K397" s="23" t="s">
        <v>3597</v>
      </c>
      <c r="L397" s="23" t="s">
        <v>3629</v>
      </c>
      <c r="M397" s="23" t="s">
        <v>3630</v>
      </c>
      <c r="N397" s="23" t="s">
        <v>268</v>
      </c>
      <c r="O397" s="23" t="s">
        <v>225</v>
      </c>
      <c r="P397" s="23" t="s">
        <v>3503</v>
      </c>
      <c r="Q397" s="23" t="s">
        <v>3504</v>
      </c>
      <c r="R397" s="23" t="s">
        <v>3631</v>
      </c>
      <c r="S397" s="33" t="s">
        <v>273</v>
      </c>
      <c r="T397" s="33" t="s">
        <v>3506</v>
      </c>
      <c r="U397" s="23" t="s">
        <v>274</v>
      </c>
      <c r="V397" s="23" t="s">
        <v>90</v>
      </c>
      <c r="W397" s="23">
        <v>2024</v>
      </c>
      <c r="X397" s="23" t="s">
        <v>209</v>
      </c>
      <c r="Y397" s="23">
        <v>2024.06</v>
      </c>
      <c r="Z397" s="23">
        <v>2024.12</v>
      </c>
      <c r="AA397" s="36">
        <v>60</v>
      </c>
      <c r="AB397" s="36">
        <v>60</v>
      </c>
      <c r="AC397" s="36">
        <v>0</v>
      </c>
      <c r="AD397" s="36">
        <v>60</v>
      </c>
      <c r="AE397" s="36">
        <v>0</v>
      </c>
      <c r="AF397" s="36"/>
      <c r="AG397" s="40">
        <v>2447</v>
      </c>
      <c r="AH397" s="40">
        <v>357</v>
      </c>
      <c r="AI397" s="23" t="s">
        <v>210</v>
      </c>
      <c r="AJ397" s="23" t="s">
        <v>210</v>
      </c>
      <c r="AK397" s="23" t="s">
        <v>211</v>
      </c>
      <c r="AL397" s="23"/>
      <c r="AM397" s="23" t="s">
        <v>212</v>
      </c>
      <c r="AN397" s="23" t="s">
        <v>209</v>
      </c>
      <c r="AO397" s="23" t="s">
        <v>210</v>
      </c>
      <c r="AP397" s="23"/>
      <c r="AQ397" s="23" t="s">
        <v>210</v>
      </c>
      <c r="AR397" s="23"/>
      <c r="AS397" s="23" t="s">
        <v>3632</v>
      </c>
      <c r="AT397" s="23">
        <v>18723950774</v>
      </c>
    </row>
    <row r="398" s="9" customFormat="1" ht="70" customHeight="1" spans="1:46">
      <c r="A398" s="23">
        <f>SUBTOTAL(103,$C$7:C398)*1</f>
        <v>392</v>
      </c>
      <c r="B398" s="23" t="s">
        <v>3496</v>
      </c>
      <c r="C398" s="23" t="s">
        <v>3633</v>
      </c>
      <c r="D398" s="23" t="s">
        <v>192</v>
      </c>
      <c r="E398" s="23" t="s">
        <v>244</v>
      </c>
      <c r="F398" s="23" t="s">
        <v>262</v>
      </c>
      <c r="G398" s="23" t="s">
        <v>3634</v>
      </c>
      <c r="H398" s="23" t="s">
        <v>196</v>
      </c>
      <c r="I398" s="23" t="s">
        <v>3635</v>
      </c>
      <c r="J398" s="23" t="s">
        <v>3636</v>
      </c>
      <c r="K398" s="23" t="s">
        <v>3637</v>
      </c>
      <c r="L398" s="23" t="s">
        <v>3636</v>
      </c>
      <c r="M398" s="23" t="s">
        <v>3638</v>
      </c>
      <c r="N398" s="23" t="s">
        <v>268</v>
      </c>
      <c r="O398" s="23" t="s">
        <v>225</v>
      </c>
      <c r="P398" s="23" t="s">
        <v>461</v>
      </c>
      <c r="Q398" s="23" t="s">
        <v>3639</v>
      </c>
      <c r="R398" s="23" t="s">
        <v>3640</v>
      </c>
      <c r="S398" s="33" t="s">
        <v>273</v>
      </c>
      <c r="T398" s="33" t="s">
        <v>3506</v>
      </c>
      <c r="U398" s="23" t="s">
        <v>274</v>
      </c>
      <c r="V398" s="23" t="s">
        <v>80</v>
      </c>
      <c r="W398" s="23">
        <v>2024</v>
      </c>
      <c r="X398" s="23" t="s">
        <v>209</v>
      </c>
      <c r="Y398" s="23">
        <v>2024.06</v>
      </c>
      <c r="Z398" s="23">
        <v>2024.12</v>
      </c>
      <c r="AA398" s="36">
        <v>16.5</v>
      </c>
      <c r="AB398" s="36">
        <v>16.5</v>
      </c>
      <c r="AC398" s="36">
        <v>0</v>
      </c>
      <c r="AD398" s="36">
        <v>16.5</v>
      </c>
      <c r="AE398" s="36">
        <v>0</v>
      </c>
      <c r="AF398" s="36"/>
      <c r="AG398" s="40">
        <v>94</v>
      </c>
      <c r="AH398" s="40">
        <v>23</v>
      </c>
      <c r="AI398" s="23" t="s">
        <v>210</v>
      </c>
      <c r="AJ398" s="23" t="s">
        <v>210</v>
      </c>
      <c r="AK398" s="23" t="s">
        <v>211</v>
      </c>
      <c r="AL398" s="23"/>
      <c r="AM398" s="23" t="s">
        <v>212</v>
      </c>
      <c r="AN398" s="23" t="s">
        <v>210</v>
      </c>
      <c r="AO398" s="23" t="s">
        <v>210</v>
      </c>
      <c r="AP398" s="23"/>
      <c r="AQ398" s="23" t="s">
        <v>210</v>
      </c>
      <c r="AR398" s="23"/>
      <c r="AS398" s="23" t="s">
        <v>616</v>
      </c>
      <c r="AT398" s="148" t="s">
        <v>3641</v>
      </c>
    </row>
    <row r="399" s="9" customFormat="1" ht="70" customHeight="1" spans="1:46">
      <c r="A399" s="23">
        <f>SUBTOTAL(103,$C$7:C399)*1</f>
        <v>393</v>
      </c>
      <c r="B399" s="23" t="s">
        <v>3496</v>
      </c>
      <c r="C399" s="23" t="s">
        <v>3642</v>
      </c>
      <c r="D399" s="23" t="s">
        <v>192</v>
      </c>
      <c r="E399" s="23" t="s">
        <v>244</v>
      </c>
      <c r="F399" s="23" t="s">
        <v>262</v>
      </c>
      <c r="G399" s="23" t="s">
        <v>3643</v>
      </c>
      <c r="H399" s="23" t="s">
        <v>196</v>
      </c>
      <c r="I399" s="23" t="s">
        <v>3644</v>
      </c>
      <c r="J399" s="23" t="s">
        <v>3645</v>
      </c>
      <c r="K399" s="23" t="s">
        <v>3597</v>
      </c>
      <c r="L399" s="23" t="s">
        <v>3645</v>
      </c>
      <c r="M399" s="23" t="s">
        <v>3646</v>
      </c>
      <c r="N399" s="23" t="s">
        <v>504</v>
      </c>
      <c r="O399" s="23" t="s">
        <v>225</v>
      </c>
      <c r="P399" s="23" t="s">
        <v>3647</v>
      </c>
      <c r="Q399" s="23" t="s">
        <v>3639</v>
      </c>
      <c r="R399" s="23" t="s">
        <v>3648</v>
      </c>
      <c r="S399" s="33" t="s">
        <v>273</v>
      </c>
      <c r="T399" s="33" t="s">
        <v>3649</v>
      </c>
      <c r="U399" s="23" t="s">
        <v>274</v>
      </c>
      <c r="V399" s="23" t="s">
        <v>46</v>
      </c>
      <c r="W399" s="23">
        <v>2024</v>
      </c>
      <c r="X399" s="23" t="s">
        <v>209</v>
      </c>
      <c r="Y399" s="23">
        <v>2024.06</v>
      </c>
      <c r="Z399" s="23">
        <v>2024.12</v>
      </c>
      <c r="AA399" s="36">
        <v>40</v>
      </c>
      <c r="AB399" s="36">
        <v>40</v>
      </c>
      <c r="AC399" s="36">
        <v>0</v>
      </c>
      <c r="AD399" s="36">
        <v>40</v>
      </c>
      <c r="AE399" s="36">
        <v>0</v>
      </c>
      <c r="AF399" s="36"/>
      <c r="AG399" s="40">
        <v>254</v>
      </c>
      <c r="AH399" s="40">
        <v>60</v>
      </c>
      <c r="AI399" s="23" t="s">
        <v>210</v>
      </c>
      <c r="AJ399" s="23" t="s">
        <v>210</v>
      </c>
      <c r="AK399" s="23" t="s">
        <v>211</v>
      </c>
      <c r="AL399" s="23"/>
      <c r="AM399" s="23" t="s">
        <v>212</v>
      </c>
      <c r="AN399" s="23" t="s">
        <v>209</v>
      </c>
      <c r="AO399" s="23" t="s">
        <v>210</v>
      </c>
      <c r="AP399" s="23"/>
      <c r="AQ399" s="23" t="s">
        <v>210</v>
      </c>
      <c r="AR399" s="23"/>
      <c r="AS399" s="23" t="s">
        <v>1069</v>
      </c>
      <c r="AT399" s="23">
        <v>75671007</v>
      </c>
    </row>
    <row r="400" s="9" customFormat="1" ht="70" customHeight="1" spans="1:46">
      <c r="A400" s="23">
        <f>SUBTOTAL(103,$C$7:C400)*1</f>
        <v>394</v>
      </c>
      <c r="B400" s="23" t="s">
        <v>3496</v>
      </c>
      <c r="C400" s="23" t="s">
        <v>3650</v>
      </c>
      <c r="D400" s="23" t="s">
        <v>192</v>
      </c>
      <c r="E400" s="23" t="s">
        <v>244</v>
      </c>
      <c r="F400" s="23" t="s">
        <v>262</v>
      </c>
      <c r="G400" s="23" t="s">
        <v>3651</v>
      </c>
      <c r="H400" s="23" t="s">
        <v>196</v>
      </c>
      <c r="I400" s="23" t="s">
        <v>3652</v>
      </c>
      <c r="J400" s="23" t="s">
        <v>3653</v>
      </c>
      <c r="K400" s="23" t="s">
        <v>3654</v>
      </c>
      <c r="L400" s="23" t="s">
        <v>3653</v>
      </c>
      <c r="M400" s="23" t="s">
        <v>3655</v>
      </c>
      <c r="N400" s="23" t="s">
        <v>504</v>
      </c>
      <c r="O400" s="23" t="s">
        <v>225</v>
      </c>
      <c r="P400" s="23" t="s">
        <v>3647</v>
      </c>
      <c r="Q400" s="23" t="s">
        <v>3639</v>
      </c>
      <c r="R400" s="23" t="s">
        <v>3656</v>
      </c>
      <c r="S400" s="33" t="s">
        <v>273</v>
      </c>
      <c r="T400" s="33" t="s">
        <v>3649</v>
      </c>
      <c r="U400" s="23" t="s">
        <v>274</v>
      </c>
      <c r="V400" s="23" t="s">
        <v>46</v>
      </c>
      <c r="W400" s="23">
        <v>2024</v>
      </c>
      <c r="X400" s="23" t="s">
        <v>209</v>
      </c>
      <c r="Y400" s="23">
        <v>2024.06</v>
      </c>
      <c r="Z400" s="23">
        <v>2024.12</v>
      </c>
      <c r="AA400" s="36">
        <v>39</v>
      </c>
      <c r="AB400" s="36">
        <v>39</v>
      </c>
      <c r="AC400" s="36">
        <v>0</v>
      </c>
      <c r="AD400" s="36">
        <v>39</v>
      </c>
      <c r="AE400" s="36">
        <v>0</v>
      </c>
      <c r="AF400" s="36"/>
      <c r="AG400" s="40">
        <v>419</v>
      </c>
      <c r="AH400" s="40">
        <v>54</v>
      </c>
      <c r="AI400" s="23" t="s">
        <v>210</v>
      </c>
      <c r="AJ400" s="23" t="s">
        <v>210</v>
      </c>
      <c r="AK400" s="23" t="s">
        <v>211</v>
      </c>
      <c r="AL400" s="23"/>
      <c r="AM400" s="23" t="s">
        <v>212</v>
      </c>
      <c r="AN400" s="23" t="s">
        <v>209</v>
      </c>
      <c r="AO400" s="23" t="s">
        <v>210</v>
      </c>
      <c r="AP400" s="23"/>
      <c r="AQ400" s="23" t="s">
        <v>210</v>
      </c>
      <c r="AR400" s="23"/>
      <c r="AS400" s="23" t="s">
        <v>1069</v>
      </c>
      <c r="AT400" s="23">
        <v>75671007</v>
      </c>
    </row>
    <row r="401" s="9" customFormat="1" ht="70" customHeight="1" spans="1:46">
      <c r="A401" s="23">
        <f>SUBTOTAL(103,$C$7:C401)*1</f>
        <v>395</v>
      </c>
      <c r="B401" s="23" t="s">
        <v>3496</v>
      </c>
      <c r="C401" s="23" t="s">
        <v>3657</v>
      </c>
      <c r="D401" s="23" t="s">
        <v>192</v>
      </c>
      <c r="E401" s="23" t="s">
        <v>244</v>
      </c>
      <c r="F401" s="23" t="s">
        <v>3658</v>
      </c>
      <c r="G401" s="23" t="s">
        <v>3659</v>
      </c>
      <c r="H401" s="23" t="s">
        <v>196</v>
      </c>
      <c r="I401" s="23" t="s">
        <v>738</v>
      </c>
      <c r="J401" s="23" t="s">
        <v>3660</v>
      </c>
      <c r="K401" s="23" t="s">
        <v>3661</v>
      </c>
      <c r="L401" s="23" t="s">
        <v>3660</v>
      </c>
      <c r="M401" s="23" t="s">
        <v>3521</v>
      </c>
      <c r="N401" s="23" t="s">
        <v>504</v>
      </c>
      <c r="O401" s="23" t="s">
        <v>225</v>
      </c>
      <c r="P401" s="23" t="s">
        <v>3662</v>
      </c>
      <c r="Q401" s="23" t="s">
        <v>3504</v>
      </c>
      <c r="R401" s="23" t="s">
        <v>3631</v>
      </c>
      <c r="S401" s="33" t="s">
        <v>273</v>
      </c>
      <c r="T401" s="33" t="s">
        <v>3649</v>
      </c>
      <c r="U401" s="23" t="s">
        <v>274</v>
      </c>
      <c r="V401" s="23" t="s">
        <v>90</v>
      </c>
      <c r="W401" s="23">
        <v>2024</v>
      </c>
      <c r="X401" s="23" t="s">
        <v>209</v>
      </c>
      <c r="Y401" s="23">
        <v>2024.06</v>
      </c>
      <c r="Z401" s="23">
        <v>2024.12</v>
      </c>
      <c r="AA401" s="36">
        <v>90</v>
      </c>
      <c r="AB401" s="36">
        <v>90</v>
      </c>
      <c r="AC401" s="36">
        <v>0</v>
      </c>
      <c r="AD401" s="36">
        <v>90</v>
      </c>
      <c r="AE401" s="36">
        <v>0</v>
      </c>
      <c r="AF401" s="36"/>
      <c r="AG401" s="40">
        <v>2447</v>
      </c>
      <c r="AH401" s="40">
        <v>940</v>
      </c>
      <c r="AI401" s="23" t="s">
        <v>210</v>
      </c>
      <c r="AJ401" s="23" t="s">
        <v>210</v>
      </c>
      <c r="AK401" s="23" t="s">
        <v>211</v>
      </c>
      <c r="AL401" s="23"/>
      <c r="AM401" s="23" t="s">
        <v>212</v>
      </c>
      <c r="AN401" s="23" t="s">
        <v>209</v>
      </c>
      <c r="AO401" s="23" t="s">
        <v>210</v>
      </c>
      <c r="AP401" s="23"/>
      <c r="AQ401" s="23" t="s">
        <v>210</v>
      </c>
      <c r="AR401" s="23"/>
      <c r="AS401" s="23" t="s">
        <v>745</v>
      </c>
      <c r="AT401" s="23">
        <v>18996926208</v>
      </c>
    </row>
    <row r="402" s="9" customFormat="1" ht="70" customHeight="1" spans="1:46">
      <c r="A402" s="23">
        <f>SUBTOTAL(103,$C$7:C402)*1</f>
        <v>396</v>
      </c>
      <c r="B402" s="23" t="s">
        <v>3496</v>
      </c>
      <c r="C402" s="23" t="s">
        <v>3663</v>
      </c>
      <c r="D402" s="23" t="s">
        <v>192</v>
      </c>
      <c r="E402" s="23" t="s">
        <v>244</v>
      </c>
      <c r="F402" s="23" t="s">
        <v>262</v>
      </c>
      <c r="G402" s="23" t="s">
        <v>668</v>
      </c>
      <c r="H402" s="23" t="s">
        <v>196</v>
      </c>
      <c r="I402" s="23" t="s">
        <v>3664</v>
      </c>
      <c r="J402" s="23" t="s">
        <v>3665</v>
      </c>
      <c r="K402" s="23" t="s">
        <v>3666</v>
      </c>
      <c r="L402" s="23" t="s">
        <v>3665</v>
      </c>
      <c r="M402" s="23" t="s">
        <v>3667</v>
      </c>
      <c r="N402" s="23" t="s">
        <v>268</v>
      </c>
      <c r="O402" s="23" t="s">
        <v>225</v>
      </c>
      <c r="P402" s="23" t="s">
        <v>3535</v>
      </c>
      <c r="Q402" s="23" t="s">
        <v>3668</v>
      </c>
      <c r="R402" s="23" t="s">
        <v>825</v>
      </c>
      <c r="S402" s="33" t="s">
        <v>303</v>
      </c>
      <c r="T402" s="33" t="s">
        <v>257</v>
      </c>
      <c r="U402" s="23" t="s">
        <v>274</v>
      </c>
      <c r="V402" s="23" t="s">
        <v>86</v>
      </c>
      <c r="W402" s="23">
        <v>2024</v>
      </c>
      <c r="X402" s="23" t="s">
        <v>209</v>
      </c>
      <c r="Y402" s="23">
        <v>2024.1</v>
      </c>
      <c r="Z402" s="23">
        <v>2024.12</v>
      </c>
      <c r="AA402" s="36">
        <v>30</v>
      </c>
      <c r="AB402" s="36">
        <v>30</v>
      </c>
      <c r="AC402" s="36">
        <v>15</v>
      </c>
      <c r="AD402" s="36">
        <v>15</v>
      </c>
      <c r="AE402" s="36">
        <v>0</v>
      </c>
      <c r="AF402" s="36"/>
      <c r="AG402" s="40">
        <v>200</v>
      </c>
      <c r="AH402" s="40">
        <v>40</v>
      </c>
      <c r="AI402" s="23" t="s">
        <v>210</v>
      </c>
      <c r="AJ402" s="23" t="s">
        <v>210</v>
      </c>
      <c r="AK402" s="23" t="s">
        <v>211</v>
      </c>
      <c r="AL402" s="23"/>
      <c r="AM402" s="23" t="s">
        <v>212</v>
      </c>
      <c r="AN402" s="23" t="s">
        <v>209</v>
      </c>
      <c r="AO402" s="23" t="s">
        <v>210</v>
      </c>
      <c r="AP402" s="23"/>
      <c r="AQ402" s="23" t="s">
        <v>210</v>
      </c>
      <c r="AR402" s="23"/>
      <c r="AS402" s="23" t="s">
        <v>1166</v>
      </c>
      <c r="AT402" s="23">
        <v>75560746</v>
      </c>
    </row>
    <row r="403" s="9" customFormat="1" ht="70" customHeight="1" spans="1:46">
      <c r="A403" s="23">
        <f>SUBTOTAL(103,$C$7:C403)*1</f>
        <v>397</v>
      </c>
      <c r="B403" s="23" t="s">
        <v>3496</v>
      </c>
      <c r="C403" s="23" t="s">
        <v>3669</v>
      </c>
      <c r="D403" s="23" t="s">
        <v>192</v>
      </c>
      <c r="E403" s="23" t="s">
        <v>244</v>
      </c>
      <c r="F403" s="23" t="s">
        <v>262</v>
      </c>
      <c r="G403" s="23" t="s">
        <v>3670</v>
      </c>
      <c r="H403" s="23" t="s">
        <v>196</v>
      </c>
      <c r="I403" s="23" t="s">
        <v>3671</v>
      </c>
      <c r="J403" s="23" t="s">
        <v>3670</v>
      </c>
      <c r="K403" s="23" t="s">
        <v>671</v>
      </c>
      <c r="L403" s="23" t="s">
        <v>3670</v>
      </c>
      <c r="M403" s="23" t="s">
        <v>298</v>
      </c>
      <c r="N403" s="23" t="s">
        <v>268</v>
      </c>
      <c r="O403" s="23" t="s">
        <v>225</v>
      </c>
      <c r="P403" s="23" t="s">
        <v>300</v>
      </c>
      <c r="Q403" s="23" t="s">
        <v>3672</v>
      </c>
      <c r="R403" s="23" t="s">
        <v>3673</v>
      </c>
      <c r="S403" s="33" t="s">
        <v>3674</v>
      </c>
      <c r="T403" s="33" t="s">
        <v>257</v>
      </c>
      <c r="U403" s="23" t="s">
        <v>274</v>
      </c>
      <c r="V403" s="23" t="s">
        <v>78</v>
      </c>
      <c r="W403" s="23">
        <v>2024</v>
      </c>
      <c r="X403" s="23" t="s">
        <v>209</v>
      </c>
      <c r="Y403" s="23">
        <v>2024.06</v>
      </c>
      <c r="Z403" s="23">
        <v>2024.12</v>
      </c>
      <c r="AA403" s="36">
        <v>30</v>
      </c>
      <c r="AB403" s="36">
        <v>30</v>
      </c>
      <c r="AC403" s="36">
        <v>30</v>
      </c>
      <c r="AD403" s="36">
        <v>0</v>
      </c>
      <c r="AE403" s="36">
        <v>0</v>
      </c>
      <c r="AF403" s="36"/>
      <c r="AG403" s="40">
        <v>300</v>
      </c>
      <c r="AH403" s="40">
        <v>120</v>
      </c>
      <c r="AI403" s="23" t="s">
        <v>210</v>
      </c>
      <c r="AJ403" s="23" t="s">
        <v>210</v>
      </c>
      <c r="AK403" s="23" t="s">
        <v>211</v>
      </c>
      <c r="AL403" s="23"/>
      <c r="AM403" s="23" t="s">
        <v>212</v>
      </c>
      <c r="AN403" s="23" t="s">
        <v>209</v>
      </c>
      <c r="AO403" s="23" t="s">
        <v>210</v>
      </c>
      <c r="AP403" s="23"/>
      <c r="AQ403" s="23" t="s">
        <v>210</v>
      </c>
      <c r="AR403" s="23"/>
      <c r="AS403" s="23" t="s">
        <v>488</v>
      </c>
      <c r="AT403" s="23">
        <v>15340364333</v>
      </c>
    </row>
    <row r="404" s="9" customFormat="1" ht="70" customHeight="1" spans="1:46">
      <c r="A404" s="23">
        <f>SUBTOTAL(103,$C$7:C404)*1</f>
        <v>398</v>
      </c>
      <c r="B404" s="23" t="s">
        <v>3496</v>
      </c>
      <c r="C404" s="23" t="s">
        <v>3675</v>
      </c>
      <c r="D404" s="23" t="s">
        <v>192</v>
      </c>
      <c r="E404" s="23" t="s">
        <v>244</v>
      </c>
      <c r="F404" s="23" t="s">
        <v>262</v>
      </c>
      <c r="G404" s="23" t="s">
        <v>3670</v>
      </c>
      <c r="H404" s="23" t="s">
        <v>196</v>
      </c>
      <c r="I404" s="23" t="s">
        <v>3676</v>
      </c>
      <c r="J404" s="23" t="s">
        <v>3670</v>
      </c>
      <c r="K404" s="23" t="s">
        <v>671</v>
      </c>
      <c r="L404" s="23" t="s">
        <v>3670</v>
      </c>
      <c r="M404" s="23" t="s">
        <v>298</v>
      </c>
      <c r="N404" s="23" t="s">
        <v>268</v>
      </c>
      <c r="O404" s="23" t="s">
        <v>225</v>
      </c>
      <c r="P404" s="23" t="s">
        <v>300</v>
      </c>
      <c r="Q404" s="23" t="s">
        <v>3672</v>
      </c>
      <c r="R404" s="23" t="s">
        <v>3673</v>
      </c>
      <c r="S404" s="33" t="s">
        <v>3674</v>
      </c>
      <c r="T404" s="33" t="s">
        <v>257</v>
      </c>
      <c r="U404" s="23" t="s">
        <v>274</v>
      </c>
      <c r="V404" s="23" t="s">
        <v>78</v>
      </c>
      <c r="W404" s="23">
        <v>2024</v>
      </c>
      <c r="X404" s="23" t="s">
        <v>209</v>
      </c>
      <c r="Y404" s="23">
        <v>2024.06</v>
      </c>
      <c r="Z404" s="23">
        <v>2024.12</v>
      </c>
      <c r="AA404" s="36">
        <v>30</v>
      </c>
      <c r="AB404" s="36">
        <v>30</v>
      </c>
      <c r="AC404" s="36">
        <v>30</v>
      </c>
      <c r="AD404" s="36">
        <v>0</v>
      </c>
      <c r="AE404" s="36">
        <v>0</v>
      </c>
      <c r="AF404" s="36"/>
      <c r="AG404" s="40">
        <v>300</v>
      </c>
      <c r="AH404" s="40">
        <v>120</v>
      </c>
      <c r="AI404" s="23" t="s">
        <v>210</v>
      </c>
      <c r="AJ404" s="23" t="s">
        <v>210</v>
      </c>
      <c r="AK404" s="23" t="s">
        <v>211</v>
      </c>
      <c r="AL404" s="23"/>
      <c r="AM404" s="23" t="s">
        <v>212</v>
      </c>
      <c r="AN404" s="23" t="s">
        <v>209</v>
      </c>
      <c r="AO404" s="23" t="s">
        <v>210</v>
      </c>
      <c r="AP404" s="23"/>
      <c r="AQ404" s="23" t="s">
        <v>210</v>
      </c>
      <c r="AR404" s="23"/>
      <c r="AS404" s="23" t="s">
        <v>488</v>
      </c>
      <c r="AT404" s="23">
        <v>15340364333</v>
      </c>
    </row>
    <row r="405" s="9" customFormat="1" ht="70" customHeight="1" spans="1:46">
      <c r="A405" s="23">
        <f>SUBTOTAL(103,$C$7:C405)*1</f>
        <v>399</v>
      </c>
      <c r="B405" s="23" t="s">
        <v>3496</v>
      </c>
      <c r="C405" s="23" t="s">
        <v>3677</v>
      </c>
      <c r="D405" s="23" t="s">
        <v>192</v>
      </c>
      <c r="E405" s="23" t="s">
        <v>193</v>
      </c>
      <c r="F405" s="23" t="s">
        <v>1207</v>
      </c>
      <c r="G405" s="23" t="s">
        <v>3678</v>
      </c>
      <c r="H405" s="23" t="s">
        <v>196</v>
      </c>
      <c r="I405" s="23" t="s">
        <v>1286</v>
      </c>
      <c r="J405" s="23" t="s">
        <v>3679</v>
      </c>
      <c r="K405" s="23" t="s">
        <v>3680</v>
      </c>
      <c r="L405" s="23" t="s">
        <v>3681</v>
      </c>
      <c r="M405" s="23" t="s">
        <v>3682</v>
      </c>
      <c r="N405" s="23" t="s">
        <v>753</v>
      </c>
      <c r="O405" s="23" t="s">
        <v>269</v>
      </c>
      <c r="P405" s="23" t="s">
        <v>3683</v>
      </c>
      <c r="Q405" s="23" t="s">
        <v>3684</v>
      </c>
      <c r="R405" s="23" t="s">
        <v>3685</v>
      </c>
      <c r="S405" s="33" t="s">
        <v>3686</v>
      </c>
      <c r="T405" s="33" t="s">
        <v>784</v>
      </c>
      <c r="U405" s="23" t="s">
        <v>1457</v>
      </c>
      <c r="V405" s="23" t="s">
        <v>44</v>
      </c>
      <c r="W405" s="23">
        <v>2024</v>
      </c>
      <c r="X405" s="23" t="s">
        <v>209</v>
      </c>
      <c r="Y405" s="23">
        <v>2024.06</v>
      </c>
      <c r="Z405" s="23">
        <v>2024.12</v>
      </c>
      <c r="AA405" s="36">
        <v>80</v>
      </c>
      <c r="AB405" s="36">
        <v>80</v>
      </c>
      <c r="AC405" s="36">
        <v>80</v>
      </c>
      <c r="AD405" s="36">
        <v>0</v>
      </c>
      <c r="AE405" s="36">
        <v>0</v>
      </c>
      <c r="AF405" s="36"/>
      <c r="AG405" s="40">
        <v>20</v>
      </c>
      <c r="AH405" s="40">
        <v>8</v>
      </c>
      <c r="AI405" s="23" t="s">
        <v>210</v>
      </c>
      <c r="AJ405" s="23" t="s">
        <v>210</v>
      </c>
      <c r="AK405" s="23" t="s">
        <v>211</v>
      </c>
      <c r="AL405" s="23"/>
      <c r="AM405" s="23" t="s">
        <v>212</v>
      </c>
      <c r="AN405" s="23" t="s">
        <v>209</v>
      </c>
      <c r="AO405" s="23" t="s">
        <v>210</v>
      </c>
      <c r="AP405" s="23"/>
      <c r="AQ405" s="23" t="s">
        <v>210</v>
      </c>
      <c r="AR405" s="23"/>
      <c r="AS405" s="23" t="s">
        <v>1530</v>
      </c>
      <c r="AT405" s="23">
        <v>18102367666</v>
      </c>
    </row>
    <row r="406" s="9" customFormat="1" ht="70" customHeight="1" spans="1:46">
      <c r="A406" s="23">
        <f>SUBTOTAL(103,$C$7:C406)*1</f>
        <v>400</v>
      </c>
      <c r="B406" s="23" t="s">
        <v>3496</v>
      </c>
      <c r="C406" s="23" t="s">
        <v>3687</v>
      </c>
      <c r="D406" s="23" t="s">
        <v>192</v>
      </c>
      <c r="E406" s="23" t="s">
        <v>244</v>
      </c>
      <c r="F406" s="23" t="s">
        <v>245</v>
      </c>
      <c r="G406" s="23" t="s">
        <v>3688</v>
      </c>
      <c r="H406" s="23" t="s">
        <v>196</v>
      </c>
      <c r="I406" s="23" t="s">
        <v>3689</v>
      </c>
      <c r="J406" s="23" t="s">
        <v>3690</v>
      </c>
      <c r="K406" s="23" t="s">
        <v>3691</v>
      </c>
      <c r="L406" s="23" t="s">
        <v>3690</v>
      </c>
      <c r="M406" s="23" t="s">
        <v>3692</v>
      </c>
      <c r="N406" s="23" t="s">
        <v>224</v>
      </c>
      <c r="O406" s="23" t="s">
        <v>225</v>
      </c>
      <c r="P406" s="23" t="s">
        <v>3693</v>
      </c>
      <c r="Q406" s="23" t="s">
        <v>3694</v>
      </c>
      <c r="R406" s="23" t="s">
        <v>3695</v>
      </c>
      <c r="S406" s="33" t="s">
        <v>229</v>
      </c>
      <c r="T406" s="33" t="s">
        <v>230</v>
      </c>
      <c r="U406" s="23" t="s">
        <v>367</v>
      </c>
      <c r="V406" s="23" t="s">
        <v>121</v>
      </c>
      <c r="W406" s="23">
        <v>2024</v>
      </c>
      <c r="X406" s="23" t="s">
        <v>209</v>
      </c>
      <c r="Y406" s="23">
        <v>2024.08</v>
      </c>
      <c r="Z406" s="23">
        <v>2024.12</v>
      </c>
      <c r="AA406" s="36">
        <v>348.84</v>
      </c>
      <c r="AB406" s="36">
        <v>348.84</v>
      </c>
      <c r="AC406" s="36">
        <v>0</v>
      </c>
      <c r="AD406" s="36">
        <v>348.84</v>
      </c>
      <c r="AE406" s="36">
        <v>0</v>
      </c>
      <c r="AF406" s="36"/>
      <c r="AG406" s="40">
        <v>1289</v>
      </c>
      <c r="AH406" s="40">
        <v>25</v>
      </c>
      <c r="AI406" s="23" t="s">
        <v>209</v>
      </c>
      <c r="AJ406" s="23" t="s">
        <v>210</v>
      </c>
      <c r="AK406" s="23" t="s">
        <v>211</v>
      </c>
      <c r="AL406" s="23"/>
      <c r="AM406" s="23" t="s">
        <v>212</v>
      </c>
      <c r="AN406" s="23" t="s">
        <v>210</v>
      </c>
      <c r="AO406" s="23" t="s">
        <v>210</v>
      </c>
      <c r="AP406" s="23"/>
      <c r="AQ406" s="23" t="s">
        <v>210</v>
      </c>
      <c r="AR406" s="23"/>
      <c r="AS406" s="23" t="s">
        <v>3696</v>
      </c>
      <c r="AT406" s="23" t="s">
        <v>3697</v>
      </c>
    </row>
    <row r="407" s="9" customFormat="1" ht="70" customHeight="1" spans="1:46">
      <c r="A407" s="23">
        <f>SUBTOTAL(103,$C$7:C407)*1</f>
        <v>401</v>
      </c>
      <c r="B407" s="23" t="s">
        <v>3496</v>
      </c>
      <c r="C407" s="23" t="s">
        <v>3698</v>
      </c>
      <c r="D407" s="23" t="s">
        <v>192</v>
      </c>
      <c r="E407" s="23" t="s">
        <v>244</v>
      </c>
      <c r="F407" s="23" t="s">
        <v>245</v>
      </c>
      <c r="G407" s="23" t="s">
        <v>3699</v>
      </c>
      <c r="H407" s="23" t="s">
        <v>196</v>
      </c>
      <c r="I407" s="23" t="s">
        <v>3689</v>
      </c>
      <c r="J407" s="23" t="s">
        <v>3700</v>
      </c>
      <c r="K407" s="23" t="s">
        <v>3691</v>
      </c>
      <c r="L407" s="23" t="s">
        <v>3700</v>
      </c>
      <c r="M407" s="23" t="s">
        <v>3701</v>
      </c>
      <c r="N407" s="23" t="s">
        <v>224</v>
      </c>
      <c r="O407" s="23" t="s">
        <v>225</v>
      </c>
      <c r="P407" s="23" t="s">
        <v>3702</v>
      </c>
      <c r="Q407" s="23" t="s">
        <v>3703</v>
      </c>
      <c r="R407" s="23" t="s">
        <v>3695</v>
      </c>
      <c r="S407" s="33" t="s">
        <v>229</v>
      </c>
      <c r="T407" s="33" t="s">
        <v>230</v>
      </c>
      <c r="U407" s="23" t="s">
        <v>367</v>
      </c>
      <c r="V407" s="23" t="s">
        <v>121</v>
      </c>
      <c r="W407" s="23">
        <v>2024</v>
      </c>
      <c r="X407" s="23" t="s">
        <v>209</v>
      </c>
      <c r="Y407" s="23">
        <v>2024.08</v>
      </c>
      <c r="Z407" s="23">
        <v>2024.12</v>
      </c>
      <c r="AA407" s="36">
        <v>99.32</v>
      </c>
      <c r="AB407" s="36">
        <v>99.32</v>
      </c>
      <c r="AC407" s="36">
        <v>0</v>
      </c>
      <c r="AD407" s="36">
        <v>99.32</v>
      </c>
      <c r="AE407" s="36">
        <v>0</v>
      </c>
      <c r="AF407" s="36"/>
      <c r="AG407" s="40">
        <v>1289</v>
      </c>
      <c r="AH407" s="40">
        <v>25</v>
      </c>
      <c r="AI407" s="23" t="s">
        <v>209</v>
      </c>
      <c r="AJ407" s="23" t="s">
        <v>210</v>
      </c>
      <c r="AK407" s="23" t="s">
        <v>211</v>
      </c>
      <c r="AL407" s="23"/>
      <c r="AM407" s="23" t="s">
        <v>212</v>
      </c>
      <c r="AN407" s="23" t="s">
        <v>210</v>
      </c>
      <c r="AO407" s="23" t="s">
        <v>210</v>
      </c>
      <c r="AP407" s="23"/>
      <c r="AQ407" s="23" t="s">
        <v>210</v>
      </c>
      <c r="AR407" s="23"/>
      <c r="AS407" s="23" t="s">
        <v>3696</v>
      </c>
      <c r="AT407" s="23" t="s">
        <v>3697</v>
      </c>
    </row>
    <row r="408" s="9" customFormat="1" ht="70" customHeight="1" spans="1:46">
      <c r="A408" s="23">
        <f>SUBTOTAL(103,$C$7:C408)*1</f>
        <v>402</v>
      </c>
      <c r="B408" s="23" t="s">
        <v>3496</v>
      </c>
      <c r="C408" s="23" t="s">
        <v>3704</v>
      </c>
      <c r="D408" s="23" t="s">
        <v>192</v>
      </c>
      <c r="E408" s="23" t="s">
        <v>244</v>
      </c>
      <c r="F408" s="23" t="s">
        <v>245</v>
      </c>
      <c r="G408" s="23" t="s">
        <v>3705</v>
      </c>
      <c r="H408" s="23" t="s">
        <v>196</v>
      </c>
      <c r="I408" s="23" t="s">
        <v>3689</v>
      </c>
      <c r="J408" s="23" t="s">
        <v>3706</v>
      </c>
      <c r="K408" s="23" t="s">
        <v>3691</v>
      </c>
      <c r="L408" s="23" t="s">
        <v>3706</v>
      </c>
      <c r="M408" s="23" t="s">
        <v>3707</v>
      </c>
      <c r="N408" s="23" t="s">
        <v>224</v>
      </c>
      <c r="O408" s="23" t="s">
        <v>225</v>
      </c>
      <c r="P408" s="23" t="s">
        <v>3708</v>
      </c>
      <c r="Q408" s="23" t="s">
        <v>3709</v>
      </c>
      <c r="R408" s="23" t="s">
        <v>3695</v>
      </c>
      <c r="S408" s="33" t="s">
        <v>229</v>
      </c>
      <c r="T408" s="33" t="s">
        <v>230</v>
      </c>
      <c r="U408" s="23" t="s">
        <v>367</v>
      </c>
      <c r="V408" s="23" t="s">
        <v>121</v>
      </c>
      <c r="W408" s="23">
        <v>2024</v>
      </c>
      <c r="X408" s="23" t="s">
        <v>209</v>
      </c>
      <c r="Y408" s="23">
        <v>2024.08</v>
      </c>
      <c r="Z408" s="23">
        <v>2024.12</v>
      </c>
      <c r="AA408" s="36">
        <v>51.01</v>
      </c>
      <c r="AB408" s="36">
        <v>51.01</v>
      </c>
      <c r="AC408" s="36">
        <v>0</v>
      </c>
      <c r="AD408" s="36">
        <v>51.01</v>
      </c>
      <c r="AE408" s="36">
        <v>0</v>
      </c>
      <c r="AF408" s="36"/>
      <c r="AG408" s="40">
        <v>1289</v>
      </c>
      <c r="AH408" s="40">
        <v>25</v>
      </c>
      <c r="AI408" s="23" t="s">
        <v>209</v>
      </c>
      <c r="AJ408" s="23" t="s">
        <v>210</v>
      </c>
      <c r="AK408" s="23" t="s">
        <v>211</v>
      </c>
      <c r="AL408" s="23"/>
      <c r="AM408" s="23" t="s">
        <v>212</v>
      </c>
      <c r="AN408" s="23" t="s">
        <v>210</v>
      </c>
      <c r="AO408" s="23" t="s">
        <v>210</v>
      </c>
      <c r="AP408" s="23"/>
      <c r="AQ408" s="23" t="s">
        <v>210</v>
      </c>
      <c r="AR408" s="23"/>
      <c r="AS408" s="23" t="s">
        <v>3696</v>
      </c>
      <c r="AT408" s="23" t="s">
        <v>3697</v>
      </c>
    </row>
    <row r="409" s="9" customFormat="1" ht="70" customHeight="1" spans="1:46">
      <c r="A409" s="23">
        <f>SUBTOTAL(103,$C$7:C409)*1</f>
        <v>403</v>
      </c>
      <c r="B409" s="23" t="s">
        <v>3496</v>
      </c>
      <c r="C409" s="23" t="s">
        <v>3710</v>
      </c>
      <c r="D409" s="23" t="s">
        <v>192</v>
      </c>
      <c r="E409" s="23" t="s">
        <v>193</v>
      </c>
      <c r="F409" s="23" t="s">
        <v>1207</v>
      </c>
      <c r="G409" s="23" t="s">
        <v>3711</v>
      </c>
      <c r="H409" s="23" t="s">
        <v>466</v>
      </c>
      <c r="I409" s="23" t="s">
        <v>386</v>
      </c>
      <c r="J409" s="23" t="s">
        <v>3711</v>
      </c>
      <c r="K409" s="23" t="s">
        <v>3712</v>
      </c>
      <c r="L409" s="23" t="s">
        <v>3711</v>
      </c>
      <c r="M409" s="23" t="s">
        <v>3713</v>
      </c>
      <c r="N409" s="23" t="s">
        <v>224</v>
      </c>
      <c r="O409" s="23" t="s">
        <v>225</v>
      </c>
      <c r="P409" s="23" t="s">
        <v>3714</v>
      </c>
      <c r="Q409" s="23" t="s">
        <v>3715</v>
      </c>
      <c r="R409" s="23" t="s">
        <v>3716</v>
      </c>
      <c r="S409" s="33" t="s">
        <v>734</v>
      </c>
      <c r="T409" s="33" t="s">
        <v>230</v>
      </c>
      <c r="U409" s="23" t="s">
        <v>1457</v>
      </c>
      <c r="V409" s="23" t="s">
        <v>50</v>
      </c>
      <c r="W409" s="23">
        <v>2024</v>
      </c>
      <c r="X409" s="23" t="s">
        <v>209</v>
      </c>
      <c r="Y409" s="23">
        <v>2024.06</v>
      </c>
      <c r="Z409" s="23">
        <v>2024.12</v>
      </c>
      <c r="AA409" s="36">
        <v>199.84</v>
      </c>
      <c r="AB409" s="36">
        <v>199.84</v>
      </c>
      <c r="AC409" s="36">
        <v>0</v>
      </c>
      <c r="AD409" s="36">
        <v>199.84</v>
      </c>
      <c r="AE409" s="36">
        <v>0</v>
      </c>
      <c r="AF409" s="36"/>
      <c r="AG409" s="40">
        <v>435</v>
      </c>
      <c r="AH409" s="40">
        <v>36</v>
      </c>
      <c r="AI409" s="23" t="s">
        <v>210</v>
      </c>
      <c r="AJ409" s="23" t="s">
        <v>210</v>
      </c>
      <c r="AK409" s="23" t="s">
        <v>211</v>
      </c>
      <c r="AL409" s="23"/>
      <c r="AM409" s="23" t="s">
        <v>212</v>
      </c>
      <c r="AN409" s="23" t="s">
        <v>209</v>
      </c>
      <c r="AO409" s="23" t="s">
        <v>210</v>
      </c>
      <c r="AP409" s="23"/>
      <c r="AQ409" s="23" t="s">
        <v>210</v>
      </c>
      <c r="AR409" s="23"/>
      <c r="AS409" s="23" t="s">
        <v>397</v>
      </c>
      <c r="AT409" s="23">
        <v>13709487252</v>
      </c>
    </row>
    <row r="410" s="9" customFormat="1" ht="70" customHeight="1" spans="1:46">
      <c r="A410" s="23">
        <f>SUBTOTAL(103,$C$7:C410)*1</f>
        <v>404</v>
      </c>
      <c r="B410" s="23" t="s">
        <v>3496</v>
      </c>
      <c r="C410" s="23" t="s">
        <v>3717</v>
      </c>
      <c r="D410" s="23" t="s">
        <v>192</v>
      </c>
      <c r="E410" s="23" t="s">
        <v>193</v>
      </c>
      <c r="F410" s="23" t="s">
        <v>548</v>
      </c>
      <c r="G410" s="23" t="s">
        <v>3718</v>
      </c>
      <c r="H410" s="23" t="s">
        <v>629</v>
      </c>
      <c r="I410" s="23" t="s">
        <v>3719</v>
      </c>
      <c r="J410" s="23" t="s">
        <v>3720</v>
      </c>
      <c r="K410" s="23" t="s">
        <v>3721</v>
      </c>
      <c r="L410" s="23" t="s">
        <v>3720</v>
      </c>
      <c r="M410" s="23" t="s">
        <v>3722</v>
      </c>
      <c r="N410" s="23" t="s">
        <v>1199</v>
      </c>
      <c r="O410" s="23" t="s">
        <v>225</v>
      </c>
      <c r="P410" s="23" t="s">
        <v>1183</v>
      </c>
      <c r="Q410" s="23" t="s">
        <v>556</v>
      </c>
      <c r="R410" s="23" t="s">
        <v>3723</v>
      </c>
      <c r="S410" s="33" t="s">
        <v>558</v>
      </c>
      <c r="T410" s="33" t="s">
        <v>290</v>
      </c>
      <c r="U410" s="23" t="s">
        <v>559</v>
      </c>
      <c r="V410" s="23" t="s">
        <v>86</v>
      </c>
      <c r="W410" s="23">
        <v>2024</v>
      </c>
      <c r="X410" s="23" t="s">
        <v>209</v>
      </c>
      <c r="Y410" s="23">
        <v>2024.06</v>
      </c>
      <c r="Z410" s="23">
        <v>2024.12</v>
      </c>
      <c r="AA410" s="36">
        <v>204</v>
      </c>
      <c r="AB410" s="36">
        <v>204</v>
      </c>
      <c r="AC410" s="36">
        <v>0</v>
      </c>
      <c r="AD410" s="36">
        <v>204</v>
      </c>
      <c r="AE410" s="36">
        <v>0</v>
      </c>
      <c r="AF410" s="36"/>
      <c r="AG410" s="40">
        <v>96</v>
      </c>
      <c r="AH410" s="40">
        <v>14</v>
      </c>
      <c r="AI410" s="23" t="s">
        <v>210</v>
      </c>
      <c r="AJ410" s="23" t="s">
        <v>209</v>
      </c>
      <c r="AK410" s="23" t="s">
        <v>211</v>
      </c>
      <c r="AL410" s="23"/>
      <c r="AM410" s="23" t="s">
        <v>212</v>
      </c>
      <c r="AN410" s="23" t="s">
        <v>210</v>
      </c>
      <c r="AO410" s="23" t="s">
        <v>210</v>
      </c>
      <c r="AP410" s="23"/>
      <c r="AQ410" s="23" t="s">
        <v>210</v>
      </c>
      <c r="AR410" s="23"/>
      <c r="AS410" s="23" t="s">
        <v>1166</v>
      </c>
      <c r="AT410" s="23" t="s">
        <v>1167</v>
      </c>
    </row>
    <row r="411" s="9" customFormat="1" ht="70" customHeight="1" spans="1:46">
      <c r="A411" s="23">
        <f>SUBTOTAL(103,$C$7:C411)*1</f>
        <v>405</v>
      </c>
      <c r="B411" s="23" t="s">
        <v>3496</v>
      </c>
      <c r="C411" s="23" t="s">
        <v>3724</v>
      </c>
      <c r="D411" s="23" t="s">
        <v>192</v>
      </c>
      <c r="E411" s="23" t="s">
        <v>193</v>
      </c>
      <c r="F411" s="23" t="s">
        <v>548</v>
      </c>
      <c r="G411" s="23" t="s">
        <v>3725</v>
      </c>
      <c r="H411" s="23" t="s">
        <v>629</v>
      </c>
      <c r="I411" s="23" t="s">
        <v>3726</v>
      </c>
      <c r="J411" s="23" t="s">
        <v>3727</v>
      </c>
      <c r="K411" s="23" t="s">
        <v>3728</v>
      </c>
      <c r="L411" s="23" t="s">
        <v>3727</v>
      </c>
      <c r="M411" s="23" t="s">
        <v>3729</v>
      </c>
      <c r="N411" s="23" t="s">
        <v>1199</v>
      </c>
      <c r="O411" s="23" t="s">
        <v>225</v>
      </c>
      <c r="P411" s="23" t="s">
        <v>1183</v>
      </c>
      <c r="Q411" s="23" t="s">
        <v>556</v>
      </c>
      <c r="R411" s="23" t="s">
        <v>532</v>
      </c>
      <c r="S411" s="33" t="s">
        <v>558</v>
      </c>
      <c r="T411" s="33" t="s">
        <v>290</v>
      </c>
      <c r="U411" s="23" t="s">
        <v>559</v>
      </c>
      <c r="V411" s="23" t="s">
        <v>86</v>
      </c>
      <c r="W411" s="23">
        <v>2024</v>
      </c>
      <c r="X411" s="23" t="s">
        <v>209</v>
      </c>
      <c r="Y411" s="23">
        <v>2024.06</v>
      </c>
      <c r="Z411" s="23">
        <v>2024.12</v>
      </c>
      <c r="AA411" s="36">
        <v>246.5</v>
      </c>
      <c r="AB411" s="36">
        <v>246.5</v>
      </c>
      <c r="AC411" s="36">
        <v>0</v>
      </c>
      <c r="AD411" s="36">
        <v>246.5</v>
      </c>
      <c r="AE411" s="36">
        <v>0</v>
      </c>
      <c r="AF411" s="36"/>
      <c r="AG411" s="40">
        <v>268</v>
      </c>
      <c r="AH411" s="40">
        <v>72</v>
      </c>
      <c r="AI411" s="23" t="s">
        <v>210</v>
      </c>
      <c r="AJ411" s="23" t="s">
        <v>209</v>
      </c>
      <c r="AK411" s="23" t="s">
        <v>211</v>
      </c>
      <c r="AL411" s="23"/>
      <c r="AM411" s="23" t="s">
        <v>212</v>
      </c>
      <c r="AN411" s="23" t="s">
        <v>209</v>
      </c>
      <c r="AO411" s="23" t="s">
        <v>210</v>
      </c>
      <c r="AP411" s="23"/>
      <c r="AQ411" s="23" t="s">
        <v>210</v>
      </c>
      <c r="AR411" s="23"/>
      <c r="AS411" s="23" t="s">
        <v>1166</v>
      </c>
      <c r="AT411" s="23" t="s">
        <v>1167</v>
      </c>
    </row>
    <row r="412" s="9" customFormat="1" ht="70" customHeight="1" spans="1:46">
      <c r="A412" s="23">
        <f>SUBTOTAL(103,$C$7:C412)*1</f>
        <v>406</v>
      </c>
      <c r="B412" s="23" t="s">
        <v>3496</v>
      </c>
      <c r="C412" s="23" t="s">
        <v>3730</v>
      </c>
      <c r="D412" s="23" t="s">
        <v>215</v>
      </c>
      <c r="E412" s="23" t="s">
        <v>571</v>
      </c>
      <c r="F412" s="23" t="s">
        <v>931</v>
      </c>
      <c r="G412" s="23" t="s">
        <v>3731</v>
      </c>
      <c r="H412" s="23" t="s">
        <v>196</v>
      </c>
      <c r="I412" s="23" t="s">
        <v>3732</v>
      </c>
      <c r="J412" s="23" t="s">
        <v>3733</v>
      </c>
      <c r="K412" s="23" t="s">
        <v>3734</v>
      </c>
      <c r="L412" s="23" t="s">
        <v>3735</v>
      </c>
      <c r="M412" s="23" t="s">
        <v>3735</v>
      </c>
      <c r="N412" s="23" t="s">
        <v>1261</v>
      </c>
      <c r="O412" s="23" t="s">
        <v>225</v>
      </c>
      <c r="P412" s="23" t="s">
        <v>3736</v>
      </c>
      <c r="Q412" s="23" t="s">
        <v>3737</v>
      </c>
      <c r="R412" s="23" t="s">
        <v>3738</v>
      </c>
      <c r="S412" s="33" t="s">
        <v>734</v>
      </c>
      <c r="T412" s="33" t="s">
        <v>1265</v>
      </c>
      <c r="U412" s="23" t="s">
        <v>231</v>
      </c>
      <c r="V412" s="23" t="s">
        <v>115</v>
      </c>
      <c r="W412" s="23">
        <v>2024</v>
      </c>
      <c r="X412" s="23" t="s">
        <v>209</v>
      </c>
      <c r="Y412" s="23">
        <v>2024.06</v>
      </c>
      <c r="Z412" s="23">
        <v>2024.12</v>
      </c>
      <c r="AA412" s="36">
        <v>240</v>
      </c>
      <c r="AB412" s="36">
        <v>240</v>
      </c>
      <c r="AC412" s="36">
        <v>0</v>
      </c>
      <c r="AD412" s="36">
        <v>240</v>
      </c>
      <c r="AE412" s="36">
        <v>0</v>
      </c>
      <c r="AF412" s="36"/>
      <c r="AG412" s="40">
        <v>200</v>
      </c>
      <c r="AH412" s="40">
        <v>60</v>
      </c>
      <c r="AI412" s="23" t="s">
        <v>210</v>
      </c>
      <c r="AJ412" s="23" t="s">
        <v>210</v>
      </c>
      <c r="AK412" s="23" t="s">
        <v>211</v>
      </c>
      <c r="AL412" s="23"/>
      <c r="AM412" s="23" t="s">
        <v>212</v>
      </c>
      <c r="AN412" s="23" t="s">
        <v>210</v>
      </c>
      <c r="AO412" s="23" t="s">
        <v>210</v>
      </c>
      <c r="AP412" s="23"/>
      <c r="AQ412" s="23" t="s">
        <v>210</v>
      </c>
      <c r="AR412" s="23"/>
      <c r="AS412" s="23" t="s">
        <v>2611</v>
      </c>
      <c r="AT412" s="23" t="s">
        <v>2612</v>
      </c>
    </row>
    <row r="413" s="9" customFormat="1" ht="70" customHeight="1" spans="1:46">
      <c r="A413" s="23">
        <f>SUBTOTAL(103,$C$7:C413)*1</f>
        <v>407</v>
      </c>
      <c r="B413" s="23" t="s">
        <v>3496</v>
      </c>
      <c r="C413" s="23" t="s">
        <v>3739</v>
      </c>
      <c r="D413" s="23" t="s">
        <v>192</v>
      </c>
      <c r="E413" s="23" t="s">
        <v>244</v>
      </c>
      <c r="F413" s="23" t="s">
        <v>262</v>
      </c>
      <c r="G413" s="23" t="s">
        <v>3740</v>
      </c>
      <c r="H413" s="23" t="s">
        <v>196</v>
      </c>
      <c r="I413" s="23" t="s">
        <v>69</v>
      </c>
      <c r="J413" s="23" t="s">
        <v>3741</v>
      </c>
      <c r="K413" s="23" t="s">
        <v>3742</v>
      </c>
      <c r="L413" s="23" t="s">
        <v>3741</v>
      </c>
      <c r="M413" s="23" t="s">
        <v>3743</v>
      </c>
      <c r="N413" s="23" t="s">
        <v>268</v>
      </c>
      <c r="O413" s="23" t="s">
        <v>225</v>
      </c>
      <c r="P413" s="23" t="s">
        <v>461</v>
      </c>
      <c r="Q413" s="23" t="s">
        <v>405</v>
      </c>
      <c r="R413" s="23" t="s">
        <v>3529</v>
      </c>
      <c r="S413" s="33" t="s">
        <v>273</v>
      </c>
      <c r="T413" s="33" t="s">
        <v>3506</v>
      </c>
      <c r="U413" s="23" t="s">
        <v>274</v>
      </c>
      <c r="V413" s="23" t="s">
        <v>68</v>
      </c>
      <c r="W413" s="23">
        <v>2024</v>
      </c>
      <c r="X413" s="23" t="s">
        <v>209</v>
      </c>
      <c r="Y413" s="23">
        <v>2024.06</v>
      </c>
      <c r="Z413" s="23">
        <v>2024.12</v>
      </c>
      <c r="AA413" s="36">
        <v>13.5</v>
      </c>
      <c r="AB413" s="36">
        <v>13.5</v>
      </c>
      <c r="AC413" s="36">
        <v>0</v>
      </c>
      <c r="AD413" s="36">
        <v>13.5</v>
      </c>
      <c r="AE413" s="36">
        <v>0</v>
      </c>
      <c r="AF413" s="36"/>
      <c r="AG413" s="40">
        <v>54</v>
      </c>
      <c r="AH413" s="40">
        <v>5</v>
      </c>
      <c r="AI413" s="23" t="s">
        <v>210</v>
      </c>
      <c r="AJ413" s="23" t="s">
        <v>210</v>
      </c>
      <c r="AK413" s="23" t="s">
        <v>211</v>
      </c>
      <c r="AL413" s="23"/>
      <c r="AM413" s="23" t="s">
        <v>212</v>
      </c>
      <c r="AN413" s="23" t="s">
        <v>209</v>
      </c>
      <c r="AO413" s="23" t="s">
        <v>210</v>
      </c>
      <c r="AP413" s="23"/>
      <c r="AQ413" s="23" t="s">
        <v>210</v>
      </c>
      <c r="AR413" s="23"/>
      <c r="AS413" s="23" t="s">
        <v>2623</v>
      </c>
      <c r="AT413" s="23">
        <v>15856011469</v>
      </c>
    </row>
    <row r="414" s="9" customFormat="1" ht="70" customHeight="1" spans="1:46">
      <c r="A414" s="23">
        <f>SUBTOTAL(103,$C$7:C414)*1</f>
        <v>408</v>
      </c>
      <c r="B414" s="23" t="s">
        <v>3496</v>
      </c>
      <c r="C414" s="23" t="s">
        <v>3744</v>
      </c>
      <c r="D414" s="23" t="s">
        <v>192</v>
      </c>
      <c r="E414" s="23" t="s">
        <v>193</v>
      </c>
      <c r="F414" s="23" t="s">
        <v>1060</v>
      </c>
      <c r="G414" s="23" t="s">
        <v>3745</v>
      </c>
      <c r="H414" s="23" t="s">
        <v>196</v>
      </c>
      <c r="I414" s="23" t="s">
        <v>3746</v>
      </c>
      <c r="J414" s="23" t="s">
        <v>3747</v>
      </c>
      <c r="K414" s="23" t="s">
        <v>3748</v>
      </c>
      <c r="L414" s="23" t="s">
        <v>3747</v>
      </c>
      <c r="M414" s="23" t="s">
        <v>3749</v>
      </c>
      <c r="N414" s="23" t="s">
        <v>224</v>
      </c>
      <c r="O414" s="23" t="s">
        <v>361</v>
      </c>
      <c r="P414" s="23" t="s">
        <v>3750</v>
      </c>
      <c r="Q414" s="23" t="s">
        <v>3751</v>
      </c>
      <c r="R414" s="23" t="s">
        <v>3752</v>
      </c>
      <c r="S414" s="33" t="s">
        <v>2535</v>
      </c>
      <c r="T414" s="33" t="s">
        <v>366</v>
      </c>
      <c r="U414" s="23" t="s">
        <v>1457</v>
      </c>
      <c r="V414" s="23" t="s">
        <v>56</v>
      </c>
      <c r="W414" s="23">
        <v>2024</v>
      </c>
      <c r="X414" s="23" t="s">
        <v>209</v>
      </c>
      <c r="Y414" s="23">
        <v>2024.06</v>
      </c>
      <c r="Z414" s="23" t="s">
        <v>3753</v>
      </c>
      <c r="AA414" s="36">
        <v>70</v>
      </c>
      <c r="AB414" s="36">
        <v>70</v>
      </c>
      <c r="AC414" s="36">
        <v>50</v>
      </c>
      <c r="AD414" s="36">
        <v>20</v>
      </c>
      <c r="AE414" s="36">
        <v>0</v>
      </c>
      <c r="AF414" s="36"/>
      <c r="AG414" s="40">
        <v>1018</v>
      </c>
      <c r="AH414" s="40">
        <v>160</v>
      </c>
      <c r="AI414" s="23" t="s">
        <v>209</v>
      </c>
      <c r="AJ414" s="23" t="s">
        <v>210</v>
      </c>
      <c r="AK414" s="23" t="s">
        <v>211</v>
      </c>
      <c r="AL414" s="23"/>
      <c r="AM414" s="23" t="s">
        <v>212</v>
      </c>
      <c r="AN414" s="23" t="s">
        <v>210</v>
      </c>
      <c r="AO414" s="23" t="s">
        <v>210</v>
      </c>
      <c r="AP414" s="23"/>
      <c r="AQ414" s="23" t="s">
        <v>210</v>
      </c>
      <c r="AR414" s="23"/>
      <c r="AS414" s="23" t="s">
        <v>636</v>
      </c>
      <c r="AT414" s="23" t="s">
        <v>3754</v>
      </c>
    </row>
    <row r="415" s="9" customFormat="1" ht="70" customHeight="1" spans="1:46">
      <c r="A415" s="23">
        <f>SUBTOTAL(103,$C$7:C415)*1</f>
        <v>409</v>
      </c>
      <c r="B415" s="23" t="s">
        <v>3496</v>
      </c>
      <c r="C415" s="23" t="s">
        <v>3755</v>
      </c>
      <c r="D415" s="23" t="s">
        <v>192</v>
      </c>
      <c r="E415" s="23" t="s">
        <v>193</v>
      </c>
      <c r="F415" s="23" t="s">
        <v>1207</v>
      </c>
      <c r="G415" s="23" t="s">
        <v>3756</v>
      </c>
      <c r="H415" s="23" t="s">
        <v>196</v>
      </c>
      <c r="I415" s="23" t="s">
        <v>3757</v>
      </c>
      <c r="J415" s="23" t="s">
        <v>3758</v>
      </c>
      <c r="K415" s="23" t="s">
        <v>3759</v>
      </c>
      <c r="L415" s="23" t="s">
        <v>3760</v>
      </c>
      <c r="M415" s="23" t="s">
        <v>3761</v>
      </c>
      <c r="N415" s="23" t="s">
        <v>753</v>
      </c>
      <c r="O415" s="23" t="s">
        <v>269</v>
      </c>
      <c r="P415" s="23" t="s">
        <v>3762</v>
      </c>
      <c r="Q415" s="23" t="s">
        <v>3763</v>
      </c>
      <c r="R415" s="23" t="s">
        <v>3764</v>
      </c>
      <c r="S415" s="33" t="s">
        <v>396</v>
      </c>
      <c r="T415" s="33" t="s">
        <v>290</v>
      </c>
      <c r="U415" s="23" t="s">
        <v>1457</v>
      </c>
      <c r="V415" s="23" t="s">
        <v>88</v>
      </c>
      <c r="W415" s="23">
        <v>2024</v>
      </c>
      <c r="X415" s="23" t="s">
        <v>209</v>
      </c>
      <c r="Y415" s="23">
        <v>2024.06</v>
      </c>
      <c r="Z415" s="23">
        <v>2024.12</v>
      </c>
      <c r="AA415" s="36">
        <v>49.85</v>
      </c>
      <c r="AB415" s="36">
        <v>49.85</v>
      </c>
      <c r="AC415" s="36">
        <v>49.85</v>
      </c>
      <c r="AD415" s="36">
        <v>0</v>
      </c>
      <c r="AE415" s="36">
        <v>0</v>
      </c>
      <c r="AF415" s="36"/>
      <c r="AG415" s="40">
        <v>184</v>
      </c>
      <c r="AH415" s="40">
        <v>67</v>
      </c>
      <c r="AI415" s="23" t="s">
        <v>210</v>
      </c>
      <c r="AJ415" s="23" t="s">
        <v>210</v>
      </c>
      <c r="AK415" s="23" t="s">
        <v>211</v>
      </c>
      <c r="AL415" s="23"/>
      <c r="AM415" s="23" t="s">
        <v>212</v>
      </c>
      <c r="AN415" s="23" t="s">
        <v>210</v>
      </c>
      <c r="AO415" s="23" t="s">
        <v>210</v>
      </c>
      <c r="AP415" s="23"/>
      <c r="AQ415" s="23" t="s">
        <v>210</v>
      </c>
      <c r="AR415" s="23"/>
      <c r="AS415" s="23" t="s">
        <v>3765</v>
      </c>
      <c r="AT415" s="23">
        <v>75648001</v>
      </c>
    </row>
    <row r="416" s="9" customFormat="1" ht="70" customHeight="1" spans="1:46">
      <c r="A416" s="23">
        <f>SUBTOTAL(103,$C$7:C416)*1</f>
        <v>410</v>
      </c>
      <c r="B416" s="23" t="s">
        <v>3378</v>
      </c>
      <c r="C416" s="23" t="s">
        <v>3766</v>
      </c>
      <c r="D416" s="23" t="s">
        <v>3450</v>
      </c>
      <c r="E416" s="23" t="s">
        <v>3767</v>
      </c>
      <c r="F416" s="23" t="s">
        <v>3768</v>
      </c>
      <c r="G416" s="23" t="s">
        <v>3769</v>
      </c>
      <c r="H416" s="23" t="s">
        <v>3378</v>
      </c>
      <c r="I416" s="23" t="s">
        <v>3770</v>
      </c>
      <c r="J416" s="23" t="s">
        <v>3771</v>
      </c>
      <c r="K416" s="23" t="s">
        <v>3772</v>
      </c>
      <c r="L416" s="23" t="s">
        <v>3771</v>
      </c>
      <c r="M416" s="23" t="s">
        <v>3769</v>
      </c>
      <c r="N416" s="23" t="s">
        <v>1199</v>
      </c>
      <c r="O416" s="23" t="s">
        <v>3773</v>
      </c>
      <c r="P416" s="23" t="s">
        <v>3774</v>
      </c>
      <c r="Q416" s="23" t="s">
        <v>3775</v>
      </c>
      <c r="R416" s="33" t="s">
        <v>3776</v>
      </c>
      <c r="S416" s="33" t="s">
        <v>734</v>
      </c>
      <c r="T416" s="23" t="s">
        <v>207</v>
      </c>
      <c r="U416" s="23" t="s">
        <v>1457</v>
      </c>
      <c r="V416" s="23" t="s">
        <v>76</v>
      </c>
      <c r="W416" s="23">
        <v>2024</v>
      </c>
      <c r="X416" s="23" t="s">
        <v>209</v>
      </c>
      <c r="Y416" s="23">
        <v>2024.05</v>
      </c>
      <c r="Z416" s="36" t="s">
        <v>3777</v>
      </c>
      <c r="AA416" s="36">
        <v>70</v>
      </c>
      <c r="AB416" s="36">
        <v>70</v>
      </c>
      <c r="AC416" s="36">
        <v>70</v>
      </c>
      <c r="AD416" s="36">
        <v>0</v>
      </c>
      <c r="AE416" s="36">
        <v>0</v>
      </c>
      <c r="AF416" s="40">
        <v>0</v>
      </c>
      <c r="AG416" s="40">
        <v>751</v>
      </c>
      <c r="AH416" s="23">
        <v>87</v>
      </c>
      <c r="AI416" s="23" t="s">
        <v>210</v>
      </c>
      <c r="AJ416" s="23" t="s">
        <v>210</v>
      </c>
      <c r="AK416" s="23" t="s">
        <v>211</v>
      </c>
      <c r="AL416" s="23"/>
      <c r="AM416" s="23" t="s">
        <v>212</v>
      </c>
      <c r="AN416" s="23" t="s">
        <v>210</v>
      </c>
      <c r="AO416" s="23" t="s">
        <v>210</v>
      </c>
      <c r="AP416" s="23"/>
      <c r="AQ416" s="23" t="s">
        <v>209</v>
      </c>
      <c r="AR416" s="23" t="s">
        <v>3778</v>
      </c>
      <c r="AS416" s="23" t="s">
        <v>1653</v>
      </c>
      <c r="AT416" s="23" t="s">
        <v>3779</v>
      </c>
    </row>
    <row r="417" s="9" customFormat="1" ht="70" customHeight="1" spans="1:46">
      <c r="A417" s="23">
        <f>SUBTOTAL(103,$C$7:C417)*1</f>
        <v>411</v>
      </c>
      <c r="B417" s="23" t="s">
        <v>3378</v>
      </c>
      <c r="C417" s="23" t="s">
        <v>3780</v>
      </c>
      <c r="D417" s="23" t="s">
        <v>215</v>
      </c>
      <c r="E417" s="23" t="s">
        <v>3767</v>
      </c>
      <c r="F417" s="23" t="s">
        <v>3781</v>
      </c>
      <c r="G417" s="23" t="s">
        <v>3782</v>
      </c>
      <c r="H417" s="23" t="s">
        <v>196</v>
      </c>
      <c r="I417" s="23" t="s">
        <v>3783</v>
      </c>
      <c r="J417" s="23" t="s">
        <v>3784</v>
      </c>
      <c r="K417" s="23" t="s">
        <v>3785</v>
      </c>
      <c r="L417" s="23" t="s">
        <v>3784</v>
      </c>
      <c r="M417" s="23" t="s">
        <v>3786</v>
      </c>
      <c r="N417" s="23" t="s">
        <v>224</v>
      </c>
      <c r="O417" s="23" t="s">
        <v>225</v>
      </c>
      <c r="P417" s="23" t="s">
        <v>3787</v>
      </c>
      <c r="Q417" s="23" t="s">
        <v>3788</v>
      </c>
      <c r="R417" s="33" t="s">
        <v>3789</v>
      </c>
      <c r="S417" s="33" t="s">
        <v>256</v>
      </c>
      <c r="T417" s="23" t="s">
        <v>1099</v>
      </c>
      <c r="U417" s="23" t="s">
        <v>1457</v>
      </c>
      <c r="V417" s="23" t="s">
        <v>64</v>
      </c>
      <c r="W417" s="23">
        <v>2024</v>
      </c>
      <c r="X417" s="23" t="s">
        <v>209</v>
      </c>
      <c r="Y417" s="23">
        <v>2024.05</v>
      </c>
      <c r="Z417" s="36">
        <v>2024.12</v>
      </c>
      <c r="AA417" s="36">
        <v>70</v>
      </c>
      <c r="AB417" s="36">
        <v>70</v>
      </c>
      <c r="AC417" s="36">
        <v>70</v>
      </c>
      <c r="AD417" s="36">
        <v>0</v>
      </c>
      <c r="AE417" s="36">
        <v>0</v>
      </c>
      <c r="AF417" s="40">
        <v>0</v>
      </c>
      <c r="AG417" s="40">
        <v>3027</v>
      </c>
      <c r="AH417" s="23">
        <v>575</v>
      </c>
      <c r="AI417" s="23" t="s">
        <v>210</v>
      </c>
      <c r="AJ417" s="23" t="s">
        <v>210</v>
      </c>
      <c r="AK417" s="23" t="s">
        <v>211</v>
      </c>
      <c r="AL417" s="23"/>
      <c r="AM417" s="23" t="s">
        <v>212</v>
      </c>
      <c r="AN417" s="23" t="s">
        <v>210</v>
      </c>
      <c r="AO417" s="23" t="s">
        <v>209</v>
      </c>
      <c r="AP417" s="23" t="s">
        <v>3790</v>
      </c>
      <c r="AQ417" s="23" t="s">
        <v>209</v>
      </c>
      <c r="AR417" s="23" t="s">
        <v>3791</v>
      </c>
      <c r="AS417" s="23" t="s">
        <v>561</v>
      </c>
      <c r="AT417" s="23">
        <v>13609497658</v>
      </c>
    </row>
    <row r="418" s="9" customFormat="1" ht="70" customHeight="1" spans="1:46">
      <c r="A418" s="23">
        <f>SUBTOTAL(103,$C$7:C418)*1</f>
        <v>412</v>
      </c>
      <c r="B418" s="23" t="s">
        <v>3378</v>
      </c>
      <c r="C418" s="23" t="s">
        <v>3792</v>
      </c>
      <c r="D418" s="23" t="s">
        <v>215</v>
      </c>
      <c r="E418" s="23" t="s">
        <v>3767</v>
      </c>
      <c r="F418" s="23" t="s">
        <v>3793</v>
      </c>
      <c r="G418" s="23" t="s">
        <v>3794</v>
      </c>
      <c r="H418" s="23" t="s">
        <v>196</v>
      </c>
      <c r="I418" s="23" t="s">
        <v>2194</v>
      </c>
      <c r="J418" s="23" t="s">
        <v>3795</v>
      </c>
      <c r="K418" s="23" t="s">
        <v>3796</v>
      </c>
      <c r="L418" s="23" t="s">
        <v>3795</v>
      </c>
      <c r="M418" s="23" t="s">
        <v>3797</v>
      </c>
      <c r="N418" s="23" t="s">
        <v>1730</v>
      </c>
      <c r="O418" s="23" t="s">
        <v>377</v>
      </c>
      <c r="P418" s="23" t="s">
        <v>3794</v>
      </c>
      <c r="Q418" s="23" t="s">
        <v>3798</v>
      </c>
      <c r="R418" s="33" t="s">
        <v>3799</v>
      </c>
      <c r="S418" s="33" t="s">
        <v>229</v>
      </c>
      <c r="T418" s="23" t="s">
        <v>290</v>
      </c>
      <c r="U418" s="23" t="s">
        <v>1457</v>
      </c>
      <c r="V418" s="23" t="s">
        <v>52</v>
      </c>
      <c r="W418" s="23">
        <v>2024</v>
      </c>
      <c r="X418" s="23" t="s">
        <v>209</v>
      </c>
      <c r="Y418" s="23">
        <v>2024.01</v>
      </c>
      <c r="Z418" s="36">
        <v>2024.12</v>
      </c>
      <c r="AA418" s="36">
        <v>70</v>
      </c>
      <c r="AB418" s="36">
        <v>70</v>
      </c>
      <c r="AC418" s="36">
        <v>70</v>
      </c>
      <c r="AD418" s="36">
        <v>0</v>
      </c>
      <c r="AE418" s="36">
        <v>0</v>
      </c>
      <c r="AF418" s="40">
        <v>0</v>
      </c>
      <c r="AG418" s="40">
        <v>30</v>
      </c>
      <c r="AH418" s="23">
        <v>10</v>
      </c>
      <c r="AI418" s="23" t="s">
        <v>210</v>
      </c>
      <c r="AJ418" s="23" t="s">
        <v>210</v>
      </c>
      <c r="AK418" s="23" t="s">
        <v>211</v>
      </c>
      <c r="AL418" s="23"/>
      <c r="AM418" s="23" t="s">
        <v>212</v>
      </c>
      <c r="AN418" s="23" t="s">
        <v>210</v>
      </c>
      <c r="AO418" s="23" t="s">
        <v>210</v>
      </c>
      <c r="AP418" s="23"/>
      <c r="AQ418" s="23" t="s">
        <v>209</v>
      </c>
      <c r="AR418" s="23" t="s">
        <v>3800</v>
      </c>
      <c r="AS418" s="23" t="s">
        <v>1508</v>
      </c>
      <c r="AT418" s="23">
        <v>13452098512</v>
      </c>
    </row>
    <row r="419" s="9" customFormat="1" ht="70" customHeight="1" spans="1:46">
      <c r="A419" s="23">
        <f>SUBTOTAL(103,$C$7:C419)*1</f>
        <v>413</v>
      </c>
      <c r="B419" s="23" t="s">
        <v>3378</v>
      </c>
      <c r="C419" s="23" t="s">
        <v>3801</v>
      </c>
      <c r="D419" s="23" t="s">
        <v>215</v>
      </c>
      <c r="E419" s="23" t="s">
        <v>3767</v>
      </c>
      <c r="F419" s="23" t="s">
        <v>2089</v>
      </c>
      <c r="G419" s="23" t="s">
        <v>3802</v>
      </c>
      <c r="H419" s="23" t="s">
        <v>196</v>
      </c>
      <c r="I419" s="23" t="s">
        <v>1965</v>
      </c>
      <c r="J419" s="23" t="s">
        <v>3803</v>
      </c>
      <c r="K419" s="23" t="s">
        <v>3804</v>
      </c>
      <c r="L419" s="23" t="s">
        <v>3803</v>
      </c>
      <c r="M419" s="23" t="s">
        <v>3805</v>
      </c>
      <c r="N419" s="23" t="s">
        <v>753</v>
      </c>
      <c r="O419" s="23" t="s">
        <v>377</v>
      </c>
      <c r="P419" s="23" t="s">
        <v>3806</v>
      </c>
      <c r="Q419" s="23" t="s">
        <v>3807</v>
      </c>
      <c r="R419" s="33" t="s">
        <v>3808</v>
      </c>
      <c r="S419" s="33" t="s">
        <v>815</v>
      </c>
      <c r="T419" s="23" t="s">
        <v>290</v>
      </c>
      <c r="U419" s="23" t="s">
        <v>1457</v>
      </c>
      <c r="V419" s="23" t="s">
        <v>58</v>
      </c>
      <c r="W419" s="23">
        <v>2024</v>
      </c>
      <c r="X419" s="23" t="s">
        <v>209</v>
      </c>
      <c r="Y419" s="23">
        <v>2024.07</v>
      </c>
      <c r="Z419" s="36">
        <v>2024.12</v>
      </c>
      <c r="AA419" s="36">
        <v>70</v>
      </c>
      <c r="AB419" s="36">
        <v>70</v>
      </c>
      <c r="AC419" s="36">
        <v>70</v>
      </c>
      <c r="AD419" s="36">
        <v>0</v>
      </c>
      <c r="AE419" s="36">
        <v>0</v>
      </c>
      <c r="AF419" s="40">
        <v>0</v>
      </c>
      <c r="AG419" s="40">
        <v>565</v>
      </c>
      <c r="AH419" s="23">
        <v>15</v>
      </c>
      <c r="AI419" s="23" t="s">
        <v>210</v>
      </c>
      <c r="AJ419" s="23" t="s">
        <v>210</v>
      </c>
      <c r="AK419" s="23" t="s">
        <v>211</v>
      </c>
      <c r="AL419" s="23"/>
      <c r="AM419" s="23" t="s">
        <v>212</v>
      </c>
      <c r="AN419" s="23" t="s">
        <v>210</v>
      </c>
      <c r="AO419" s="23" t="s">
        <v>210</v>
      </c>
      <c r="AP419" s="23"/>
      <c r="AQ419" s="23" t="s">
        <v>209</v>
      </c>
      <c r="AR419" s="23" t="s">
        <v>3800</v>
      </c>
      <c r="AS419" s="23" t="s">
        <v>1550</v>
      </c>
      <c r="AT419" s="23">
        <v>13648209857</v>
      </c>
    </row>
    <row r="420" s="9" customFormat="1" ht="70" customHeight="1" spans="1:46">
      <c r="A420" s="23">
        <f>SUBTOTAL(103,$C$7:C420)*1</f>
        <v>414</v>
      </c>
      <c r="B420" s="23" t="s">
        <v>3378</v>
      </c>
      <c r="C420" s="23" t="s">
        <v>3809</v>
      </c>
      <c r="D420" s="23" t="s">
        <v>215</v>
      </c>
      <c r="E420" s="23" t="s">
        <v>3767</v>
      </c>
      <c r="F420" s="23" t="s">
        <v>3810</v>
      </c>
      <c r="G420" s="23" t="s">
        <v>3811</v>
      </c>
      <c r="H420" s="23" t="s">
        <v>196</v>
      </c>
      <c r="I420" s="23" t="s">
        <v>1354</v>
      </c>
      <c r="J420" s="23" t="s">
        <v>3812</v>
      </c>
      <c r="K420" s="23" t="s">
        <v>3813</v>
      </c>
      <c r="L420" s="23" t="s">
        <v>3814</v>
      </c>
      <c r="M420" s="23" t="s">
        <v>3815</v>
      </c>
      <c r="N420" s="23" t="s">
        <v>482</v>
      </c>
      <c r="O420" s="23" t="s">
        <v>203</v>
      </c>
      <c r="P420" s="23" t="s">
        <v>3816</v>
      </c>
      <c r="Q420" s="23" t="s">
        <v>3817</v>
      </c>
      <c r="R420" s="33" t="s">
        <v>3818</v>
      </c>
      <c r="S420" s="33" t="s">
        <v>3819</v>
      </c>
      <c r="T420" s="23" t="s">
        <v>230</v>
      </c>
      <c r="U420" s="23" t="s">
        <v>1457</v>
      </c>
      <c r="V420" s="23" t="s">
        <v>74</v>
      </c>
      <c r="W420" s="23">
        <v>2024</v>
      </c>
      <c r="X420" s="23" t="s">
        <v>209</v>
      </c>
      <c r="Y420" s="23">
        <v>2024.07</v>
      </c>
      <c r="Z420" s="36">
        <v>2025.07</v>
      </c>
      <c r="AA420" s="36">
        <v>70</v>
      </c>
      <c r="AB420" s="36">
        <v>70</v>
      </c>
      <c r="AC420" s="36">
        <v>70</v>
      </c>
      <c r="AD420" s="36">
        <v>0</v>
      </c>
      <c r="AE420" s="36">
        <v>0</v>
      </c>
      <c r="AF420" s="40">
        <v>0</v>
      </c>
      <c r="AG420" s="40">
        <v>43</v>
      </c>
      <c r="AH420" s="23">
        <v>19</v>
      </c>
      <c r="AI420" s="23" t="s">
        <v>210</v>
      </c>
      <c r="AJ420" s="23" t="s">
        <v>210</v>
      </c>
      <c r="AK420" s="23" t="s">
        <v>211</v>
      </c>
      <c r="AL420" s="23"/>
      <c r="AM420" s="23" t="s">
        <v>212</v>
      </c>
      <c r="AN420" s="23" t="s">
        <v>210</v>
      </c>
      <c r="AO420" s="23" t="s">
        <v>210</v>
      </c>
      <c r="AP420" s="23"/>
      <c r="AQ420" s="23" t="s">
        <v>209</v>
      </c>
      <c r="AR420" s="23" t="s">
        <v>433</v>
      </c>
      <c r="AS420" s="23" t="s">
        <v>3545</v>
      </c>
      <c r="AT420" s="23" t="s">
        <v>3820</v>
      </c>
    </row>
    <row r="421" s="9" customFormat="1" ht="70" customHeight="1" spans="1:46">
      <c r="A421" s="23">
        <f>SUBTOTAL(103,$C$7:C421)*1</f>
        <v>415</v>
      </c>
      <c r="B421" s="23" t="s">
        <v>3378</v>
      </c>
      <c r="C421" s="23" t="s">
        <v>3821</v>
      </c>
      <c r="D421" s="23" t="s">
        <v>215</v>
      </c>
      <c r="E421" s="23" t="s">
        <v>3767</v>
      </c>
      <c r="F421" s="23" t="s">
        <v>216</v>
      </c>
      <c r="G421" s="23" t="s">
        <v>3822</v>
      </c>
      <c r="H421" s="23" t="s">
        <v>196</v>
      </c>
      <c r="I421" s="23" t="s">
        <v>3823</v>
      </c>
      <c r="J421" s="23" t="s">
        <v>3824</v>
      </c>
      <c r="K421" s="23" t="s">
        <v>2092</v>
      </c>
      <c r="L421" s="23" t="s">
        <v>3824</v>
      </c>
      <c r="M421" s="23" t="s">
        <v>3825</v>
      </c>
      <c r="N421" s="23" t="s">
        <v>482</v>
      </c>
      <c r="O421" s="23" t="s">
        <v>203</v>
      </c>
      <c r="P421" s="23" t="s">
        <v>3826</v>
      </c>
      <c r="Q421" s="23" t="s">
        <v>3827</v>
      </c>
      <c r="R421" s="33" t="s">
        <v>3828</v>
      </c>
      <c r="S421" s="33" t="s">
        <v>1991</v>
      </c>
      <c r="T421" s="23" t="s">
        <v>230</v>
      </c>
      <c r="U421" s="23" t="s">
        <v>1457</v>
      </c>
      <c r="V421" s="23" t="s">
        <v>88</v>
      </c>
      <c r="W421" s="23">
        <v>2024</v>
      </c>
      <c r="X421" s="23" t="s">
        <v>209</v>
      </c>
      <c r="Y421" s="23">
        <v>2024.01</v>
      </c>
      <c r="Z421" s="36">
        <v>2024.12</v>
      </c>
      <c r="AA421" s="36">
        <v>70</v>
      </c>
      <c r="AB421" s="36">
        <v>70</v>
      </c>
      <c r="AC421" s="36">
        <v>70</v>
      </c>
      <c r="AD421" s="36">
        <v>0</v>
      </c>
      <c r="AE421" s="36">
        <v>0</v>
      </c>
      <c r="AF421" s="40">
        <v>0</v>
      </c>
      <c r="AG421" s="40">
        <v>12</v>
      </c>
      <c r="AH421" s="23">
        <v>2</v>
      </c>
      <c r="AI421" s="23" t="s">
        <v>210</v>
      </c>
      <c r="AJ421" s="23" t="s">
        <v>210</v>
      </c>
      <c r="AK421" s="23" t="s">
        <v>211</v>
      </c>
      <c r="AL421" s="23"/>
      <c r="AM421" s="23" t="s">
        <v>212</v>
      </c>
      <c r="AN421" s="23" t="s">
        <v>210</v>
      </c>
      <c r="AO421" s="23" t="s">
        <v>210</v>
      </c>
      <c r="AP421" s="23"/>
      <c r="AQ421" s="23" t="s">
        <v>209</v>
      </c>
      <c r="AR421" s="23" t="s">
        <v>3829</v>
      </c>
      <c r="AS421" s="23" t="s">
        <v>1864</v>
      </c>
      <c r="AT421" s="23" t="s">
        <v>3830</v>
      </c>
    </row>
    <row r="422" s="9" customFormat="1" ht="70" customHeight="1" spans="1:46">
      <c r="A422" s="23">
        <f>SUBTOTAL(103,$C$7:C422)*1</f>
        <v>416</v>
      </c>
      <c r="B422" s="23" t="s">
        <v>3378</v>
      </c>
      <c r="C422" s="23" t="s">
        <v>3831</v>
      </c>
      <c r="D422" s="23" t="s">
        <v>215</v>
      </c>
      <c r="E422" s="23" t="s">
        <v>3767</v>
      </c>
      <c r="F422" s="23" t="s">
        <v>2106</v>
      </c>
      <c r="G422" s="23" t="s">
        <v>3832</v>
      </c>
      <c r="H422" s="23" t="s">
        <v>196</v>
      </c>
      <c r="I422" s="23" t="s">
        <v>3833</v>
      </c>
      <c r="J422" s="23" t="s">
        <v>3834</v>
      </c>
      <c r="K422" s="23" t="s">
        <v>3835</v>
      </c>
      <c r="L422" s="23" t="s">
        <v>3834</v>
      </c>
      <c r="M422" s="23" t="s">
        <v>3836</v>
      </c>
      <c r="N422" s="23" t="s">
        <v>753</v>
      </c>
      <c r="O422" s="23" t="s">
        <v>377</v>
      </c>
      <c r="P422" s="23" t="s">
        <v>3837</v>
      </c>
      <c r="Q422" s="23" t="s">
        <v>3838</v>
      </c>
      <c r="R422" s="33" t="s">
        <v>3839</v>
      </c>
      <c r="S422" s="33" t="s">
        <v>815</v>
      </c>
      <c r="T422" s="23" t="s">
        <v>290</v>
      </c>
      <c r="U422" s="23" t="s">
        <v>1457</v>
      </c>
      <c r="V422" s="23" t="s">
        <v>88</v>
      </c>
      <c r="W422" s="23">
        <v>2024</v>
      </c>
      <c r="X422" s="23" t="s">
        <v>209</v>
      </c>
      <c r="Y422" s="23">
        <v>2024.01</v>
      </c>
      <c r="Z422" s="36">
        <v>2024.12</v>
      </c>
      <c r="AA422" s="36">
        <v>70</v>
      </c>
      <c r="AB422" s="36">
        <v>70</v>
      </c>
      <c r="AC422" s="36">
        <v>70</v>
      </c>
      <c r="AD422" s="36">
        <v>0</v>
      </c>
      <c r="AE422" s="36">
        <v>0</v>
      </c>
      <c r="AF422" s="40">
        <v>0</v>
      </c>
      <c r="AG422" s="40">
        <v>1098</v>
      </c>
      <c r="AH422" s="23">
        <v>103</v>
      </c>
      <c r="AI422" s="23" t="s">
        <v>210</v>
      </c>
      <c r="AJ422" s="23" t="s">
        <v>210</v>
      </c>
      <c r="AK422" s="23" t="s">
        <v>211</v>
      </c>
      <c r="AL422" s="23"/>
      <c r="AM422" s="23" t="s">
        <v>212</v>
      </c>
      <c r="AN422" s="23" t="s">
        <v>210</v>
      </c>
      <c r="AO422" s="23" t="s">
        <v>210</v>
      </c>
      <c r="AP422" s="23"/>
      <c r="AQ422" s="23" t="s">
        <v>209</v>
      </c>
      <c r="AR422" s="23" t="s">
        <v>3829</v>
      </c>
      <c r="AS422" s="23" t="s">
        <v>1864</v>
      </c>
      <c r="AT422" s="23" t="s">
        <v>3830</v>
      </c>
    </row>
    <row r="423" s="9" customFormat="1" ht="70" customHeight="1" spans="1:46">
      <c r="A423" s="23">
        <f>SUBTOTAL(103,$C$7:C423)*1</f>
        <v>417</v>
      </c>
      <c r="B423" s="23" t="s">
        <v>3378</v>
      </c>
      <c r="C423" s="23" t="s">
        <v>3840</v>
      </c>
      <c r="D423" s="23" t="s">
        <v>215</v>
      </c>
      <c r="E423" s="23" t="s">
        <v>3767</v>
      </c>
      <c r="F423" s="23" t="s">
        <v>3841</v>
      </c>
      <c r="G423" s="23" t="s">
        <v>3842</v>
      </c>
      <c r="H423" s="23" t="s">
        <v>196</v>
      </c>
      <c r="I423" s="23" t="s">
        <v>355</v>
      </c>
      <c r="J423" s="23" t="s">
        <v>3843</v>
      </c>
      <c r="K423" s="23" t="s">
        <v>3844</v>
      </c>
      <c r="L423" s="23" t="s">
        <v>3843</v>
      </c>
      <c r="M423" s="23" t="s">
        <v>3845</v>
      </c>
      <c r="N423" s="23" t="s">
        <v>482</v>
      </c>
      <c r="O423" s="23" t="s">
        <v>203</v>
      </c>
      <c r="P423" s="23" t="s">
        <v>3846</v>
      </c>
      <c r="Q423" s="23" t="s">
        <v>3847</v>
      </c>
      <c r="R423" s="33" t="s">
        <v>3848</v>
      </c>
      <c r="S423" s="33" t="s">
        <v>3849</v>
      </c>
      <c r="T423" s="23" t="s">
        <v>230</v>
      </c>
      <c r="U423" s="23" t="s">
        <v>1457</v>
      </c>
      <c r="V423" s="23" t="s">
        <v>50</v>
      </c>
      <c r="W423" s="23">
        <v>2024</v>
      </c>
      <c r="X423" s="23" t="s">
        <v>209</v>
      </c>
      <c r="Y423" s="23">
        <v>2024.09</v>
      </c>
      <c r="Z423" s="36">
        <v>2024.12</v>
      </c>
      <c r="AA423" s="36">
        <v>70</v>
      </c>
      <c r="AB423" s="36">
        <v>70</v>
      </c>
      <c r="AC423" s="36">
        <v>70</v>
      </c>
      <c r="AD423" s="36">
        <v>0</v>
      </c>
      <c r="AE423" s="36">
        <v>0</v>
      </c>
      <c r="AF423" s="40">
        <v>0</v>
      </c>
      <c r="AG423" s="40">
        <v>3975</v>
      </c>
      <c r="AH423" s="23">
        <v>370</v>
      </c>
      <c r="AI423" s="23" t="s">
        <v>210</v>
      </c>
      <c r="AJ423" s="23" t="s">
        <v>210</v>
      </c>
      <c r="AK423" s="23" t="s">
        <v>211</v>
      </c>
      <c r="AL423" s="23"/>
      <c r="AM423" s="23" t="s">
        <v>212</v>
      </c>
      <c r="AN423" s="23" t="s">
        <v>210</v>
      </c>
      <c r="AO423" s="23" t="s">
        <v>209</v>
      </c>
      <c r="AP423" s="23" t="s">
        <v>3850</v>
      </c>
      <c r="AQ423" s="23" t="s">
        <v>209</v>
      </c>
      <c r="AR423" s="23" t="s">
        <v>3829</v>
      </c>
      <c r="AS423" s="23" t="s">
        <v>3851</v>
      </c>
      <c r="AT423" s="23" t="s">
        <v>3852</v>
      </c>
    </row>
    <row r="424" s="9" customFormat="1" ht="70" customHeight="1" spans="1:46">
      <c r="A424" s="23">
        <f>SUBTOTAL(103,$C$7:C424)*1</f>
        <v>418</v>
      </c>
      <c r="B424" s="23" t="s">
        <v>3378</v>
      </c>
      <c r="C424" s="23" t="s">
        <v>3853</v>
      </c>
      <c r="D424" s="23" t="s">
        <v>215</v>
      </c>
      <c r="E424" s="23" t="s">
        <v>3767</v>
      </c>
      <c r="F424" s="23" t="s">
        <v>3767</v>
      </c>
      <c r="G424" s="23" t="s">
        <v>3854</v>
      </c>
      <c r="H424" s="23" t="s">
        <v>196</v>
      </c>
      <c r="I424" s="23" t="s">
        <v>3855</v>
      </c>
      <c r="J424" s="23" t="s">
        <v>3854</v>
      </c>
      <c r="K424" s="23" t="s">
        <v>3856</v>
      </c>
      <c r="L424" s="23" t="s">
        <v>3857</v>
      </c>
      <c r="M424" s="23" t="s">
        <v>3858</v>
      </c>
      <c r="N424" s="23" t="s">
        <v>3859</v>
      </c>
      <c r="O424" s="23" t="s">
        <v>225</v>
      </c>
      <c r="P424" s="23" t="s">
        <v>3860</v>
      </c>
      <c r="Q424" s="23" t="s">
        <v>3861</v>
      </c>
      <c r="R424" s="33" t="s">
        <v>3862</v>
      </c>
      <c r="S424" s="33" t="s">
        <v>1991</v>
      </c>
      <c r="T424" s="23" t="s">
        <v>3863</v>
      </c>
      <c r="U424" s="23" t="s">
        <v>1457</v>
      </c>
      <c r="V424" s="23" t="s">
        <v>62</v>
      </c>
      <c r="W424" s="23">
        <v>2024</v>
      </c>
      <c r="X424" s="23" t="s">
        <v>209</v>
      </c>
      <c r="Y424" s="23">
        <v>2024.01</v>
      </c>
      <c r="Z424" s="36">
        <v>2024.12</v>
      </c>
      <c r="AA424" s="36">
        <v>70</v>
      </c>
      <c r="AB424" s="36">
        <v>70</v>
      </c>
      <c r="AC424" s="36">
        <v>70</v>
      </c>
      <c r="AD424" s="36">
        <v>0</v>
      </c>
      <c r="AE424" s="36">
        <v>0</v>
      </c>
      <c r="AF424" s="40">
        <v>0</v>
      </c>
      <c r="AG424" s="40">
        <v>45</v>
      </c>
      <c r="AH424" s="23">
        <v>12</v>
      </c>
      <c r="AI424" s="23" t="s">
        <v>210</v>
      </c>
      <c r="AJ424" s="23" t="s">
        <v>210</v>
      </c>
      <c r="AK424" s="23" t="s">
        <v>211</v>
      </c>
      <c r="AL424" s="23"/>
      <c r="AM424" s="23" t="s">
        <v>212</v>
      </c>
      <c r="AN424" s="23" t="s">
        <v>210</v>
      </c>
      <c r="AO424" s="23" t="s">
        <v>210</v>
      </c>
      <c r="AP424" s="23"/>
      <c r="AQ424" s="23" t="s">
        <v>209</v>
      </c>
      <c r="AR424" s="23" t="s">
        <v>3829</v>
      </c>
      <c r="AS424" s="23" t="s">
        <v>3864</v>
      </c>
      <c r="AT424" s="148" t="s">
        <v>3865</v>
      </c>
    </row>
    <row r="425" s="9" customFormat="1" ht="70" customHeight="1" spans="1:46">
      <c r="A425" s="23">
        <f>SUBTOTAL(103,$C$7:C425)*1</f>
        <v>419</v>
      </c>
      <c r="B425" s="23" t="s">
        <v>3378</v>
      </c>
      <c r="C425" s="23" t="s">
        <v>3866</v>
      </c>
      <c r="D425" s="23" t="s">
        <v>215</v>
      </c>
      <c r="E425" s="23" t="s">
        <v>3767</v>
      </c>
      <c r="F425" s="23" t="s">
        <v>3867</v>
      </c>
      <c r="G425" s="23" t="s">
        <v>3868</v>
      </c>
      <c r="H425" s="23" t="s">
        <v>196</v>
      </c>
      <c r="I425" s="23" t="s">
        <v>3628</v>
      </c>
      <c r="J425" s="23" t="s">
        <v>3869</v>
      </c>
      <c r="K425" s="23" t="s">
        <v>3870</v>
      </c>
      <c r="L425" s="23" t="s">
        <v>3869</v>
      </c>
      <c r="M425" s="23" t="s">
        <v>3871</v>
      </c>
      <c r="N425" s="23" t="s">
        <v>753</v>
      </c>
      <c r="O425" s="23" t="s">
        <v>377</v>
      </c>
      <c r="P425" s="23" t="s">
        <v>3872</v>
      </c>
      <c r="Q425" s="23" t="s">
        <v>3873</v>
      </c>
      <c r="R425" s="33" t="s">
        <v>3874</v>
      </c>
      <c r="S425" s="33" t="s">
        <v>815</v>
      </c>
      <c r="T425" s="23" t="s">
        <v>290</v>
      </c>
      <c r="U425" s="23" t="s">
        <v>1457</v>
      </c>
      <c r="V425" s="23" t="s">
        <v>90</v>
      </c>
      <c r="W425" s="23">
        <v>2024</v>
      </c>
      <c r="X425" s="23" t="s">
        <v>209</v>
      </c>
      <c r="Y425" s="23">
        <v>2024.07</v>
      </c>
      <c r="Z425" s="36">
        <v>2024.12</v>
      </c>
      <c r="AA425" s="36">
        <v>70</v>
      </c>
      <c r="AB425" s="36">
        <v>70</v>
      </c>
      <c r="AC425" s="36">
        <v>70</v>
      </c>
      <c r="AD425" s="36">
        <v>0</v>
      </c>
      <c r="AE425" s="36">
        <v>0</v>
      </c>
      <c r="AF425" s="40">
        <v>0</v>
      </c>
      <c r="AG425" s="40">
        <v>842</v>
      </c>
      <c r="AH425" s="23">
        <v>356</v>
      </c>
      <c r="AI425" s="23" t="s">
        <v>210</v>
      </c>
      <c r="AJ425" s="23" t="s">
        <v>210</v>
      </c>
      <c r="AK425" s="23" t="s">
        <v>211</v>
      </c>
      <c r="AL425" s="23"/>
      <c r="AM425" s="23" t="s">
        <v>212</v>
      </c>
      <c r="AN425" s="23" t="s">
        <v>210</v>
      </c>
      <c r="AO425" s="23" t="s">
        <v>209</v>
      </c>
      <c r="AP425" s="23"/>
      <c r="AQ425" s="23" t="s">
        <v>209</v>
      </c>
      <c r="AR425" s="23" t="s">
        <v>3800</v>
      </c>
      <c r="AS425" s="23" t="s">
        <v>1242</v>
      </c>
      <c r="AT425" s="23">
        <v>18996981558</v>
      </c>
    </row>
    <row r="426" s="9" customFormat="1" ht="70" customHeight="1" spans="1:46">
      <c r="A426" s="23">
        <f>SUBTOTAL(103,$C$7:C426)*1</f>
        <v>420</v>
      </c>
      <c r="B426" s="23" t="s">
        <v>3378</v>
      </c>
      <c r="C426" s="23" t="s">
        <v>3875</v>
      </c>
      <c r="D426" s="23" t="s">
        <v>3876</v>
      </c>
      <c r="E426" s="23" t="s">
        <v>3767</v>
      </c>
      <c r="F426" s="23" t="s">
        <v>3768</v>
      </c>
      <c r="G426" s="23" t="s">
        <v>3877</v>
      </c>
      <c r="H426" s="23" t="s">
        <v>3378</v>
      </c>
      <c r="I426" s="23" t="s">
        <v>3878</v>
      </c>
      <c r="J426" s="23" t="s">
        <v>3879</v>
      </c>
      <c r="K426" s="23" t="s">
        <v>3880</v>
      </c>
      <c r="L426" s="23" t="s">
        <v>3881</v>
      </c>
      <c r="M426" s="23" t="s">
        <v>3882</v>
      </c>
      <c r="N426" s="23" t="s">
        <v>1199</v>
      </c>
      <c r="O426" s="23" t="s">
        <v>3773</v>
      </c>
      <c r="P426" s="23" t="s">
        <v>3883</v>
      </c>
      <c r="Q426" s="23" t="s">
        <v>3884</v>
      </c>
      <c r="R426" s="33" t="s">
        <v>3885</v>
      </c>
      <c r="S426" s="33" t="s">
        <v>734</v>
      </c>
      <c r="T426" s="23" t="s">
        <v>207</v>
      </c>
      <c r="U426" s="23" t="s">
        <v>1457</v>
      </c>
      <c r="V426" s="23" t="s">
        <v>80</v>
      </c>
      <c r="W426" s="23">
        <v>2024</v>
      </c>
      <c r="X426" s="23" t="s">
        <v>209</v>
      </c>
      <c r="Y426" s="23">
        <v>2024.01</v>
      </c>
      <c r="Z426" s="36" t="s">
        <v>3777</v>
      </c>
      <c r="AA426" s="36">
        <v>70</v>
      </c>
      <c r="AB426" s="36">
        <v>70</v>
      </c>
      <c r="AC426" s="36">
        <v>70</v>
      </c>
      <c r="AD426" s="36">
        <v>0</v>
      </c>
      <c r="AE426" s="36">
        <v>0</v>
      </c>
      <c r="AF426" s="40">
        <v>0</v>
      </c>
      <c r="AG426" s="40">
        <v>2129</v>
      </c>
      <c r="AH426" s="23">
        <v>572</v>
      </c>
      <c r="AI426" s="23" t="s">
        <v>210</v>
      </c>
      <c r="AJ426" s="23" t="s">
        <v>210</v>
      </c>
      <c r="AK426" s="23" t="s">
        <v>211</v>
      </c>
      <c r="AL426" s="23"/>
      <c r="AM426" s="23" t="s">
        <v>212</v>
      </c>
      <c r="AN426" s="23" t="s">
        <v>210</v>
      </c>
      <c r="AO426" s="23" t="s">
        <v>209</v>
      </c>
      <c r="AP426" s="23"/>
      <c r="AQ426" s="23" t="s">
        <v>209</v>
      </c>
      <c r="AR426" s="23" t="s">
        <v>3778</v>
      </c>
      <c r="AS426" s="23" t="s">
        <v>3886</v>
      </c>
      <c r="AT426" s="23" t="s">
        <v>3887</v>
      </c>
    </row>
    <row r="427" s="9" customFormat="1" ht="70" customHeight="1" spans="1:46">
      <c r="A427" s="23">
        <f>SUBTOTAL(103,$C$7:C427)*1</f>
        <v>421</v>
      </c>
      <c r="B427" s="23" t="s">
        <v>3378</v>
      </c>
      <c r="C427" s="23" t="s">
        <v>3888</v>
      </c>
      <c r="D427" s="23" t="s">
        <v>3876</v>
      </c>
      <c r="E427" s="23" t="s">
        <v>277</v>
      </c>
      <c r="F427" s="23" t="s">
        <v>1846</v>
      </c>
      <c r="G427" s="23" t="s">
        <v>3889</v>
      </c>
      <c r="H427" s="23" t="s">
        <v>196</v>
      </c>
      <c r="I427" s="23" t="s">
        <v>3890</v>
      </c>
      <c r="J427" s="23" t="s">
        <v>3891</v>
      </c>
      <c r="K427" s="23" t="s">
        <v>3892</v>
      </c>
      <c r="L427" s="23" t="s">
        <v>3893</v>
      </c>
      <c r="M427" s="23" t="s">
        <v>3894</v>
      </c>
      <c r="N427" s="23" t="s">
        <v>482</v>
      </c>
      <c r="O427" s="23" t="s">
        <v>203</v>
      </c>
      <c r="P427" s="23" t="s">
        <v>3895</v>
      </c>
      <c r="Q427" s="23" t="s">
        <v>3896</v>
      </c>
      <c r="R427" s="33" t="s">
        <v>3897</v>
      </c>
      <c r="S427" s="33" t="s">
        <v>1991</v>
      </c>
      <c r="T427" s="23" t="s">
        <v>230</v>
      </c>
      <c r="U427" s="23" t="s">
        <v>1457</v>
      </c>
      <c r="V427" s="23" t="s">
        <v>72</v>
      </c>
      <c r="W427" s="23">
        <v>2024</v>
      </c>
      <c r="X427" s="23" t="s">
        <v>209</v>
      </c>
      <c r="Y427" s="23">
        <v>2024.01</v>
      </c>
      <c r="Z427" s="36">
        <v>2024.12</v>
      </c>
      <c r="AA427" s="36">
        <v>70</v>
      </c>
      <c r="AB427" s="36">
        <v>70</v>
      </c>
      <c r="AC427" s="36">
        <v>70</v>
      </c>
      <c r="AD427" s="36">
        <v>0</v>
      </c>
      <c r="AE427" s="36">
        <v>0</v>
      </c>
      <c r="AF427" s="40">
        <v>0</v>
      </c>
      <c r="AG427" s="40">
        <v>5006</v>
      </c>
      <c r="AH427" s="23">
        <v>363</v>
      </c>
      <c r="AI427" s="23" t="s">
        <v>210</v>
      </c>
      <c r="AJ427" s="23" t="s">
        <v>210</v>
      </c>
      <c r="AK427" s="23" t="s">
        <v>211</v>
      </c>
      <c r="AL427" s="23"/>
      <c r="AM427" s="23"/>
      <c r="AN427" s="23" t="s">
        <v>209</v>
      </c>
      <c r="AO427" s="23" t="s">
        <v>210</v>
      </c>
      <c r="AP427" s="23"/>
      <c r="AQ427" s="23" t="s">
        <v>209</v>
      </c>
      <c r="AR427" s="23" t="s">
        <v>3778</v>
      </c>
      <c r="AS427" s="23" t="s">
        <v>3898</v>
      </c>
      <c r="AT427" s="23" t="s">
        <v>3899</v>
      </c>
    </row>
    <row r="428" s="9" customFormat="1" ht="70" customHeight="1" spans="1:46">
      <c r="A428" s="23">
        <f>SUBTOTAL(103,$C$7:C428)*1</f>
        <v>422</v>
      </c>
      <c r="B428" s="23" t="s">
        <v>3378</v>
      </c>
      <c r="C428" s="23" t="s">
        <v>3900</v>
      </c>
      <c r="D428" s="23" t="s">
        <v>3450</v>
      </c>
      <c r="E428" s="23" t="s">
        <v>3901</v>
      </c>
      <c r="F428" s="23" t="s">
        <v>217</v>
      </c>
      <c r="G428" s="23" t="s">
        <v>3902</v>
      </c>
      <c r="H428" s="23" t="s">
        <v>196</v>
      </c>
      <c r="I428" s="23" t="s">
        <v>3903</v>
      </c>
      <c r="J428" s="23" t="s">
        <v>3904</v>
      </c>
      <c r="K428" s="23" t="s">
        <v>3905</v>
      </c>
      <c r="L428" s="23" t="s">
        <v>3904</v>
      </c>
      <c r="M428" s="23" t="s">
        <v>3906</v>
      </c>
      <c r="N428" s="23" t="s">
        <v>482</v>
      </c>
      <c r="O428" s="23" t="s">
        <v>203</v>
      </c>
      <c r="P428" s="23" t="s">
        <v>3907</v>
      </c>
      <c r="Q428" s="23" t="s">
        <v>3908</v>
      </c>
      <c r="R428" s="33" t="s">
        <v>3648</v>
      </c>
      <c r="S428" s="33" t="s">
        <v>3909</v>
      </c>
      <c r="T428" s="23" t="s">
        <v>2365</v>
      </c>
      <c r="U428" s="23" t="s">
        <v>1457</v>
      </c>
      <c r="V428" s="23" t="s">
        <v>68</v>
      </c>
      <c r="W428" s="23">
        <v>2024</v>
      </c>
      <c r="X428" s="23" t="s">
        <v>209</v>
      </c>
      <c r="Y428" s="23">
        <v>2024.1</v>
      </c>
      <c r="Z428" s="36">
        <v>2024.12</v>
      </c>
      <c r="AA428" s="36">
        <v>70</v>
      </c>
      <c r="AB428" s="36">
        <v>70</v>
      </c>
      <c r="AC428" s="36">
        <v>70</v>
      </c>
      <c r="AD428" s="36">
        <v>0</v>
      </c>
      <c r="AE428" s="36">
        <v>0</v>
      </c>
      <c r="AF428" s="40">
        <v>0</v>
      </c>
      <c r="AG428" s="40">
        <v>354</v>
      </c>
      <c r="AH428" s="23">
        <v>67</v>
      </c>
      <c r="AI428" s="23" t="s">
        <v>210</v>
      </c>
      <c r="AJ428" s="23" t="s">
        <v>210</v>
      </c>
      <c r="AK428" s="23" t="s">
        <v>211</v>
      </c>
      <c r="AL428" s="23"/>
      <c r="AM428" s="23" t="s">
        <v>212</v>
      </c>
      <c r="AN428" s="23" t="s">
        <v>210</v>
      </c>
      <c r="AO428" s="23" t="s">
        <v>210</v>
      </c>
      <c r="AP428" s="23"/>
      <c r="AQ428" s="23" t="s">
        <v>209</v>
      </c>
      <c r="AR428" s="23" t="s">
        <v>3778</v>
      </c>
      <c r="AS428" s="23" t="s">
        <v>3910</v>
      </c>
      <c r="AT428" s="23" t="s">
        <v>3911</v>
      </c>
    </row>
    <row r="429" s="9" customFormat="1" ht="70" customHeight="1" spans="1:46">
      <c r="A429" s="23">
        <f>SUBTOTAL(103,$C$7:C429)*1</f>
        <v>423</v>
      </c>
      <c r="B429" s="23" t="s">
        <v>3378</v>
      </c>
      <c r="C429" s="23" t="s">
        <v>941</v>
      </c>
      <c r="D429" s="23" t="s">
        <v>942</v>
      </c>
      <c r="E429" s="23" t="s">
        <v>942</v>
      </c>
      <c r="F429" s="23" t="s">
        <v>943</v>
      </c>
      <c r="G429" s="23" t="s">
        <v>3912</v>
      </c>
      <c r="H429" s="23" t="s">
        <v>196</v>
      </c>
      <c r="I429" s="23" t="s">
        <v>1760</v>
      </c>
      <c r="J429" s="23" t="s">
        <v>3913</v>
      </c>
      <c r="K429" s="23" t="s">
        <v>946</v>
      </c>
      <c r="L429" s="23" t="s">
        <v>3912</v>
      </c>
      <c r="M429" s="23" t="s">
        <v>3914</v>
      </c>
      <c r="N429" s="23" t="s">
        <v>3915</v>
      </c>
      <c r="O429" s="23" t="s">
        <v>3916</v>
      </c>
      <c r="P429" s="23" t="s">
        <v>3917</v>
      </c>
      <c r="Q429" s="23" t="s">
        <v>3918</v>
      </c>
      <c r="R429" s="23" t="s">
        <v>952</v>
      </c>
      <c r="S429" s="33" t="s">
        <v>365</v>
      </c>
      <c r="T429" s="33" t="s">
        <v>953</v>
      </c>
      <c r="U429" s="23" t="s">
        <v>1457</v>
      </c>
      <c r="V429" s="23" t="s">
        <v>93</v>
      </c>
      <c r="W429" s="23">
        <v>2024</v>
      </c>
      <c r="X429" s="23" t="s">
        <v>209</v>
      </c>
      <c r="Y429" s="23">
        <v>2024.1</v>
      </c>
      <c r="Z429" s="23">
        <v>2024.12</v>
      </c>
      <c r="AA429" s="36">
        <v>8400</v>
      </c>
      <c r="AB429" s="36">
        <v>8400</v>
      </c>
      <c r="AC429" s="36">
        <v>8400</v>
      </c>
      <c r="AD429" s="36">
        <v>0</v>
      </c>
      <c r="AE429" s="36">
        <v>0</v>
      </c>
      <c r="AF429" s="36"/>
      <c r="AG429" s="40">
        <v>140000</v>
      </c>
      <c r="AH429" s="40">
        <v>140000</v>
      </c>
      <c r="AI429" s="23" t="s">
        <v>210</v>
      </c>
      <c r="AJ429" s="23" t="s">
        <v>209</v>
      </c>
      <c r="AK429" s="23" t="s">
        <v>211</v>
      </c>
      <c r="AL429" s="23"/>
      <c r="AM429" s="23" t="s">
        <v>212</v>
      </c>
      <c r="AN429" s="23" t="s">
        <v>210</v>
      </c>
      <c r="AO429" s="23" t="s">
        <v>210</v>
      </c>
      <c r="AP429" s="23"/>
      <c r="AQ429" s="23" t="s">
        <v>210</v>
      </c>
      <c r="AR429" s="23"/>
      <c r="AS429" s="23" t="s">
        <v>954</v>
      </c>
      <c r="AT429" s="23" t="s">
        <v>955</v>
      </c>
    </row>
    <row r="430" s="9" customFormat="1" ht="70" customHeight="1" spans="1:46">
      <c r="A430" s="23">
        <f>SUBTOTAL(103,$C$7:C430)*1</f>
        <v>424</v>
      </c>
      <c r="B430" s="23" t="s">
        <v>3378</v>
      </c>
      <c r="C430" s="23" t="s">
        <v>3919</v>
      </c>
      <c r="D430" s="23" t="s">
        <v>192</v>
      </c>
      <c r="E430" s="23" t="s">
        <v>193</v>
      </c>
      <c r="F430" s="23" t="s">
        <v>1207</v>
      </c>
      <c r="G430" s="23" t="s">
        <v>3920</v>
      </c>
      <c r="H430" s="23" t="s">
        <v>629</v>
      </c>
      <c r="I430" s="23" t="s">
        <v>71</v>
      </c>
      <c r="J430" s="23" t="s">
        <v>3921</v>
      </c>
      <c r="K430" s="23" t="s">
        <v>3922</v>
      </c>
      <c r="L430" s="23" t="s">
        <v>3923</v>
      </c>
      <c r="M430" s="23" t="s">
        <v>3924</v>
      </c>
      <c r="N430" s="23" t="s">
        <v>202</v>
      </c>
      <c r="O430" s="23" t="s">
        <v>269</v>
      </c>
      <c r="P430" s="23" t="s">
        <v>3925</v>
      </c>
      <c r="Q430" s="23" t="s">
        <v>3926</v>
      </c>
      <c r="R430" s="23" t="s">
        <v>3927</v>
      </c>
      <c r="S430" s="33" t="s">
        <v>3928</v>
      </c>
      <c r="T430" s="33" t="s">
        <v>207</v>
      </c>
      <c r="U430" s="23" t="s">
        <v>1457</v>
      </c>
      <c r="V430" s="23" t="s">
        <v>70</v>
      </c>
      <c r="W430" s="23">
        <v>2024</v>
      </c>
      <c r="X430" s="23" t="s">
        <v>209</v>
      </c>
      <c r="Y430" s="23">
        <v>2024.7</v>
      </c>
      <c r="Z430" s="36">
        <v>2024.12</v>
      </c>
      <c r="AA430" s="36">
        <v>30.6</v>
      </c>
      <c r="AB430" s="36">
        <v>30.6</v>
      </c>
      <c r="AC430" s="36">
        <v>30.6</v>
      </c>
      <c r="AD430" s="36">
        <v>0</v>
      </c>
      <c r="AE430" s="36">
        <v>0</v>
      </c>
      <c r="AF430" s="36"/>
      <c r="AG430" s="40">
        <v>1241</v>
      </c>
      <c r="AH430" s="40">
        <v>327</v>
      </c>
      <c r="AI430" s="23" t="s">
        <v>210</v>
      </c>
      <c r="AJ430" s="23" t="s">
        <v>210</v>
      </c>
      <c r="AK430" s="23" t="s">
        <v>211</v>
      </c>
      <c r="AL430" s="23"/>
      <c r="AM430" s="23" t="s">
        <v>212</v>
      </c>
      <c r="AN430" s="23" t="s">
        <v>210</v>
      </c>
      <c r="AO430" s="23" t="s">
        <v>210</v>
      </c>
      <c r="AP430" s="23"/>
      <c r="AQ430" s="23" t="s">
        <v>210</v>
      </c>
      <c r="AR430" s="23"/>
      <c r="AS430" s="23" t="s">
        <v>1718</v>
      </c>
      <c r="AT430" s="23">
        <v>15340369000</v>
      </c>
    </row>
    <row r="431" s="9" customFormat="1" ht="161" customHeight="1" spans="1:46">
      <c r="A431" s="23">
        <f>SUBTOTAL(103,$C$7:C431)*1</f>
        <v>425</v>
      </c>
      <c r="B431" s="23" t="s">
        <v>3378</v>
      </c>
      <c r="C431" s="23" t="s">
        <v>3929</v>
      </c>
      <c r="D431" s="23" t="s">
        <v>215</v>
      </c>
      <c r="E431" s="23" t="s">
        <v>277</v>
      </c>
      <c r="F431" s="23" t="s">
        <v>2089</v>
      </c>
      <c r="G431" s="88" t="s">
        <v>3930</v>
      </c>
      <c r="H431" s="23" t="s">
        <v>196</v>
      </c>
      <c r="I431" s="23" t="s">
        <v>3931</v>
      </c>
      <c r="J431" s="23" t="s">
        <v>3932</v>
      </c>
      <c r="K431" s="23" t="s">
        <v>3933</v>
      </c>
      <c r="L431" s="23" t="s">
        <v>3934</v>
      </c>
      <c r="M431" s="23" t="s">
        <v>3935</v>
      </c>
      <c r="N431" s="23" t="s">
        <v>3936</v>
      </c>
      <c r="O431" s="23" t="s">
        <v>3937</v>
      </c>
      <c r="P431" s="23" t="s">
        <v>3938</v>
      </c>
      <c r="Q431" s="23" t="s">
        <v>3939</v>
      </c>
      <c r="R431" s="23" t="s">
        <v>3940</v>
      </c>
      <c r="S431" s="33" t="s">
        <v>3941</v>
      </c>
      <c r="T431" s="33" t="s">
        <v>3942</v>
      </c>
      <c r="U431" s="23" t="s">
        <v>1457</v>
      </c>
      <c r="V431" s="23" t="s">
        <v>3943</v>
      </c>
      <c r="W431" s="23">
        <v>2024</v>
      </c>
      <c r="X431" s="23" t="s">
        <v>209</v>
      </c>
      <c r="Y431" s="23">
        <v>2024.7</v>
      </c>
      <c r="Z431" s="36">
        <v>2024.6</v>
      </c>
      <c r="AA431" s="36">
        <v>145.8</v>
      </c>
      <c r="AB431" s="36">
        <v>70</v>
      </c>
      <c r="AC431" s="36">
        <v>70</v>
      </c>
      <c r="AD431" s="36">
        <v>0</v>
      </c>
      <c r="AE431" s="36">
        <v>0</v>
      </c>
      <c r="AF431" s="36">
        <v>75.8</v>
      </c>
      <c r="AG431" s="40">
        <v>1000</v>
      </c>
      <c r="AH431" s="40">
        <v>230</v>
      </c>
      <c r="AI431" s="23" t="s">
        <v>210</v>
      </c>
      <c r="AJ431" s="23" t="s">
        <v>210</v>
      </c>
      <c r="AK431" s="23" t="s">
        <v>211</v>
      </c>
      <c r="AL431" s="23"/>
      <c r="AM431" s="23"/>
      <c r="AN431" s="23" t="s">
        <v>210</v>
      </c>
      <c r="AO431" s="23" t="s">
        <v>210</v>
      </c>
      <c r="AP431" s="23"/>
      <c r="AQ431" s="23" t="s">
        <v>209</v>
      </c>
      <c r="AR431" s="23"/>
      <c r="AS431" s="23" t="s">
        <v>3944</v>
      </c>
      <c r="AT431" s="23">
        <v>15223912395</v>
      </c>
    </row>
    <row r="432" s="9" customFormat="1" ht="70" customHeight="1" spans="1:46">
      <c r="A432" s="23">
        <f>SUBTOTAL(103,$C$7:C432)*1</f>
        <v>426</v>
      </c>
      <c r="B432" s="23" t="s">
        <v>3378</v>
      </c>
      <c r="C432" s="36" t="s">
        <v>3945</v>
      </c>
      <c r="D432" s="23" t="s">
        <v>215</v>
      </c>
      <c r="E432" s="36" t="s">
        <v>1038</v>
      </c>
      <c r="F432" s="36" t="s">
        <v>1284</v>
      </c>
      <c r="G432" s="36" t="s">
        <v>3946</v>
      </c>
      <c r="H432" s="23" t="s">
        <v>196</v>
      </c>
      <c r="I432" s="23" t="s">
        <v>1771</v>
      </c>
      <c r="J432" s="36" t="s">
        <v>3947</v>
      </c>
      <c r="K432" s="36" t="s">
        <v>3948</v>
      </c>
      <c r="L432" s="36" t="s">
        <v>3947</v>
      </c>
      <c r="M432" s="36" t="s">
        <v>3949</v>
      </c>
      <c r="N432" s="36" t="s">
        <v>224</v>
      </c>
      <c r="O432" s="36" t="s">
        <v>225</v>
      </c>
      <c r="P432" s="36" t="s">
        <v>3950</v>
      </c>
      <c r="Q432" s="36" t="s">
        <v>3951</v>
      </c>
      <c r="R432" s="36" t="s">
        <v>3952</v>
      </c>
      <c r="S432" s="36" t="s">
        <v>365</v>
      </c>
      <c r="T432" s="36" t="s">
        <v>230</v>
      </c>
      <c r="U432" s="23" t="s">
        <v>1457</v>
      </c>
      <c r="V432" s="23" t="s">
        <v>93</v>
      </c>
      <c r="W432" s="23">
        <v>2024</v>
      </c>
      <c r="X432" s="23" t="s">
        <v>209</v>
      </c>
      <c r="Y432" s="36">
        <v>2024.1</v>
      </c>
      <c r="Z432" s="36">
        <v>2024.12</v>
      </c>
      <c r="AA432" s="36">
        <v>1000</v>
      </c>
      <c r="AB432" s="36">
        <v>1000</v>
      </c>
      <c r="AC432" s="36">
        <v>797.642955</v>
      </c>
      <c r="AD432" s="36">
        <v>202.357045</v>
      </c>
      <c r="AE432" s="36">
        <v>0</v>
      </c>
      <c r="AF432" s="59"/>
      <c r="AG432" s="59">
        <v>190000</v>
      </c>
      <c r="AH432" s="59">
        <v>100000</v>
      </c>
      <c r="AI432" s="59" t="s">
        <v>210</v>
      </c>
      <c r="AJ432" s="59" t="s">
        <v>210</v>
      </c>
      <c r="AK432" s="23" t="s">
        <v>211</v>
      </c>
      <c r="AL432" s="59" t="s">
        <v>210</v>
      </c>
      <c r="AM432" s="59" t="s">
        <v>209</v>
      </c>
      <c r="AN432" s="23" t="s">
        <v>210</v>
      </c>
      <c r="AO432" s="59"/>
      <c r="AP432" s="59"/>
      <c r="AQ432" s="23" t="s">
        <v>210</v>
      </c>
      <c r="AR432" s="59"/>
      <c r="AS432" s="59" t="s">
        <v>1778</v>
      </c>
      <c r="AT432" s="59" t="s">
        <v>2251</v>
      </c>
    </row>
    <row r="433" s="9" customFormat="1" ht="70" customHeight="1" spans="1:46">
      <c r="A433" s="23"/>
      <c r="B433" s="23" t="s">
        <v>190</v>
      </c>
      <c r="C433" s="36" t="s">
        <v>3953</v>
      </c>
      <c r="D433" s="23" t="s">
        <v>192</v>
      </c>
      <c r="E433" s="36" t="s">
        <v>244</v>
      </c>
      <c r="F433" s="36" t="s">
        <v>262</v>
      </c>
      <c r="G433" s="36" t="s">
        <v>619</v>
      </c>
      <c r="H433" s="23"/>
      <c r="I433" s="23"/>
      <c r="J433" s="36"/>
      <c r="K433" s="36"/>
      <c r="L433" s="36"/>
      <c r="M433" s="36"/>
      <c r="N433" s="36"/>
      <c r="O433" s="36"/>
      <c r="P433" s="36"/>
      <c r="Q433" s="36"/>
      <c r="R433" s="36"/>
      <c r="S433" s="36"/>
      <c r="T433" s="36"/>
      <c r="U433" s="23" t="s">
        <v>274</v>
      </c>
      <c r="V433" s="23" t="s">
        <v>20</v>
      </c>
      <c r="W433" s="23"/>
      <c r="X433" s="23"/>
      <c r="Y433" s="36"/>
      <c r="Z433" s="36"/>
      <c r="AA433" s="36"/>
      <c r="AB433" s="36"/>
      <c r="AC433" s="36"/>
      <c r="AD433" s="36"/>
      <c r="AE433" s="36"/>
      <c r="AF433" s="59"/>
      <c r="AG433" s="59"/>
      <c r="AH433" s="59"/>
      <c r="AI433" s="59"/>
      <c r="AJ433" s="59"/>
      <c r="AK433" s="23"/>
      <c r="AL433" s="59"/>
      <c r="AM433" s="59"/>
      <c r="AN433" s="23"/>
      <c r="AO433" s="59"/>
      <c r="AP433" s="59"/>
      <c r="AQ433" s="23"/>
      <c r="AR433" s="59"/>
      <c r="AS433" s="59"/>
      <c r="AT433" s="59"/>
    </row>
    <row r="434" s="9" customFormat="1" ht="70" customHeight="1" spans="1:46">
      <c r="A434" s="23"/>
      <c r="B434" s="23" t="s">
        <v>190</v>
      </c>
      <c r="C434" s="36" t="s">
        <v>3954</v>
      </c>
      <c r="D434" s="23" t="s">
        <v>968</v>
      </c>
      <c r="E434" s="36" t="s">
        <v>3955</v>
      </c>
      <c r="F434" s="36" t="s">
        <v>3956</v>
      </c>
      <c r="G434" s="36" t="s">
        <v>3957</v>
      </c>
      <c r="H434" s="23"/>
      <c r="I434" s="23"/>
      <c r="J434" s="36"/>
      <c r="K434" s="36"/>
      <c r="L434" s="36"/>
      <c r="M434" s="36"/>
      <c r="N434" s="36"/>
      <c r="O434" s="36"/>
      <c r="P434" s="36"/>
      <c r="Q434" s="36"/>
      <c r="R434" s="36"/>
      <c r="S434" s="36"/>
      <c r="T434" s="36"/>
      <c r="U434" s="23" t="s">
        <v>1334</v>
      </c>
      <c r="V434" s="23" t="s">
        <v>1334</v>
      </c>
      <c r="W434" s="23"/>
      <c r="X434" s="23"/>
      <c r="Y434" s="36"/>
      <c r="Z434" s="36"/>
      <c r="AA434" s="36"/>
      <c r="AB434" s="36"/>
      <c r="AC434" s="36"/>
      <c r="AD434" s="36"/>
      <c r="AE434" s="36"/>
      <c r="AF434" s="59"/>
      <c r="AG434" s="59"/>
      <c r="AH434" s="59"/>
      <c r="AI434" s="59"/>
      <c r="AJ434" s="59"/>
      <c r="AK434" s="23"/>
      <c r="AL434" s="59"/>
      <c r="AM434" s="59"/>
      <c r="AN434" s="23"/>
      <c r="AO434" s="59"/>
      <c r="AP434" s="59"/>
      <c r="AQ434" s="23"/>
      <c r="AR434" s="59"/>
      <c r="AS434" s="59"/>
      <c r="AT434" s="59"/>
    </row>
    <row r="435" s="9" customFormat="1" ht="70" customHeight="1" spans="1:46">
      <c r="A435" s="23"/>
      <c r="B435" s="23" t="s">
        <v>190</v>
      </c>
      <c r="C435" s="36" t="s">
        <v>3958</v>
      </c>
      <c r="D435" s="23" t="s">
        <v>215</v>
      </c>
      <c r="E435" s="36" t="s">
        <v>216</v>
      </c>
      <c r="F435" s="36" t="s">
        <v>217</v>
      </c>
      <c r="G435" s="36" t="s">
        <v>3959</v>
      </c>
      <c r="H435" s="23"/>
      <c r="I435" s="23"/>
      <c r="J435" s="36"/>
      <c r="K435" s="36"/>
      <c r="L435" s="36"/>
      <c r="M435" s="36"/>
      <c r="N435" s="36"/>
      <c r="O435" s="36"/>
      <c r="P435" s="36"/>
      <c r="Q435" s="36"/>
      <c r="R435" s="36"/>
      <c r="S435" s="36"/>
      <c r="T435" s="36"/>
      <c r="U435" s="23" t="s">
        <v>367</v>
      </c>
      <c r="V435" s="23" t="s">
        <v>54</v>
      </c>
      <c r="W435" s="23"/>
      <c r="X435" s="23"/>
      <c r="Y435" s="36"/>
      <c r="Z435" s="36"/>
      <c r="AA435" s="36"/>
      <c r="AB435" s="36"/>
      <c r="AC435" s="36"/>
      <c r="AD435" s="36"/>
      <c r="AE435" s="36"/>
      <c r="AF435" s="59"/>
      <c r="AG435" s="59"/>
      <c r="AH435" s="59"/>
      <c r="AI435" s="59"/>
      <c r="AJ435" s="59"/>
      <c r="AK435" s="23"/>
      <c r="AL435" s="59"/>
      <c r="AM435" s="59"/>
      <c r="AN435" s="23"/>
      <c r="AO435" s="59"/>
      <c r="AP435" s="59"/>
      <c r="AQ435" s="23"/>
      <c r="AR435" s="59"/>
      <c r="AS435" s="59"/>
      <c r="AT435" s="59"/>
    </row>
    <row r="436" s="9" customFormat="1" ht="70" customHeight="1" spans="1:46">
      <c r="A436" s="23"/>
      <c r="B436" s="23" t="s">
        <v>190</v>
      </c>
      <c r="C436" s="36" t="s">
        <v>3960</v>
      </c>
      <c r="D436" s="23" t="s">
        <v>215</v>
      </c>
      <c r="E436" s="36" t="s">
        <v>216</v>
      </c>
      <c r="F436" s="36" t="s">
        <v>2015</v>
      </c>
      <c r="G436" s="36" t="s">
        <v>3961</v>
      </c>
      <c r="H436" s="23"/>
      <c r="I436" s="23"/>
      <c r="J436" s="36"/>
      <c r="K436" s="36"/>
      <c r="L436" s="36"/>
      <c r="M436" s="36"/>
      <c r="N436" s="36"/>
      <c r="O436" s="36"/>
      <c r="P436" s="36"/>
      <c r="Q436" s="36"/>
      <c r="R436" s="36"/>
      <c r="S436" s="36"/>
      <c r="T436" s="36"/>
      <c r="U436" s="23" t="s">
        <v>1457</v>
      </c>
      <c r="V436" s="23" t="s">
        <v>3962</v>
      </c>
      <c r="W436" s="23"/>
      <c r="X436" s="23"/>
      <c r="Y436" s="36"/>
      <c r="Z436" s="36"/>
      <c r="AA436" s="36"/>
      <c r="AB436" s="36"/>
      <c r="AC436" s="36"/>
      <c r="AD436" s="36"/>
      <c r="AE436" s="36"/>
      <c r="AF436" s="59"/>
      <c r="AG436" s="59"/>
      <c r="AH436" s="59"/>
      <c r="AI436" s="59"/>
      <c r="AJ436" s="59"/>
      <c r="AK436" s="23"/>
      <c r="AL436" s="59"/>
      <c r="AM436" s="59"/>
      <c r="AN436" s="23"/>
      <c r="AO436" s="59"/>
      <c r="AP436" s="59"/>
      <c r="AQ436" s="23"/>
      <c r="AR436" s="59"/>
      <c r="AS436" s="59"/>
      <c r="AT436" s="59"/>
    </row>
    <row r="437" s="9" customFormat="1" ht="70" customHeight="1" spans="1:46">
      <c r="A437" s="23"/>
      <c r="B437" s="23" t="s">
        <v>190</v>
      </c>
      <c r="C437" s="36" t="s">
        <v>3963</v>
      </c>
      <c r="D437" s="23" t="s">
        <v>215</v>
      </c>
      <c r="E437" s="36" t="s">
        <v>216</v>
      </c>
      <c r="F437" s="36" t="s">
        <v>2015</v>
      </c>
      <c r="G437" s="36" t="s">
        <v>3964</v>
      </c>
      <c r="H437" s="23"/>
      <c r="I437" s="23"/>
      <c r="J437" s="36"/>
      <c r="K437" s="36"/>
      <c r="L437" s="36"/>
      <c r="M437" s="36"/>
      <c r="N437" s="36"/>
      <c r="O437" s="36"/>
      <c r="P437" s="36"/>
      <c r="Q437" s="36"/>
      <c r="R437" s="36"/>
      <c r="S437" s="36"/>
      <c r="T437" s="36"/>
      <c r="U437" s="23" t="s">
        <v>1457</v>
      </c>
      <c r="V437" s="23" t="s">
        <v>3962</v>
      </c>
      <c r="W437" s="23"/>
      <c r="X437" s="23"/>
      <c r="Y437" s="36"/>
      <c r="Z437" s="36"/>
      <c r="AA437" s="36"/>
      <c r="AB437" s="36"/>
      <c r="AC437" s="36"/>
      <c r="AD437" s="36"/>
      <c r="AE437" s="36"/>
      <c r="AF437" s="59"/>
      <c r="AG437" s="59"/>
      <c r="AH437" s="59"/>
      <c r="AI437" s="59"/>
      <c r="AJ437" s="59"/>
      <c r="AK437" s="23"/>
      <c r="AL437" s="59"/>
      <c r="AM437" s="59"/>
      <c r="AN437" s="23"/>
      <c r="AO437" s="59"/>
      <c r="AP437" s="59"/>
      <c r="AQ437" s="23"/>
      <c r="AR437" s="59"/>
      <c r="AS437" s="59"/>
      <c r="AT437" s="59"/>
    </row>
    <row r="438" s="9" customFormat="1" ht="70" customHeight="1" spans="1:46">
      <c r="A438" s="23"/>
      <c r="B438" s="23" t="s">
        <v>190</v>
      </c>
      <c r="C438" s="36" t="s">
        <v>3965</v>
      </c>
      <c r="D438" s="23" t="s">
        <v>215</v>
      </c>
      <c r="E438" s="36" t="s">
        <v>216</v>
      </c>
      <c r="F438" s="36" t="s">
        <v>217</v>
      </c>
      <c r="G438" s="36" t="s">
        <v>3966</v>
      </c>
      <c r="H438" s="23"/>
      <c r="I438" s="23"/>
      <c r="J438" s="36"/>
      <c r="K438" s="36"/>
      <c r="L438" s="36"/>
      <c r="M438" s="36"/>
      <c r="N438" s="36"/>
      <c r="O438" s="36"/>
      <c r="P438" s="36"/>
      <c r="Q438" s="36"/>
      <c r="R438" s="36"/>
      <c r="S438" s="36"/>
      <c r="T438" s="36"/>
      <c r="U438" s="23" t="s">
        <v>1457</v>
      </c>
      <c r="V438" s="23" t="s">
        <v>124</v>
      </c>
      <c r="W438" s="23"/>
      <c r="X438" s="23"/>
      <c r="Y438" s="36"/>
      <c r="Z438" s="36"/>
      <c r="AA438" s="36"/>
      <c r="AB438" s="36"/>
      <c r="AC438" s="36"/>
      <c r="AD438" s="36"/>
      <c r="AE438" s="36"/>
      <c r="AF438" s="59"/>
      <c r="AG438" s="59"/>
      <c r="AH438" s="59"/>
      <c r="AI438" s="59"/>
      <c r="AJ438" s="59"/>
      <c r="AK438" s="23"/>
      <c r="AL438" s="59"/>
      <c r="AM438" s="59"/>
      <c r="AN438" s="23"/>
      <c r="AO438" s="59"/>
      <c r="AP438" s="59"/>
      <c r="AQ438" s="23"/>
      <c r="AR438" s="59"/>
      <c r="AS438" s="59"/>
      <c r="AT438" s="59"/>
    </row>
    <row r="439" s="9" customFormat="1" ht="70" customHeight="1" spans="1:46">
      <c r="A439" s="23"/>
      <c r="B439" s="23" t="s">
        <v>190</v>
      </c>
      <c r="C439" s="36" t="s">
        <v>3967</v>
      </c>
      <c r="D439" s="23" t="s">
        <v>215</v>
      </c>
      <c r="E439" s="36" t="s">
        <v>216</v>
      </c>
      <c r="F439" s="36" t="s">
        <v>217</v>
      </c>
      <c r="G439" s="36" t="s">
        <v>3968</v>
      </c>
      <c r="H439" s="23"/>
      <c r="I439" s="23"/>
      <c r="J439" s="36"/>
      <c r="K439" s="36"/>
      <c r="L439" s="36"/>
      <c r="M439" s="36"/>
      <c r="N439" s="36"/>
      <c r="O439" s="36"/>
      <c r="P439" s="36"/>
      <c r="Q439" s="36"/>
      <c r="R439" s="36"/>
      <c r="S439" s="36"/>
      <c r="T439" s="36"/>
      <c r="U439" s="23" t="s">
        <v>1457</v>
      </c>
      <c r="V439" s="23" t="s">
        <v>74</v>
      </c>
      <c r="W439" s="23"/>
      <c r="X439" s="23"/>
      <c r="Y439" s="36"/>
      <c r="Z439" s="36"/>
      <c r="AA439" s="36"/>
      <c r="AB439" s="36"/>
      <c r="AC439" s="36"/>
      <c r="AD439" s="36"/>
      <c r="AE439" s="36"/>
      <c r="AF439" s="59"/>
      <c r="AG439" s="59"/>
      <c r="AH439" s="59"/>
      <c r="AI439" s="59"/>
      <c r="AJ439" s="59"/>
      <c r="AK439" s="23"/>
      <c r="AL439" s="59"/>
      <c r="AM439" s="59"/>
      <c r="AN439" s="23"/>
      <c r="AO439" s="59"/>
      <c r="AP439" s="59"/>
      <c r="AQ439" s="23"/>
      <c r="AR439" s="59"/>
      <c r="AS439" s="59"/>
      <c r="AT439" s="59"/>
    </row>
    <row r="440" s="9" customFormat="1" ht="70" customHeight="1" spans="1:46">
      <c r="A440" s="23"/>
      <c r="B440" s="23" t="s">
        <v>190</v>
      </c>
      <c r="C440" s="36" t="s">
        <v>3969</v>
      </c>
      <c r="D440" s="23" t="s">
        <v>215</v>
      </c>
      <c r="E440" s="36" t="s">
        <v>277</v>
      </c>
      <c r="F440" s="36" t="s">
        <v>2089</v>
      </c>
      <c r="G440" s="36" t="s">
        <v>3970</v>
      </c>
      <c r="H440" s="23"/>
      <c r="I440" s="23"/>
      <c r="J440" s="36"/>
      <c r="K440" s="36"/>
      <c r="L440" s="36"/>
      <c r="M440" s="36"/>
      <c r="N440" s="36"/>
      <c r="O440" s="36"/>
      <c r="P440" s="36"/>
      <c r="Q440" s="36"/>
      <c r="R440" s="36"/>
      <c r="S440" s="36"/>
      <c r="T440" s="36"/>
      <c r="U440" s="23" t="s">
        <v>1457</v>
      </c>
      <c r="V440" s="23" t="s">
        <v>1457</v>
      </c>
      <c r="W440" s="23"/>
      <c r="X440" s="23"/>
      <c r="Y440" s="36"/>
      <c r="Z440" s="36"/>
      <c r="AA440" s="36"/>
      <c r="AB440" s="36"/>
      <c r="AC440" s="36"/>
      <c r="AD440" s="36"/>
      <c r="AE440" s="36"/>
      <c r="AF440" s="59"/>
      <c r="AG440" s="59"/>
      <c r="AH440" s="59"/>
      <c r="AI440" s="59"/>
      <c r="AJ440" s="59"/>
      <c r="AK440" s="23"/>
      <c r="AL440" s="59"/>
      <c r="AM440" s="59"/>
      <c r="AN440" s="23"/>
      <c r="AO440" s="59"/>
      <c r="AP440" s="59"/>
      <c r="AQ440" s="23"/>
      <c r="AR440" s="59"/>
      <c r="AS440" s="59"/>
      <c r="AT440" s="59"/>
    </row>
    <row r="441" s="9" customFormat="1" ht="70" customHeight="1" spans="1:46">
      <c r="A441" s="23"/>
      <c r="B441" s="23" t="s">
        <v>190</v>
      </c>
      <c r="C441" s="36" t="s">
        <v>3971</v>
      </c>
      <c r="D441" s="23" t="s">
        <v>215</v>
      </c>
      <c r="E441" s="36" t="s">
        <v>216</v>
      </c>
      <c r="F441" s="36" t="s">
        <v>217</v>
      </c>
      <c r="G441" s="36" t="s">
        <v>3972</v>
      </c>
      <c r="H441" s="23"/>
      <c r="I441" s="23"/>
      <c r="J441" s="36"/>
      <c r="K441" s="36"/>
      <c r="L441" s="36"/>
      <c r="M441" s="36"/>
      <c r="N441" s="36"/>
      <c r="O441" s="36"/>
      <c r="P441" s="36"/>
      <c r="Q441" s="36"/>
      <c r="R441" s="36"/>
      <c r="S441" s="36"/>
      <c r="T441" s="36"/>
      <c r="U441" s="23" t="s">
        <v>1457</v>
      </c>
      <c r="V441" s="23" t="s">
        <v>64</v>
      </c>
      <c r="W441" s="23"/>
      <c r="X441" s="23"/>
      <c r="Y441" s="36"/>
      <c r="Z441" s="36"/>
      <c r="AA441" s="36"/>
      <c r="AB441" s="36"/>
      <c r="AC441" s="36"/>
      <c r="AD441" s="36"/>
      <c r="AE441" s="36"/>
      <c r="AF441" s="59"/>
      <c r="AG441" s="59"/>
      <c r="AH441" s="59"/>
      <c r="AI441" s="59"/>
      <c r="AJ441" s="59"/>
      <c r="AK441" s="23"/>
      <c r="AL441" s="59"/>
      <c r="AM441" s="59"/>
      <c r="AN441" s="23"/>
      <c r="AO441" s="59"/>
      <c r="AP441" s="59"/>
      <c r="AQ441" s="23"/>
      <c r="AR441" s="59"/>
      <c r="AS441" s="59"/>
      <c r="AT441" s="59"/>
    </row>
    <row r="442" s="9" customFormat="1" ht="70" customHeight="1" spans="1:46">
      <c r="A442" s="23"/>
      <c r="B442" s="23" t="s">
        <v>190</v>
      </c>
      <c r="C442" s="36" t="s">
        <v>3973</v>
      </c>
      <c r="D442" s="23" t="s">
        <v>215</v>
      </c>
      <c r="E442" s="36" t="s">
        <v>216</v>
      </c>
      <c r="F442" s="36" t="s">
        <v>217</v>
      </c>
      <c r="G442" s="36" t="s">
        <v>3974</v>
      </c>
      <c r="H442" s="23"/>
      <c r="I442" s="23"/>
      <c r="J442" s="36"/>
      <c r="K442" s="36"/>
      <c r="L442" s="36"/>
      <c r="M442" s="36"/>
      <c r="N442" s="36"/>
      <c r="O442" s="36"/>
      <c r="P442" s="36"/>
      <c r="Q442" s="36"/>
      <c r="R442" s="36"/>
      <c r="S442" s="36"/>
      <c r="T442" s="36"/>
      <c r="U442" s="23" t="s">
        <v>1457</v>
      </c>
      <c r="V442" s="23" t="s">
        <v>20</v>
      </c>
      <c r="W442" s="23"/>
      <c r="X442" s="23"/>
      <c r="Y442" s="36"/>
      <c r="Z442" s="36"/>
      <c r="AA442" s="36"/>
      <c r="AB442" s="36"/>
      <c r="AC442" s="36"/>
      <c r="AD442" s="36"/>
      <c r="AE442" s="36"/>
      <c r="AF442" s="59"/>
      <c r="AG442" s="59"/>
      <c r="AH442" s="59"/>
      <c r="AI442" s="59"/>
      <c r="AJ442" s="59"/>
      <c r="AK442" s="23"/>
      <c r="AL442" s="59"/>
      <c r="AM442" s="59"/>
      <c r="AN442" s="23"/>
      <c r="AO442" s="59"/>
      <c r="AP442" s="59"/>
      <c r="AQ442" s="23"/>
      <c r="AR442" s="59"/>
      <c r="AS442" s="59"/>
      <c r="AT442" s="59"/>
    </row>
    <row r="443" s="9" customFormat="1" ht="70" customHeight="1" spans="1:46">
      <c r="A443" s="23"/>
      <c r="B443" s="23" t="s">
        <v>190</v>
      </c>
      <c r="C443" s="36" t="s">
        <v>3975</v>
      </c>
      <c r="D443" s="23" t="s">
        <v>215</v>
      </c>
      <c r="E443" s="36" t="s">
        <v>216</v>
      </c>
      <c r="F443" s="36" t="s">
        <v>3976</v>
      </c>
      <c r="G443" s="36" t="s">
        <v>3977</v>
      </c>
      <c r="H443" s="23"/>
      <c r="I443" s="23"/>
      <c r="J443" s="36"/>
      <c r="K443" s="36"/>
      <c r="L443" s="36"/>
      <c r="M443" s="36"/>
      <c r="N443" s="36"/>
      <c r="O443" s="36"/>
      <c r="P443" s="36"/>
      <c r="Q443" s="36"/>
      <c r="R443" s="36"/>
      <c r="S443" s="36"/>
      <c r="T443" s="36"/>
      <c r="U443" s="23" t="s">
        <v>1457</v>
      </c>
      <c r="V443" s="23" t="s">
        <v>20</v>
      </c>
      <c r="W443" s="23"/>
      <c r="X443" s="23"/>
      <c r="Y443" s="36"/>
      <c r="Z443" s="36"/>
      <c r="AA443" s="36"/>
      <c r="AB443" s="36"/>
      <c r="AC443" s="36"/>
      <c r="AD443" s="36"/>
      <c r="AE443" s="36"/>
      <c r="AF443" s="59"/>
      <c r="AG443" s="59"/>
      <c r="AH443" s="59"/>
      <c r="AI443" s="59"/>
      <c r="AJ443" s="59"/>
      <c r="AK443" s="23"/>
      <c r="AL443" s="59"/>
      <c r="AM443" s="59"/>
      <c r="AN443" s="23"/>
      <c r="AO443" s="59"/>
      <c r="AP443" s="59"/>
      <c r="AQ443" s="23"/>
      <c r="AR443" s="59"/>
      <c r="AS443" s="59"/>
      <c r="AT443" s="59"/>
    </row>
    <row r="444" s="9" customFormat="1" ht="70" customHeight="1" spans="1:46">
      <c r="A444" s="23"/>
      <c r="B444" s="23" t="s">
        <v>190</v>
      </c>
      <c r="C444" s="36" t="s">
        <v>3978</v>
      </c>
      <c r="D444" s="23" t="s">
        <v>192</v>
      </c>
      <c r="E444" s="36" t="s">
        <v>193</v>
      </c>
      <c r="F444" s="36" t="s">
        <v>3976</v>
      </c>
      <c r="G444" s="36" t="s">
        <v>3979</v>
      </c>
      <c r="H444" s="23"/>
      <c r="I444" s="23"/>
      <c r="J444" s="36"/>
      <c r="K444" s="36"/>
      <c r="L444" s="36"/>
      <c r="M444" s="36"/>
      <c r="N444" s="36"/>
      <c r="O444" s="36"/>
      <c r="P444" s="36"/>
      <c r="Q444" s="36"/>
      <c r="R444" s="36"/>
      <c r="S444" s="36"/>
      <c r="T444" s="36"/>
      <c r="U444" s="23" t="s">
        <v>1457</v>
      </c>
      <c r="V444" s="23" t="s">
        <v>72</v>
      </c>
      <c r="W444" s="23"/>
      <c r="X444" s="23"/>
      <c r="Y444" s="36"/>
      <c r="Z444" s="36"/>
      <c r="AA444" s="36"/>
      <c r="AB444" s="36"/>
      <c r="AC444" s="36"/>
      <c r="AD444" s="36"/>
      <c r="AE444" s="36"/>
      <c r="AF444" s="59"/>
      <c r="AG444" s="59"/>
      <c r="AH444" s="59"/>
      <c r="AI444" s="59"/>
      <c r="AJ444" s="59"/>
      <c r="AK444" s="23"/>
      <c r="AL444" s="59"/>
      <c r="AM444" s="59"/>
      <c r="AN444" s="23"/>
      <c r="AO444" s="59"/>
      <c r="AP444" s="59"/>
      <c r="AQ444" s="23"/>
      <c r="AR444" s="59"/>
      <c r="AS444" s="59"/>
      <c r="AT444" s="59"/>
    </row>
    <row r="445" s="9" customFormat="1" ht="70" customHeight="1" spans="1:46">
      <c r="A445" s="23"/>
      <c r="B445" s="23" t="s">
        <v>190</v>
      </c>
      <c r="C445" s="36" t="s">
        <v>3980</v>
      </c>
      <c r="D445" s="23" t="s">
        <v>192</v>
      </c>
      <c r="E445" s="36" t="s">
        <v>193</v>
      </c>
      <c r="F445" s="36" t="s">
        <v>3976</v>
      </c>
      <c r="G445" s="36" t="s">
        <v>3981</v>
      </c>
      <c r="H445" s="23"/>
      <c r="I445" s="23"/>
      <c r="J445" s="36"/>
      <c r="K445" s="36"/>
      <c r="L445" s="36"/>
      <c r="M445" s="36"/>
      <c r="N445" s="36"/>
      <c r="O445" s="36"/>
      <c r="P445" s="36"/>
      <c r="Q445" s="36"/>
      <c r="R445" s="36"/>
      <c r="S445" s="36"/>
      <c r="T445" s="36"/>
      <c r="U445" s="23" t="s">
        <v>1457</v>
      </c>
      <c r="V445" s="23" t="s">
        <v>90</v>
      </c>
      <c r="W445" s="23"/>
      <c r="X445" s="23"/>
      <c r="Y445" s="36"/>
      <c r="Z445" s="36"/>
      <c r="AA445" s="36"/>
      <c r="AB445" s="36"/>
      <c r="AC445" s="36"/>
      <c r="AD445" s="36"/>
      <c r="AE445" s="36"/>
      <c r="AF445" s="59"/>
      <c r="AG445" s="59"/>
      <c r="AH445" s="59"/>
      <c r="AI445" s="59"/>
      <c r="AJ445" s="59"/>
      <c r="AK445" s="23"/>
      <c r="AL445" s="59"/>
      <c r="AM445" s="59"/>
      <c r="AN445" s="23"/>
      <c r="AO445" s="59"/>
      <c r="AP445" s="59"/>
      <c r="AQ445" s="23"/>
      <c r="AR445" s="59"/>
      <c r="AS445" s="59"/>
      <c r="AT445" s="59"/>
    </row>
    <row r="446" s="9" customFormat="1" ht="70" customHeight="1" spans="1:46">
      <c r="A446" s="23"/>
      <c r="B446" s="23" t="s">
        <v>190</v>
      </c>
      <c r="C446" s="36" t="s">
        <v>3982</v>
      </c>
      <c r="D446" s="23" t="s">
        <v>215</v>
      </c>
      <c r="E446" s="36" t="s">
        <v>216</v>
      </c>
      <c r="F446" s="36" t="s">
        <v>2015</v>
      </c>
      <c r="G446" s="36" t="s">
        <v>3983</v>
      </c>
      <c r="H446" s="23"/>
      <c r="I446" s="23"/>
      <c r="J446" s="36"/>
      <c r="K446" s="36"/>
      <c r="L446" s="36"/>
      <c r="M446" s="36"/>
      <c r="N446" s="36"/>
      <c r="O446" s="36"/>
      <c r="P446" s="36"/>
      <c r="Q446" s="36"/>
      <c r="R446" s="36"/>
      <c r="S446" s="36"/>
      <c r="T446" s="36"/>
      <c r="U446" s="23" t="s">
        <v>1457</v>
      </c>
      <c r="V446" s="23" t="s">
        <v>52</v>
      </c>
      <c r="W446" s="23"/>
      <c r="X446" s="23"/>
      <c r="Y446" s="36"/>
      <c r="Z446" s="36"/>
      <c r="AA446" s="36"/>
      <c r="AB446" s="36"/>
      <c r="AC446" s="36"/>
      <c r="AD446" s="36"/>
      <c r="AE446" s="36"/>
      <c r="AF446" s="59"/>
      <c r="AG446" s="59"/>
      <c r="AH446" s="59"/>
      <c r="AI446" s="59"/>
      <c r="AJ446" s="59"/>
      <c r="AK446" s="23"/>
      <c r="AL446" s="59"/>
      <c r="AM446" s="59"/>
      <c r="AN446" s="23"/>
      <c r="AO446" s="59"/>
      <c r="AP446" s="59"/>
      <c r="AQ446" s="23"/>
      <c r="AR446" s="59"/>
      <c r="AS446" s="59"/>
      <c r="AT446" s="59"/>
    </row>
    <row r="447" s="9" customFormat="1" ht="70" customHeight="1" spans="1:46">
      <c r="A447" s="23"/>
      <c r="B447" s="23" t="s">
        <v>190</v>
      </c>
      <c r="C447" s="36" t="s">
        <v>3984</v>
      </c>
      <c r="D447" s="23" t="s">
        <v>215</v>
      </c>
      <c r="E447" s="36" t="s">
        <v>1834</v>
      </c>
      <c r="F447" s="36" t="s">
        <v>3976</v>
      </c>
      <c r="G447" s="36" t="s">
        <v>3985</v>
      </c>
      <c r="H447" s="23"/>
      <c r="I447" s="23"/>
      <c r="J447" s="36"/>
      <c r="K447" s="36"/>
      <c r="L447" s="36"/>
      <c r="M447" s="36"/>
      <c r="N447" s="36"/>
      <c r="O447" s="36"/>
      <c r="P447" s="36"/>
      <c r="Q447" s="36"/>
      <c r="R447" s="36"/>
      <c r="S447" s="36"/>
      <c r="T447" s="36"/>
      <c r="U447" s="23" t="s">
        <v>1457</v>
      </c>
      <c r="V447" s="23" t="s">
        <v>62</v>
      </c>
      <c r="W447" s="23"/>
      <c r="X447" s="23"/>
      <c r="Y447" s="36"/>
      <c r="Z447" s="36"/>
      <c r="AA447" s="36"/>
      <c r="AB447" s="36"/>
      <c r="AC447" s="36"/>
      <c r="AD447" s="36"/>
      <c r="AE447" s="36"/>
      <c r="AF447" s="59"/>
      <c r="AG447" s="59"/>
      <c r="AH447" s="59"/>
      <c r="AI447" s="59"/>
      <c r="AJ447" s="59"/>
      <c r="AK447" s="23"/>
      <c r="AL447" s="59"/>
      <c r="AM447" s="59"/>
      <c r="AN447" s="23"/>
      <c r="AO447" s="59"/>
      <c r="AP447" s="59"/>
      <c r="AQ447" s="23"/>
      <c r="AR447" s="59"/>
      <c r="AS447" s="59"/>
      <c r="AT447" s="59"/>
    </row>
    <row r="448" s="9" customFormat="1" ht="70" customHeight="1" spans="1:46">
      <c r="A448" s="23"/>
      <c r="B448" s="23" t="s">
        <v>190</v>
      </c>
      <c r="C448" s="36" t="s">
        <v>3986</v>
      </c>
      <c r="D448" s="23" t="s">
        <v>215</v>
      </c>
      <c r="E448" s="36" t="s">
        <v>216</v>
      </c>
      <c r="F448" s="36" t="s">
        <v>3976</v>
      </c>
      <c r="G448" s="36" t="s">
        <v>3987</v>
      </c>
      <c r="H448" s="23"/>
      <c r="I448" s="23"/>
      <c r="J448" s="36"/>
      <c r="K448" s="36"/>
      <c r="L448" s="36"/>
      <c r="M448" s="36"/>
      <c r="N448" s="36"/>
      <c r="O448" s="36"/>
      <c r="P448" s="36"/>
      <c r="Q448" s="36"/>
      <c r="R448" s="36"/>
      <c r="S448" s="36"/>
      <c r="T448" s="36"/>
      <c r="U448" s="23" t="s">
        <v>1457</v>
      </c>
      <c r="V448" s="23" t="s">
        <v>14</v>
      </c>
      <c r="W448" s="23"/>
      <c r="X448" s="23"/>
      <c r="Y448" s="36"/>
      <c r="Z448" s="36"/>
      <c r="AA448" s="36"/>
      <c r="AB448" s="36"/>
      <c r="AC448" s="36"/>
      <c r="AD448" s="36"/>
      <c r="AE448" s="36"/>
      <c r="AF448" s="59"/>
      <c r="AG448" s="59"/>
      <c r="AH448" s="59"/>
      <c r="AI448" s="59"/>
      <c r="AJ448" s="59"/>
      <c r="AK448" s="23"/>
      <c r="AL448" s="59"/>
      <c r="AM448" s="59"/>
      <c r="AN448" s="23"/>
      <c r="AO448" s="59"/>
      <c r="AP448" s="59"/>
      <c r="AQ448" s="23"/>
      <c r="AR448" s="59"/>
      <c r="AS448" s="59"/>
      <c r="AT448" s="59"/>
    </row>
    <row r="449" s="9" customFormat="1" ht="70" customHeight="1" spans="1:46">
      <c r="A449" s="23"/>
      <c r="B449" s="23" t="s">
        <v>190</v>
      </c>
      <c r="C449" s="36" t="s">
        <v>3988</v>
      </c>
      <c r="D449" s="23" t="s">
        <v>215</v>
      </c>
      <c r="E449" s="36" t="s">
        <v>216</v>
      </c>
      <c r="F449" s="36" t="s">
        <v>217</v>
      </c>
      <c r="G449" s="36" t="s">
        <v>3989</v>
      </c>
      <c r="H449" s="23"/>
      <c r="I449" s="23"/>
      <c r="J449" s="36"/>
      <c r="K449" s="36"/>
      <c r="L449" s="36"/>
      <c r="M449" s="36"/>
      <c r="N449" s="36"/>
      <c r="O449" s="36"/>
      <c r="P449" s="36"/>
      <c r="Q449" s="36"/>
      <c r="R449" s="36"/>
      <c r="S449" s="36"/>
      <c r="T449" s="36"/>
      <c r="U449" s="23" t="s">
        <v>1457</v>
      </c>
      <c r="V449" s="23" t="s">
        <v>107</v>
      </c>
      <c r="W449" s="23"/>
      <c r="X449" s="23"/>
      <c r="Y449" s="36"/>
      <c r="Z449" s="36"/>
      <c r="AA449" s="36"/>
      <c r="AB449" s="36"/>
      <c r="AC449" s="36"/>
      <c r="AD449" s="36"/>
      <c r="AE449" s="36"/>
      <c r="AF449" s="59"/>
      <c r="AG449" s="59"/>
      <c r="AH449" s="59"/>
      <c r="AI449" s="59"/>
      <c r="AJ449" s="59"/>
      <c r="AK449" s="23"/>
      <c r="AL449" s="59"/>
      <c r="AM449" s="59"/>
      <c r="AN449" s="23"/>
      <c r="AO449" s="59"/>
      <c r="AP449" s="59"/>
      <c r="AQ449" s="23"/>
      <c r="AR449" s="59"/>
      <c r="AS449" s="59"/>
      <c r="AT449" s="59"/>
    </row>
    <row r="450" s="9" customFormat="1" ht="70" customHeight="1" spans="1:46">
      <c r="A450" s="23"/>
      <c r="B450" s="23" t="s">
        <v>190</v>
      </c>
      <c r="C450" s="36" t="s">
        <v>3990</v>
      </c>
      <c r="D450" s="23" t="s">
        <v>215</v>
      </c>
      <c r="E450" s="36" t="s">
        <v>1834</v>
      </c>
      <c r="F450" s="36" t="s">
        <v>1835</v>
      </c>
      <c r="G450" s="36" t="s">
        <v>3991</v>
      </c>
      <c r="H450" s="23"/>
      <c r="I450" s="23"/>
      <c r="J450" s="36"/>
      <c r="K450" s="36"/>
      <c r="L450" s="36"/>
      <c r="M450" s="36"/>
      <c r="N450" s="36"/>
      <c r="O450" s="36"/>
      <c r="P450" s="36"/>
      <c r="Q450" s="36"/>
      <c r="R450" s="36"/>
      <c r="S450" s="36"/>
      <c r="T450" s="36"/>
      <c r="U450" s="23" t="s">
        <v>1457</v>
      </c>
      <c r="V450" s="23" t="s">
        <v>107</v>
      </c>
      <c r="W450" s="23"/>
      <c r="X450" s="23"/>
      <c r="Y450" s="36"/>
      <c r="Z450" s="36"/>
      <c r="AA450" s="36"/>
      <c r="AB450" s="36"/>
      <c r="AC450" s="36"/>
      <c r="AD450" s="36"/>
      <c r="AE450" s="36"/>
      <c r="AF450" s="59"/>
      <c r="AG450" s="59"/>
      <c r="AH450" s="59"/>
      <c r="AI450" s="59"/>
      <c r="AJ450" s="59"/>
      <c r="AK450" s="23"/>
      <c r="AL450" s="59"/>
      <c r="AM450" s="59"/>
      <c r="AN450" s="23"/>
      <c r="AO450" s="59"/>
      <c r="AP450" s="59"/>
      <c r="AQ450" s="23"/>
      <c r="AR450" s="59"/>
      <c r="AS450" s="59"/>
      <c r="AT450" s="59"/>
    </row>
    <row r="451" s="9" customFormat="1" ht="70" customHeight="1" spans="1:46">
      <c r="A451" s="23"/>
      <c r="B451" s="23" t="s">
        <v>190</v>
      </c>
      <c r="C451" s="36" t="s">
        <v>3992</v>
      </c>
      <c r="D451" s="23" t="s">
        <v>215</v>
      </c>
      <c r="E451" s="36" t="s">
        <v>571</v>
      </c>
      <c r="F451" s="36" t="s">
        <v>931</v>
      </c>
      <c r="G451" s="36" t="s">
        <v>3993</v>
      </c>
      <c r="H451" s="23"/>
      <c r="I451" s="23"/>
      <c r="J451" s="36"/>
      <c r="K451" s="36"/>
      <c r="L451" s="36"/>
      <c r="M451" s="36"/>
      <c r="N451" s="36"/>
      <c r="O451" s="36"/>
      <c r="P451" s="36"/>
      <c r="Q451" s="36"/>
      <c r="R451" s="36"/>
      <c r="S451" s="36"/>
      <c r="T451" s="36"/>
      <c r="U451" s="23" t="s">
        <v>1457</v>
      </c>
      <c r="V451" s="23" t="s">
        <v>1457</v>
      </c>
      <c r="W451" s="23"/>
      <c r="X451" s="23"/>
      <c r="Y451" s="36"/>
      <c r="Z451" s="36"/>
      <c r="AA451" s="36"/>
      <c r="AB451" s="36"/>
      <c r="AC451" s="36"/>
      <c r="AD451" s="36"/>
      <c r="AE451" s="36"/>
      <c r="AF451" s="59"/>
      <c r="AG451" s="59"/>
      <c r="AH451" s="59"/>
      <c r="AI451" s="59"/>
      <c r="AJ451" s="59"/>
      <c r="AK451" s="23"/>
      <c r="AL451" s="59"/>
      <c r="AM451" s="59"/>
      <c r="AN451" s="23"/>
      <c r="AO451" s="59"/>
      <c r="AP451" s="59"/>
      <c r="AQ451" s="23"/>
      <c r="AR451" s="59"/>
      <c r="AS451" s="59"/>
      <c r="AT451" s="59"/>
    </row>
    <row r="452" s="9" customFormat="1" ht="70" customHeight="1" spans="1:46">
      <c r="A452" s="23"/>
      <c r="B452" s="23" t="s">
        <v>190</v>
      </c>
      <c r="C452" s="36" t="s">
        <v>3994</v>
      </c>
      <c r="D452" s="23" t="s">
        <v>215</v>
      </c>
      <c r="E452" s="36" t="s">
        <v>216</v>
      </c>
      <c r="F452" s="36" t="s">
        <v>217</v>
      </c>
      <c r="G452" s="36" t="s">
        <v>3995</v>
      </c>
      <c r="H452" s="23"/>
      <c r="I452" s="23"/>
      <c r="J452" s="36"/>
      <c r="K452" s="36"/>
      <c r="L452" s="36"/>
      <c r="M452" s="36"/>
      <c r="N452" s="36"/>
      <c r="O452" s="36"/>
      <c r="P452" s="36"/>
      <c r="Q452" s="36"/>
      <c r="R452" s="36"/>
      <c r="S452" s="36"/>
      <c r="T452" s="36"/>
      <c r="U452" s="23" t="s">
        <v>1457</v>
      </c>
      <c r="V452" s="23" t="s">
        <v>50</v>
      </c>
      <c r="W452" s="23"/>
      <c r="X452" s="23"/>
      <c r="Y452" s="36"/>
      <c r="Z452" s="36"/>
      <c r="AA452" s="36"/>
      <c r="AB452" s="36"/>
      <c r="AC452" s="36"/>
      <c r="AD452" s="36"/>
      <c r="AE452" s="36"/>
      <c r="AF452" s="59"/>
      <c r="AG452" s="59"/>
      <c r="AH452" s="59"/>
      <c r="AI452" s="59"/>
      <c r="AJ452" s="59"/>
      <c r="AK452" s="23"/>
      <c r="AL452" s="59"/>
      <c r="AM452" s="59"/>
      <c r="AN452" s="23"/>
      <c r="AO452" s="59"/>
      <c r="AP452" s="59"/>
      <c r="AQ452" s="23"/>
      <c r="AR452" s="59"/>
      <c r="AS452" s="59"/>
      <c r="AT452" s="59"/>
    </row>
    <row r="453" s="9" customFormat="1" ht="70" customHeight="1" spans="1:46">
      <c r="A453" s="23"/>
      <c r="B453" s="23" t="s">
        <v>190</v>
      </c>
      <c r="C453" s="36" t="s">
        <v>3996</v>
      </c>
      <c r="D453" s="23" t="s">
        <v>215</v>
      </c>
      <c r="E453" s="36" t="s">
        <v>216</v>
      </c>
      <c r="F453" s="36" t="s">
        <v>217</v>
      </c>
      <c r="G453" s="36" t="s">
        <v>3997</v>
      </c>
      <c r="H453" s="23"/>
      <c r="I453" s="23"/>
      <c r="J453" s="36"/>
      <c r="K453" s="36"/>
      <c r="L453" s="36"/>
      <c r="M453" s="36"/>
      <c r="N453" s="36"/>
      <c r="O453" s="36"/>
      <c r="P453" s="36"/>
      <c r="Q453" s="36"/>
      <c r="R453" s="36"/>
      <c r="S453" s="36"/>
      <c r="T453" s="36"/>
      <c r="U453" s="23" t="s">
        <v>1457</v>
      </c>
      <c r="V453" s="23" t="s">
        <v>1457</v>
      </c>
      <c r="W453" s="23"/>
      <c r="X453" s="23"/>
      <c r="Y453" s="36"/>
      <c r="Z453" s="36"/>
      <c r="AA453" s="36"/>
      <c r="AB453" s="36"/>
      <c r="AC453" s="36"/>
      <c r="AD453" s="36"/>
      <c r="AE453" s="36"/>
      <c r="AF453" s="59"/>
      <c r="AG453" s="59"/>
      <c r="AH453" s="59"/>
      <c r="AI453" s="59"/>
      <c r="AJ453" s="59"/>
      <c r="AK453" s="23"/>
      <c r="AL453" s="59"/>
      <c r="AM453" s="59"/>
      <c r="AN453" s="23"/>
      <c r="AO453" s="59"/>
      <c r="AP453" s="59"/>
      <c r="AQ453" s="23"/>
      <c r="AR453" s="59"/>
      <c r="AS453" s="59"/>
      <c r="AT453" s="59"/>
    </row>
    <row r="454" s="9" customFormat="1" ht="70" customHeight="1" spans="1:46">
      <c r="A454" s="23"/>
      <c r="B454" s="23" t="s">
        <v>190</v>
      </c>
      <c r="C454" s="36" t="s">
        <v>3998</v>
      </c>
      <c r="D454" s="23" t="s">
        <v>215</v>
      </c>
      <c r="E454" s="36" t="s">
        <v>216</v>
      </c>
      <c r="F454" s="36" t="s">
        <v>1207</v>
      </c>
      <c r="G454" s="36" t="s">
        <v>3999</v>
      </c>
      <c r="H454" s="23"/>
      <c r="I454" s="23"/>
      <c r="J454" s="36"/>
      <c r="K454" s="36"/>
      <c r="L454" s="36"/>
      <c r="M454" s="36"/>
      <c r="N454" s="36"/>
      <c r="O454" s="36"/>
      <c r="P454" s="36"/>
      <c r="Q454" s="36"/>
      <c r="R454" s="36"/>
      <c r="S454" s="36"/>
      <c r="T454" s="36"/>
      <c r="U454" s="23" t="s">
        <v>1457</v>
      </c>
      <c r="V454" s="23" t="s">
        <v>1457</v>
      </c>
      <c r="W454" s="23"/>
      <c r="X454" s="23"/>
      <c r="Y454" s="36"/>
      <c r="Z454" s="36"/>
      <c r="AA454" s="36"/>
      <c r="AB454" s="36"/>
      <c r="AC454" s="36"/>
      <c r="AD454" s="36"/>
      <c r="AE454" s="36"/>
      <c r="AF454" s="59"/>
      <c r="AG454" s="59"/>
      <c r="AH454" s="59"/>
      <c r="AI454" s="59"/>
      <c r="AJ454" s="59"/>
      <c r="AK454" s="23"/>
      <c r="AL454" s="59"/>
      <c r="AM454" s="59"/>
      <c r="AN454" s="23"/>
      <c r="AO454" s="59"/>
      <c r="AP454" s="59"/>
      <c r="AQ454" s="23"/>
      <c r="AR454" s="59"/>
      <c r="AS454" s="59"/>
      <c r="AT454" s="59"/>
    </row>
    <row r="455" s="9" customFormat="1" ht="70" customHeight="1" spans="1:46">
      <c r="A455" s="23"/>
      <c r="B455" s="23" t="s">
        <v>190</v>
      </c>
      <c r="C455" s="36" t="s">
        <v>4000</v>
      </c>
      <c r="D455" s="23" t="s">
        <v>192</v>
      </c>
      <c r="E455" s="36" t="s">
        <v>193</v>
      </c>
      <c r="F455" s="36" t="s">
        <v>3976</v>
      </c>
      <c r="G455" s="36" t="s">
        <v>4001</v>
      </c>
      <c r="H455" s="23"/>
      <c r="I455" s="23"/>
      <c r="J455" s="36"/>
      <c r="K455" s="36"/>
      <c r="L455" s="36"/>
      <c r="M455" s="36"/>
      <c r="N455" s="36"/>
      <c r="O455" s="36"/>
      <c r="P455" s="36"/>
      <c r="Q455" s="36"/>
      <c r="R455" s="36"/>
      <c r="S455" s="36"/>
      <c r="T455" s="36"/>
      <c r="U455" s="23" t="s">
        <v>1457</v>
      </c>
      <c r="V455" s="23" t="s">
        <v>74</v>
      </c>
      <c r="W455" s="23"/>
      <c r="X455" s="23"/>
      <c r="Y455" s="36"/>
      <c r="Z455" s="36"/>
      <c r="AA455" s="36"/>
      <c r="AB455" s="36"/>
      <c r="AC455" s="36"/>
      <c r="AD455" s="36"/>
      <c r="AE455" s="36"/>
      <c r="AF455" s="59"/>
      <c r="AG455" s="59"/>
      <c r="AH455" s="59"/>
      <c r="AI455" s="59"/>
      <c r="AJ455" s="59"/>
      <c r="AK455" s="23"/>
      <c r="AL455" s="59"/>
      <c r="AM455" s="59"/>
      <c r="AN455" s="23"/>
      <c r="AO455" s="59"/>
      <c r="AP455" s="59"/>
      <c r="AQ455" s="23"/>
      <c r="AR455" s="59"/>
      <c r="AS455" s="59"/>
      <c r="AT455" s="59"/>
    </row>
    <row r="456" s="9" customFormat="1" ht="70" customHeight="1" spans="1:46">
      <c r="A456" s="23"/>
      <c r="B456" s="23" t="s">
        <v>190</v>
      </c>
      <c r="C456" s="36" t="s">
        <v>4002</v>
      </c>
      <c r="D456" s="23" t="s">
        <v>215</v>
      </c>
      <c r="E456" s="36" t="s">
        <v>571</v>
      </c>
      <c r="F456" s="36" t="s">
        <v>572</v>
      </c>
      <c r="G456" s="36" t="s">
        <v>4003</v>
      </c>
      <c r="H456" s="23"/>
      <c r="I456" s="23"/>
      <c r="J456" s="36"/>
      <c r="K456" s="36"/>
      <c r="L456" s="36"/>
      <c r="M456" s="36"/>
      <c r="N456" s="36"/>
      <c r="O456" s="36"/>
      <c r="P456" s="36"/>
      <c r="Q456" s="36"/>
      <c r="R456" s="36"/>
      <c r="S456" s="36"/>
      <c r="T456" s="36"/>
      <c r="U456" s="23" t="s">
        <v>1457</v>
      </c>
      <c r="V456" s="23" t="s">
        <v>1457</v>
      </c>
      <c r="W456" s="23"/>
      <c r="X456" s="23"/>
      <c r="Y456" s="36"/>
      <c r="Z456" s="36"/>
      <c r="AA456" s="36"/>
      <c r="AB456" s="36"/>
      <c r="AC456" s="36"/>
      <c r="AD456" s="36"/>
      <c r="AE456" s="36"/>
      <c r="AF456" s="59"/>
      <c r="AG456" s="59"/>
      <c r="AH456" s="59"/>
      <c r="AI456" s="59"/>
      <c r="AJ456" s="59"/>
      <c r="AK456" s="23"/>
      <c r="AL456" s="59"/>
      <c r="AM456" s="59"/>
      <c r="AN456" s="23"/>
      <c r="AO456" s="59"/>
      <c r="AP456" s="59"/>
      <c r="AQ456" s="23"/>
      <c r="AR456" s="59"/>
      <c r="AS456" s="59"/>
      <c r="AT456" s="59"/>
    </row>
    <row r="457" s="9" customFormat="1" ht="70" customHeight="1" spans="1:46">
      <c r="A457" s="23"/>
      <c r="B457" s="23" t="s">
        <v>190</v>
      </c>
      <c r="C457" s="36" t="s">
        <v>4004</v>
      </c>
      <c r="D457" s="23" t="s">
        <v>192</v>
      </c>
      <c r="E457" s="36" t="s">
        <v>193</v>
      </c>
      <c r="F457" s="36" t="s">
        <v>548</v>
      </c>
      <c r="G457" s="36" t="s">
        <v>4005</v>
      </c>
      <c r="H457" s="23"/>
      <c r="I457" s="23"/>
      <c r="J457" s="36"/>
      <c r="K457" s="36"/>
      <c r="L457" s="36"/>
      <c r="M457" s="36"/>
      <c r="N457" s="36"/>
      <c r="O457" s="36"/>
      <c r="P457" s="36"/>
      <c r="Q457" s="36"/>
      <c r="R457" s="36"/>
      <c r="S457" s="36"/>
      <c r="T457" s="36"/>
      <c r="U457" s="23" t="s">
        <v>1457</v>
      </c>
      <c r="V457" s="23" t="s">
        <v>84</v>
      </c>
      <c r="W457" s="23"/>
      <c r="X457" s="23"/>
      <c r="Y457" s="36"/>
      <c r="Z457" s="36"/>
      <c r="AA457" s="36"/>
      <c r="AB457" s="36"/>
      <c r="AC457" s="36"/>
      <c r="AD457" s="36"/>
      <c r="AE457" s="36"/>
      <c r="AF457" s="59"/>
      <c r="AG457" s="59"/>
      <c r="AH457" s="59"/>
      <c r="AI457" s="59"/>
      <c r="AJ457" s="59"/>
      <c r="AK457" s="23"/>
      <c r="AL457" s="59"/>
      <c r="AM457" s="59"/>
      <c r="AN457" s="23"/>
      <c r="AO457" s="59"/>
      <c r="AP457" s="59"/>
      <c r="AQ457" s="23"/>
      <c r="AR457" s="59"/>
      <c r="AS457" s="59"/>
      <c r="AT457" s="59"/>
    </row>
    <row r="458" s="9" customFormat="1" ht="70" customHeight="1" spans="1:46">
      <c r="A458" s="23"/>
      <c r="B458" s="23" t="s">
        <v>190</v>
      </c>
      <c r="C458" s="36" t="s">
        <v>4006</v>
      </c>
      <c r="D458" s="23" t="s">
        <v>215</v>
      </c>
      <c r="E458" s="36" t="s">
        <v>216</v>
      </c>
      <c r="F458" s="36" t="s">
        <v>217</v>
      </c>
      <c r="G458" s="36" t="s">
        <v>4007</v>
      </c>
      <c r="H458" s="23"/>
      <c r="I458" s="23"/>
      <c r="J458" s="36"/>
      <c r="K458" s="36"/>
      <c r="L458" s="36"/>
      <c r="M458" s="36"/>
      <c r="N458" s="36"/>
      <c r="O458" s="36"/>
      <c r="P458" s="36"/>
      <c r="Q458" s="36"/>
      <c r="R458" s="36"/>
      <c r="S458" s="36"/>
      <c r="T458" s="36"/>
      <c r="U458" s="23" t="s">
        <v>1457</v>
      </c>
      <c r="V458" s="23" t="s">
        <v>76</v>
      </c>
      <c r="W458" s="23"/>
      <c r="X458" s="23"/>
      <c r="Y458" s="36"/>
      <c r="Z458" s="36"/>
      <c r="AA458" s="36"/>
      <c r="AB458" s="36"/>
      <c r="AC458" s="36"/>
      <c r="AD458" s="36"/>
      <c r="AE458" s="36"/>
      <c r="AF458" s="59"/>
      <c r="AG458" s="59"/>
      <c r="AH458" s="59"/>
      <c r="AI458" s="59"/>
      <c r="AJ458" s="59"/>
      <c r="AK458" s="23"/>
      <c r="AL458" s="59"/>
      <c r="AM458" s="59"/>
      <c r="AN458" s="23"/>
      <c r="AO458" s="59"/>
      <c r="AP458" s="59"/>
      <c r="AQ458" s="23"/>
      <c r="AR458" s="59"/>
      <c r="AS458" s="59"/>
      <c r="AT458" s="59"/>
    </row>
    <row r="459" s="9" customFormat="1" ht="70" customHeight="1" spans="1:46">
      <c r="A459" s="23"/>
      <c r="B459" s="23" t="s">
        <v>190</v>
      </c>
      <c r="C459" s="36" t="s">
        <v>4008</v>
      </c>
      <c r="D459" s="23" t="s">
        <v>215</v>
      </c>
      <c r="E459" s="36" t="s">
        <v>277</v>
      </c>
      <c r="F459" s="36" t="s">
        <v>278</v>
      </c>
      <c r="G459" s="36" t="s">
        <v>4009</v>
      </c>
      <c r="H459" s="23"/>
      <c r="I459" s="23"/>
      <c r="J459" s="36"/>
      <c r="K459" s="36"/>
      <c r="L459" s="36"/>
      <c r="M459" s="36"/>
      <c r="N459" s="36"/>
      <c r="O459" s="36"/>
      <c r="P459" s="36"/>
      <c r="Q459" s="36"/>
      <c r="R459" s="36"/>
      <c r="S459" s="36"/>
      <c r="T459" s="36"/>
      <c r="U459" s="23" t="s">
        <v>1457</v>
      </c>
      <c r="V459" s="23" t="s">
        <v>103</v>
      </c>
      <c r="W459" s="23"/>
      <c r="X459" s="23"/>
      <c r="Y459" s="36"/>
      <c r="Z459" s="36"/>
      <c r="AA459" s="36"/>
      <c r="AB459" s="36"/>
      <c r="AC459" s="36"/>
      <c r="AD459" s="36"/>
      <c r="AE459" s="36"/>
      <c r="AF459" s="59"/>
      <c r="AG459" s="59"/>
      <c r="AH459" s="59"/>
      <c r="AI459" s="59"/>
      <c r="AJ459" s="59"/>
      <c r="AK459" s="23"/>
      <c r="AL459" s="59"/>
      <c r="AM459" s="59"/>
      <c r="AN459" s="23"/>
      <c r="AO459" s="59"/>
      <c r="AP459" s="59"/>
      <c r="AQ459" s="23"/>
      <c r="AR459" s="59"/>
      <c r="AS459" s="59"/>
      <c r="AT459" s="59"/>
    </row>
    <row r="460" s="9" customFormat="1" ht="70" customHeight="1" spans="1:46">
      <c r="A460" s="23"/>
      <c r="B460" s="23" t="s">
        <v>190</v>
      </c>
      <c r="C460" s="36" t="s">
        <v>4010</v>
      </c>
      <c r="D460" s="23" t="s">
        <v>215</v>
      </c>
      <c r="E460" s="36" t="s">
        <v>216</v>
      </c>
      <c r="F460" s="36" t="s">
        <v>217</v>
      </c>
      <c r="G460" s="36" t="s">
        <v>4011</v>
      </c>
      <c r="H460" s="23"/>
      <c r="I460" s="23"/>
      <c r="J460" s="36"/>
      <c r="K460" s="36"/>
      <c r="L460" s="36"/>
      <c r="M460" s="36"/>
      <c r="N460" s="36"/>
      <c r="O460" s="36"/>
      <c r="P460" s="36"/>
      <c r="Q460" s="36"/>
      <c r="R460" s="36"/>
      <c r="S460" s="36"/>
      <c r="T460" s="36"/>
      <c r="U460" s="23" t="s">
        <v>1457</v>
      </c>
      <c r="V460" s="23" t="s">
        <v>22</v>
      </c>
      <c r="W460" s="23"/>
      <c r="X460" s="23"/>
      <c r="Y460" s="36"/>
      <c r="Z460" s="36"/>
      <c r="AA460" s="36"/>
      <c r="AB460" s="36"/>
      <c r="AC460" s="36"/>
      <c r="AD460" s="36"/>
      <c r="AE460" s="36"/>
      <c r="AF460" s="59"/>
      <c r="AG460" s="59"/>
      <c r="AH460" s="59"/>
      <c r="AI460" s="59"/>
      <c r="AJ460" s="59"/>
      <c r="AK460" s="23"/>
      <c r="AL460" s="59"/>
      <c r="AM460" s="59"/>
      <c r="AN460" s="23"/>
      <c r="AO460" s="59"/>
      <c r="AP460" s="59"/>
      <c r="AQ460" s="23"/>
      <c r="AR460" s="59"/>
      <c r="AS460" s="59"/>
      <c r="AT460" s="59"/>
    </row>
    <row r="461" s="9" customFormat="1" ht="70" customHeight="1" spans="1:46">
      <c r="A461" s="23"/>
      <c r="B461" s="23" t="s">
        <v>190</v>
      </c>
      <c r="C461" s="36" t="s">
        <v>4012</v>
      </c>
      <c r="D461" s="23" t="s">
        <v>192</v>
      </c>
      <c r="E461" s="36" t="s">
        <v>193</v>
      </c>
      <c r="F461" s="36" t="s">
        <v>548</v>
      </c>
      <c r="G461" s="36" t="s">
        <v>4013</v>
      </c>
      <c r="H461" s="23"/>
      <c r="I461" s="23"/>
      <c r="J461" s="36"/>
      <c r="K461" s="36"/>
      <c r="L461" s="36"/>
      <c r="M461" s="36"/>
      <c r="N461" s="36"/>
      <c r="O461" s="36"/>
      <c r="P461" s="36"/>
      <c r="Q461" s="36"/>
      <c r="R461" s="36"/>
      <c r="S461" s="36"/>
      <c r="T461" s="36"/>
      <c r="U461" s="23" t="s">
        <v>559</v>
      </c>
      <c r="V461" s="23" t="s">
        <v>38</v>
      </c>
      <c r="W461" s="23"/>
      <c r="X461" s="23"/>
      <c r="Y461" s="36"/>
      <c r="Z461" s="36"/>
      <c r="AA461" s="36"/>
      <c r="AB461" s="36"/>
      <c r="AC461" s="36"/>
      <c r="AD461" s="36"/>
      <c r="AE461" s="36"/>
      <c r="AF461" s="59"/>
      <c r="AG461" s="59"/>
      <c r="AH461" s="59"/>
      <c r="AI461" s="59"/>
      <c r="AJ461" s="59"/>
      <c r="AK461" s="23"/>
      <c r="AL461" s="59"/>
      <c r="AM461" s="59"/>
      <c r="AN461" s="23"/>
      <c r="AO461" s="59"/>
      <c r="AP461" s="59"/>
      <c r="AQ461" s="23"/>
      <c r="AR461" s="59"/>
      <c r="AS461" s="59"/>
      <c r="AT461" s="59"/>
    </row>
    <row r="462" s="9" customFormat="1" ht="70" customHeight="1" spans="1:46">
      <c r="A462" s="23"/>
      <c r="B462" s="23" t="s">
        <v>190</v>
      </c>
      <c r="C462" s="36" t="s">
        <v>4014</v>
      </c>
      <c r="D462" s="23" t="s">
        <v>215</v>
      </c>
      <c r="E462" s="36" t="s">
        <v>277</v>
      </c>
      <c r="F462" s="36" t="s">
        <v>278</v>
      </c>
      <c r="G462" s="36" t="s">
        <v>4015</v>
      </c>
      <c r="H462" s="23"/>
      <c r="I462" s="23"/>
      <c r="J462" s="36"/>
      <c r="K462" s="36"/>
      <c r="L462" s="36"/>
      <c r="M462" s="36"/>
      <c r="N462" s="36"/>
      <c r="O462" s="36"/>
      <c r="P462" s="36"/>
      <c r="Q462" s="36"/>
      <c r="R462" s="36"/>
      <c r="S462" s="36"/>
      <c r="T462" s="36"/>
      <c r="U462" s="23" t="s">
        <v>1457</v>
      </c>
      <c r="V462" s="23" t="s">
        <v>107</v>
      </c>
      <c r="W462" s="23"/>
      <c r="X462" s="23"/>
      <c r="Y462" s="36"/>
      <c r="Z462" s="36"/>
      <c r="AA462" s="36"/>
      <c r="AB462" s="36"/>
      <c r="AC462" s="36"/>
      <c r="AD462" s="36"/>
      <c r="AE462" s="36"/>
      <c r="AF462" s="59"/>
      <c r="AG462" s="59"/>
      <c r="AH462" s="59"/>
      <c r="AI462" s="59"/>
      <c r="AJ462" s="59"/>
      <c r="AK462" s="23"/>
      <c r="AL462" s="59"/>
      <c r="AM462" s="59"/>
      <c r="AN462" s="23"/>
      <c r="AO462" s="59"/>
      <c r="AP462" s="59"/>
      <c r="AQ462" s="23"/>
      <c r="AR462" s="59"/>
      <c r="AS462" s="59"/>
      <c r="AT462" s="59"/>
    </row>
    <row r="463" s="9" customFormat="1" ht="70" customHeight="1" spans="1:46">
      <c r="A463" s="23"/>
      <c r="B463" s="23" t="s">
        <v>190</v>
      </c>
      <c r="C463" s="36" t="s">
        <v>4016</v>
      </c>
      <c r="D463" s="23" t="s">
        <v>215</v>
      </c>
      <c r="E463" s="36" t="s">
        <v>277</v>
      </c>
      <c r="F463" s="36" t="s">
        <v>278</v>
      </c>
      <c r="G463" s="36" t="s">
        <v>4017</v>
      </c>
      <c r="H463" s="23"/>
      <c r="I463" s="23"/>
      <c r="J463" s="36"/>
      <c r="K463" s="36"/>
      <c r="L463" s="36"/>
      <c r="M463" s="36"/>
      <c r="N463" s="36"/>
      <c r="O463" s="36"/>
      <c r="P463" s="36"/>
      <c r="Q463" s="36"/>
      <c r="R463" s="36"/>
      <c r="S463" s="36"/>
      <c r="T463" s="36"/>
      <c r="U463" s="23" t="s">
        <v>1457</v>
      </c>
      <c r="V463" s="23" t="s">
        <v>1457</v>
      </c>
      <c r="W463" s="23"/>
      <c r="X463" s="23"/>
      <c r="Y463" s="36"/>
      <c r="Z463" s="36"/>
      <c r="AA463" s="36"/>
      <c r="AB463" s="36"/>
      <c r="AC463" s="36"/>
      <c r="AD463" s="36"/>
      <c r="AE463" s="36"/>
      <c r="AF463" s="59"/>
      <c r="AG463" s="59"/>
      <c r="AH463" s="59"/>
      <c r="AI463" s="59"/>
      <c r="AJ463" s="59"/>
      <c r="AK463" s="23"/>
      <c r="AL463" s="59"/>
      <c r="AM463" s="59"/>
      <c r="AN463" s="23"/>
      <c r="AO463" s="59"/>
      <c r="AP463" s="59"/>
      <c r="AQ463" s="23"/>
      <c r="AR463" s="59"/>
      <c r="AS463" s="59"/>
      <c r="AT463" s="59"/>
    </row>
  </sheetData>
  <autoFilter xmlns:etc="http://www.wps.cn/officeDocument/2017/etCustomData" ref="A6:AT463" etc:filterBottomFollowUsedRange="0">
    <extLst/>
  </autoFilter>
  <mergeCells count="57">
    <mergeCell ref="A1:AT1"/>
    <mergeCell ref="L2:T2"/>
    <mergeCell ref="U2:V2"/>
    <mergeCell ref="Y2:Z2"/>
    <mergeCell ref="AA2:AF2"/>
    <mergeCell ref="AG2:AH2"/>
    <mergeCell ref="AL2:AM2"/>
    <mergeCell ref="AO2:AP2"/>
    <mergeCell ref="AQ2:AR2"/>
    <mergeCell ref="M3:P3"/>
    <mergeCell ref="Q3:S3"/>
    <mergeCell ref="AC3:AE3"/>
    <mergeCell ref="AD4:AE4"/>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3:AB5"/>
    <mergeCell ref="AC4:AC5"/>
    <mergeCell ref="AF3:AF5"/>
    <mergeCell ref="AG3:AG5"/>
    <mergeCell ref="AH3:AH5"/>
    <mergeCell ref="AI2:AI5"/>
    <mergeCell ref="AJ2:AJ5"/>
    <mergeCell ref="AK2:AK5"/>
    <mergeCell ref="AL3:AL5"/>
    <mergeCell ref="AM3:AM5"/>
    <mergeCell ref="AN2:AN5"/>
    <mergeCell ref="AO3:AO5"/>
    <mergeCell ref="AP3:AP5"/>
    <mergeCell ref="AQ3:AQ5"/>
    <mergeCell ref="AR3:AR5"/>
    <mergeCell ref="AS2:AS5"/>
    <mergeCell ref="AT2:AT5"/>
  </mergeCells>
  <conditionalFormatting sqref="C385">
    <cfRule type="duplicateValues" dxfId="0" priority="33"/>
  </conditionalFormatting>
  <conditionalFormatting sqref="C431">
    <cfRule type="duplicateValues" dxfId="0" priority="32"/>
  </conditionalFormatting>
  <conditionalFormatting sqref="C429:C430">
    <cfRule type="duplicateValues" dxfId="0" priority="38"/>
  </conditionalFormatting>
  <conditionalFormatting sqref="C7:C384 C386:C428">
    <cfRule type="duplicateValues" dxfId="0" priority="1073"/>
  </conditionalFormatting>
  <dataValidations count="2">
    <dataValidation allowBlank="1" showInputMessage="1" showErrorMessage="1" sqref="N372:O372 V372"/>
    <dataValidation type="list" allowBlank="1" showInputMessage="1" showErrorMessage="1" sqref="AT385">
      <formula1>"是,否,75411007"</formula1>
    </dataValidation>
  </dataValidations>
  <pageMargins left="0.357638888888889" right="0.161111111111111" top="0.802777777777778" bottom="0.802777777777778" header="0.5" footer="0.5"/>
  <pageSetup paperSize="8" scale="3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M463"/>
  <sheetViews>
    <sheetView zoomScale="70" zoomScaleNormal="70" workbookViewId="0">
      <pane xSplit="26" ySplit="6" topLeftCell="AA7" activePane="bottomRight" state="frozen"/>
      <selection/>
      <selection pane="topRight"/>
      <selection pane="bottomLeft"/>
      <selection pane="bottomRight" activeCell="T9" sqref="T9"/>
    </sheetView>
  </sheetViews>
  <sheetFormatPr defaultColWidth="9" defaultRowHeight="14.25"/>
  <cols>
    <col min="1" max="4" width="7.13333333333333" style="11" hidden="1" customWidth="1"/>
    <col min="5" max="5" width="7" style="11" hidden="1" customWidth="1"/>
    <col min="6" max="6" width="6.50833333333333" style="11" hidden="1" customWidth="1"/>
    <col min="7" max="7" width="7.38333333333333" style="11" hidden="1" customWidth="1"/>
    <col min="8" max="8" width="7.25" style="11" hidden="1" customWidth="1"/>
    <col min="9" max="9" width="7.75" style="11" hidden="1" customWidth="1"/>
    <col min="10" max="10" width="7.50833333333333" style="11" hidden="1" customWidth="1"/>
    <col min="11" max="11" width="6.63333333333333" style="11" hidden="1" customWidth="1"/>
    <col min="12" max="13" width="6.25" style="11" hidden="1" customWidth="1"/>
    <col min="14" max="16" width="7.025" style="11" hidden="1" customWidth="1"/>
    <col min="17" max="17" width="4.76666666666667" style="11" customWidth="1"/>
    <col min="18" max="18" width="10.15" style="11" customWidth="1"/>
    <col min="19" max="19" width="11.1" style="11" customWidth="1"/>
    <col min="20" max="20" width="12.5333333333333" style="12" customWidth="1" outlineLevel="1"/>
    <col min="21" max="21" width="11.5916666666667" style="12" customWidth="1" outlineLevel="1"/>
    <col min="22" max="22" width="10.325" style="12" customWidth="1" outlineLevel="1"/>
    <col min="23" max="23" width="18.8083333333333" style="13" customWidth="1"/>
    <col min="24" max="24" width="9.66666666666667" style="13" customWidth="1" outlineLevel="1"/>
    <col min="25" max="26" width="9" style="13" customWidth="1" outlineLevel="1"/>
    <col min="27" max="27" width="31.2416666666667" style="13" customWidth="1"/>
    <col min="28" max="28" width="6.76666666666667" style="13" customWidth="1" outlineLevel="1"/>
    <col min="29" max="29" width="9" style="11" customWidth="1" outlineLevel="1"/>
    <col min="30" max="30" width="27.5083333333333" style="13" customWidth="1" outlineLevel="1"/>
    <col min="31" max="31" width="20.1083333333333" style="13" customWidth="1" outlineLevel="1"/>
    <col min="32" max="32" width="28.3833333333333" style="13" customWidth="1" outlineLevel="1"/>
    <col min="33" max="33" width="17.9333333333333" style="13" customWidth="1" outlineLevel="1"/>
    <col min="34" max="34" width="9" style="13" customWidth="1" outlineLevel="1"/>
    <col min="35" max="35" width="7.75" style="13" customWidth="1" outlineLevel="1"/>
    <col min="36" max="36" width="28.225" style="13" customWidth="1" outlineLevel="1"/>
    <col min="37" max="37" width="9.63333333333333" style="13" customWidth="1" outlineLevel="1"/>
    <col min="38" max="38" width="12.8833333333333" style="13" customWidth="1" outlineLevel="1"/>
    <col min="39" max="39" width="9" style="13" customWidth="1" outlineLevel="1"/>
    <col min="40" max="40" width="11.8833333333333" style="13" customWidth="1" outlineLevel="1"/>
    <col min="41" max="41" width="13.475" style="11" customWidth="1"/>
    <col min="42" max="42" width="12.0583333333333" style="13" customWidth="1"/>
    <col min="43" max="43" width="9.33333333333333" style="11" customWidth="1" outlineLevel="1"/>
    <col min="44" max="44" width="9" style="11" customWidth="1" outlineLevel="1"/>
    <col min="45" max="46" width="15.4416666666667" style="13" customWidth="1" outlineLevel="1"/>
    <col min="47" max="47" width="12.2" style="11" customWidth="1"/>
    <col min="48" max="48" width="11.35" style="11" customWidth="1"/>
    <col min="49" max="50" width="18.175" style="11" customWidth="1"/>
    <col min="51" max="51" width="19.475" style="11" customWidth="1"/>
    <col min="52" max="52" width="10.7166666666667" style="11" customWidth="1"/>
    <col min="53" max="53" width="13.5833333333333" style="11" customWidth="1" outlineLevel="1"/>
    <col min="54" max="66" width="13.5833333333333" style="13" customWidth="1" outlineLevel="1"/>
    <col min="67" max="67" width="10.95" style="12" customWidth="1" outlineLevel="1"/>
    <col min="68" max="68" width="10.95" style="12" customWidth="1"/>
    <col min="69" max="75" width="12.775" style="13" customWidth="1"/>
    <col min="76" max="76" width="11.775" style="13" customWidth="1" outlineLevel="1"/>
    <col min="77" max="77" width="11.8916666666667" style="13" customWidth="1" outlineLevel="1"/>
    <col min="78" max="80" width="11.775" style="13" customWidth="1" outlineLevel="1"/>
    <col min="81" max="81" width="12.1583333333333" style="13" customWidth="1" outlineLevel="1"/>
    <col min="82" max="84" width="11.775" style="13" customWidth="1" outlineLevel="1"/>
    <col min="85" max="85" width="13.0666666666667" style="13" customWidth="1" outlineLevel="1"/>
    <col min="86" max="86" width="15.2416666666667" style="13" customWidth="1" outlineLevel="1"/>
    <col min="87" max="108" width="11.775" style="13" customWidth="1" outlineLevel="1"/>
    <col min="109" max="112" width="10.4416666666667" style="14" customWidth="1"/>
    <col min="113" max="114" width="10.4416666666667" style="14" hidden="1" customWidth="1"/>
    <col min="115" max="116" width="10.4416666666667" style="14" customWidth="1"/>
    <col min="117" max="117" width="10.4416666666667" style="15" customWidth="1"/>
    <col min="118" max="16384" width="9" style="14"/>
  </cols>
  <sheetData>
    <row r="1" s="6" customFormat="1" ht="37" customHeight="1" spans="1:117">
      <c r="A1" s="16"/>
      <c r="B1" s="16"/>
      <c r="C1" s="16"/>
      <c r="D1" s="16"/>
      <c r="E1" s="16"/>
      <c r="F1" s="16"/>
      <c r="G1" s="16"/>
      <c r="H1" s="16"/>
      <c r="I1" s="16"/>
      <c r="J1" s="16"/>
      <c r="K1" s="16"/>
      <c r="L1" s="16"/>
      <c r="M1" s="16"/>
      <c r="N1" s="16"/>
      <c r="O1" s="16"/>
      <c r="P1" s="16"/>
      <c r="Q1" s="28" t="s">
        <v>4018</v>
      </c>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M1" s="62"/>
    </row>
    <row r="2" s="7" customFormat="1" ht="22" customHeight="1" spans="1:117">
      <c r="A2" s="17" t="s">
        <v>4019</v>
      </c>
      <c r="B2" s="18"/>
      <c r="C2" s="18"/>
      <c r="D2" s="18"/>
      <c r="E2" s="18"/>
      <c r="F2" s="18"/>
      <c r="G2" s="18"/>
      <c r="H2" s="18"/>
      <c r="I2" s="18"/>
      <c r="J2" s="18"/>
      <c r="K2" s="18"/>
      <c r="L2" s="18"/>
      <c r="M2" s="24"/>
      <c r="N2" s="25" t="s">
        <v>4020</v>
      </c>
      <c r="O2" s="25" t="s">
        <v>4021</v>
      </c>
      <c r="P2" s="25" t="s">
        <v>4022</v>
      </c>
      <c r="Q2" s="29" t="s">
        <v>2</v>
      </c>
      <c r="R2" s="29" t="s">
        <v>4023</v>
      </c>
      <c r="S2" s="29" t="s">
        <v>4023</v>
      </c>
      <c r="T2" s="29" t="s">
        <v>4024</v>
      </c>
      <c r="U2" s="29" t="s">
        <v>4020</v>
      </c>
      <c r="V2" s="29" t="s">
        <v>129</v>
      </c>
      <c r="W2" s="29" t="s">
        <v>130</v>
      </c>
      <c r="X2" s="29" t="s">
        <v>131</v>
      </c>
      <c r="Y2" s="29" t="s">
        <v>132</v>
      </c>
      <c r="Z2" s="29" t="s">
        <v>133</v>
      </c>
      <c r="AA2" s="29" t="s">
        <v>134</v>
      </c>
      <c r="AB2" s="29" t="s">
        <v>135</v>
      </c>
      <c r="AC2" s="29" t="s">
        <v>136</v>
      </c>
      <c r="AD2" s="29" t="s">
        <v>137</v>
      </c>
      <c r="AE2" s="29" t="s">
        <v>138</v>
      </c>
      <c r="AF2" s="29" t="s">
        <v>139</v>
      </c>
      <c r="AG2" s="30"/>
      <c r="AH2" s="30"/>
      <c r="AI2" s="30"/>
      <c r="AJ2" s="30"/>
      <c r="AK2" s="30"/>
      <c r="AL2" s="30"/>
      <c r="AM2" s="30"/>
      <c r="AN2" s="30"/>
      <c r="AO2" s="29" t="s">
        <v>140</v>
      </c>
      <c r="AP2" s="30"/>
      <c r="AQ2" s="29" t="s">
        <v>141</v>
      </c>
      <c r="AR2" s="29" t="s">
        <v>142</v>
      </c>
      <c r="AS2" s="29" t="s">
        <v>143</v>
      </c>
      <c r="AT2" s="30"/>
      <c r="AU2" s="34" t="s">
        <v>144</v>
      </c>
      <c r="AV2" s="35"/>
      <c r="AW2" s="35"/>
      <c r="AX2" s="35"/>
      <c r="AY2" s="35"/>
      <c r="AZ2" s="35"/>
      <c r="BA2" s="29" t="s">
        <v>145</v>
      </c>
      <c r="BB2" s="30"/>
      <c r="BC2" s="29" t="s">
        <v>146</v>
      </c>
      <c r="BD2" s="29" t="s">
        <v>147</v>
      </c>
      <c r="BE2" s="29" t="s">
        <v>148</v>
      </c>
      <c r="BF2" s="29" t="s">
        <v>149</v>
      </c>
      <c r="BG2" s="30"/>
      <c r="BH2" s="29" t="s">
        <v>150</v>
      </c>
      <c r="BI2" s="29" t="s">
        <v>151</v>
      </c>
      <c r="BJ2" s="30"/>
      <c r="BK2" s="29" t="s">
        <v>152</v>
      </c>
      <c r="BL2" s="30"/>
      <c r="BM2" s="29" t="s">
        <v>153</v>
      </c>
      <c r="BN2" s="41" t="s">
        <v>154</v>
      </c>
      <c r="BO2" s="25" t="s">
        <v>4025</v>
      </c>
      <c r="BP2" s="42"/>
      <c r="BQ2" s="43" t="s">
        <v>4026</v>
      </c>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50"/>
      <c r="DE2" s="60" t="s">
        <v>4027</v>
      </c>
      <c r="DF2" s="60"/>
      <c r="DG2" s="60"/>
      <c r="DH2" s="60"/>
      <c r="DI2" s="60"/>
      <c r="DJ2" s="60"/>
      <c r="DK2" s="63"/>
      <c r="DL2" s="64"/>
      <c r="DM2" s="65"/>
    </row>
    <row r="3" s="7" customFormat="1" ht="22" customHeight="1" spans="1:117">
      <c r="A3" s="19"/>
      <c r="B3" s="20"/>
      <c r="C3" s="20"/>
      <c r="D3" s="20"/>
      <c r="E3" s="20"/>
      <c r="F3" s="20"/>
      <c r="G3" s="20"/>
      <c r="H3" s="20"/>
      <c r="I3" s="20"/>
      <c r="J3" s="20"/>
      <c r="K3" s="20"/>
      <c r="L3" s="20"/>
      <c r="M3" s="26"/>
      <c r="N3" s="27"/>
      <c r="O3" s="27"/>
      <c r="P3" s="27"/>
      <c r="Q3" s="30"/>
      <c r="R3" s="30"/>
      <c r="S3" s="30"/>
      <c r="T3" s="30"/>
      <c r="U3" s="30"/>
      <c r="V3" s="30"/>
      <c r="W3" s="30"/>
      <c r="X3" s="30"/>
      <c r="Y3" s="30"/>
      <c r="Z3" s="30"/>
      <c r="AA3" s="30"/>
      <c r="AB3" s="30"/>
      <c r="AC3" s="30"/>
      <c r="AD3" s="30"/>
      <c r="AE3" s="30"/>
      <c r="AF3" s="29" t="s">
        <v>155</v>
      </c>
      <c r="AG3" s="29" t="s">
        <v>156</v>
      </c>
      <c r="AH3" s="30"/>
      <c r="AI3" s="30"/>
      <c r="AJ3" s="30"/>
      <c r="AK3" s="29" t="s">
        <v>157</v>
      </c>
      <c r="AL3" s="30"/>
      <c r="AM3" s="30"/>
      <c r="AN3" s="29" t="s">
        <v>158</v>
      </c>
      <c r="AO3" s="29" t="s">
        <v>159</v>
      </c>
      <c r="AP3" s="29" t="s">
        <v>3</v>
      </c>
      <c r="AQ3" s="30"/>
      <c r="AR3" s="30"/>
      <c r="AS3" s="29" t="s">
        <v>160</v>
      </c>
      <c r="AT3" s="29" t="s">
        <v>161</v>
      </c>
      <c r="AU3" s="29" t="s">
        <v>162</v>
      </c>
      <c r="AV3" s="34" t="s">
        <v>163</v>
      </c>
      <c r="AW3" s="34" t="s">
        <v>164</v>
      </c>
      <c r="AX3" s="35"/>
      <c r="AY3" s="35"/>
      <c r="AZ3" s="34" t="s">
        <v>165</v>
      </c>
      <c r="BA3" s="29" t="s">
        <v>166</v>
      </c>
      <c r="BB3" s="29" t="s">
        <v>167</v>
      </c>
      <c r="BC3" s="30"/>
      <c r="BD3" s="30"/>
      <c r="BE3" s="30"/>
      <c r="BF3" s="29" t="s">
        <v>168</v>
      </c>
      <c r="BG3" s="30" t="s">
        <v>169</v>
      </c>
      <c r="BH3" s="30"/>
      <c r="BI3" s="29" t="s">
        <v>170</v>
      </c>
      <c r="BJ3" s="29" t="s">
        <v>171</v>
      </c>
      <c r="BK3" s="29" t="s">
        <v>152</v>
      </c>
      <c r="BL3" s="29" t="s">
        <v>172</v>
      </c>
      <c r="BM3" s="30"/>
      <c r="BN3" s="45"/>
      <c r="BO3" s="46"/>
      <c r="BP3" s="46" t="s">
        <v>4028</v>
      </c>
      <c r="BQ3" s="41" t="s">
        <v>4029</v>
      </c>
      <c r="BR3" s="43" t="s">
        <v>4030</v>
      </c>
      <c r="BS3" s="44"/>
      <c r="BT3" s="44"/>
      <c r="BU3" s="50"/>
      <c r="BV3" s="41" t="s">
        <v>4031</v>
      </c>
      <c r="BW3" s="41"/>
      <c r="BX3" s="51" t="s">
        <v>5</v>
      </c>
      <c r="BY3" s="51"/>
      <c r="BZ3" s="51"/>
      <c r="CA3" s="51"/>
      <c r="CB3" s="51"/>
      <c r="CC3" s="51"/>
      <c r="CD3" s="51"/>
      <c r="CE3" s="51"/>
      <c r="CF3" s="51"/>
      <c r="CG3" s="51"/>
      <c r="CH3" s="51"/>
      <c r="CI3" s="51"/>
      <c r="CJ3" s="51"/>
      <c r="CK3" s="51"/>
      <c r="CL3" s="51"/>
      <c r="CM3" s="51"/>
      <c r="CN3" s="51"/>
      <c r="CO3" s="51"/>
      <c r="CP3" s="51"/>
      <c r="CQ3" s="56" t="s">
        <v>4032</v>
      </c>
      <c r="CR3" s="57"/>
      <c r="CS3" s="57"/>
      <c r="CT3" s="57"/>
      <c r="CU3" s="57"/>
      <c r="CV3" s="57"/>
      <c r="CW3" s="57"/>
      <c r="CX3" s="57"/>
      <c r="CY3" s="57"/>
      <c r="CZ3" s="57"/>
      <c r="DA3" s="57"/>
      <c r="DB3" s="57"/>
      <c r="DC3" s="57"/>
      <c r="DD3" s="61"/>
      <c r="DE3" s="41" t="s">
        <v>4029</v>
      </c>
      <c r="DF3" s="41" t="s">
        <v>4030</v>
      </c>
      <c r="DG3" s="41"/>
      <c r="DH3" s="41"/>
      <c r="DI3" s="41" t="s">
        <v>4031</v>
      </c>
      <c r="DJ3" s="41"/>
      <c r="DK3" s="66" t="s">
        <v>4033</v>
      </c>
      <c r="DL3" s="64"/>
      <c r="DM3" s="67"/>
    </row>
    <row r="4" s="7" customFormat="1" ht="22" customHeight="1" spans="1:117">
      <c r="A4" s="19"/>
      <c r="B4" s="20"/>
      <c r="C4" s="20"/>
      <c r="D4" s="20"/>
      <c r="E4" s="20"/>
      <c r="F4" s="20"/>
      <c r="G4" s="20"/>
      <c r="H4" s="20"/>
      <c r="I4" s="20"/>
      <c r="J4" s="20"/>
      <c r="K4" s="20"/>
      <c r="L4" s="20"/>
      <c r="M4" s="26"/>
      <c r="N4" s="27"/>
      <c r="O4" s="27"/>
      <c r="P4" s="27"/>
      <c r="Q4" s="30"/>
      <c r="R4" s="30"/>
      <c r="S4" s="30"/>
      <c r="T4" s="30"/>
      <c r="U4" s="30"/>
      <c r="V4" s="30"/>
      <c r="W4" s="30"/>
      <c r="X4" s="30"/>
      <c r="Y4" s="30"/>
      <c r="Z4" s="30"/>
      <c r="AA4" s="30"/>
      <c r="AB4" s="30"/>
      <c r="AC4" s="30"/>
      <c r="AD4" s="30"/>
      <c r="AE4" s="30"/>
      <c r="AF4" s="30"/>
      <c r="AG4" s="29" t="s">
        <v>173</v>
      </c>
      <c r="AH4" s="29" t="s">
        <v>174</v>
      </c>
      <c r="AI4" s="29" t="s">
        <v>175</v>
      </c>
      <c r="AJ4" s="29" t="s">
        <v>176</v>
      </c>
      <c r="AK4" s="29" t="s">
        <v>177</v>
      </c>
      <c r="AL4" s="29" t="s">
        <v>178</v>
      </c>
      <c r="AM4" s="29" t="s">
        <v>179</v>
      </c>
      <c r="AN4" s="30"/>
      <c r="AO4" s="30"/>
      <c r="AP4" s="30"/>
      <c r="AQ4" s="30"/>
      <c r="AR4" s="30"/>
      <c r="AS4" s="30"/>
      <c r="AT4" s="30"/>
      <c r="AU4" s="30"/>
      <c r="AV4" s="35"/>
      <c r="AW4" s="34" t="s">
        <v>180</v>
      </c>
      <c r="AX4" s="37" t="s">
        <v>181</v>
      </c>
      <c r="AY4" s="38"/>
      <c r="AZ4" s="35"/>
      <c r="BA4" s="30"/>
      <c r="BB4" s="30"/>
      <c r="BC4" s="30"/>
      <c r="BD4" s="30"/>
      <c r="BE4" s="30"/>
      <c r="BF4" s="30"/>
      <c r="BG4" s="30"/>
      <c r="BH4" s="30"/>
      <c r="BI4" s="30"/>
      <c r="BJ4" s="30"/>
      <c r="BK4" s="30"/>
      <c r="BL4" s="30"/>
      <c r="BM4" s="30"/>
      <c r="BN4" s="45"/>
      <c r="BO4" s="46"/>
      <c r="BP4" s="46"/>
      <c r="BQ4" s="41"/>
      <c r="BR4" s="42" t="s">
        <v>9</v>
      </c>
      <c r="BS4" s="41" t="s">
        <v>10</v>
      </c>
      <c r="BT4" s="41" t="s">
        <v>11</v>
      </c>
      <c r="BU4" s="41" t="s">
        <v>12</v>
      </c>
      <c r="BV4" s="41" t="s">
        <v>10</v>
      </c>
      <c r="BW4" s="41" t="s">
        <v>11</v>
      </c>
      <c r="BX4" s="51" t="s">
        <v>4034</v>
      </c>
      <c r="BY4" s="51"/>
      <c r="BZ4" s="51"/>
      <c r="CA4" s="51"/>
      <c r="CB4" s="51"/>
      <c r="CC4" s="51"/>
      <c r="CD4" s="51"/>
      <c r="CE4" s="53" t="s">
        <v>4035</v>
      </c>
      <c r="CF4" s="54"/>
      <c r="CG4" s="54"/>
      <c r="CH4" s="54"/>
      <c r="CI4" s="54"/>
      <c r="CJ4" s="54"/>
      <c r="CK4" s="54"/>
      <c r="CL4" s="54"/>
      <c r="CM4" s="54"/>
      <c r="CN4" s="58"/>
      <c r="CO4" s="51" t="s">
        <v>4036</v>
      </c>
      <c r="CP4" s="51" t="s">
        <v>181</v>
      </c>
      <c r="CQ4" s="51" t="s">
        <v>4037</v>
      </c>
      <c r="CR4" s="51"/>
      <c r="CS4" s="51"/>
      <c r="CT4" s="51"/>
      <c r="CU4" s="51"/>
      <c r="CV4" s="51"/>
      <c r="CW4" s="51"/>
      <c r="CX4" s="56" t="s">
        <v>4038</v>
      </c>
      <c r="CY4" s="57"/>
      <c r="CZ4" s="57"/>
      <c r="DA4" s="57"/>
      <c r="DB4" s="57"/>
      <c r="DC4" s="57"/>
      <c r="DD4" s="61"/>
      <c r="DE4" s="41"/>
      <c r="DF4" s="41" t="s">
        <v>10</v>
      </c>
      <c r="DG4" s="41" t="s">
        <v>11</v>
      </c>
      <c r="DH4" s="41" t="s">
        <v>12</v>
      </c>
      <c r="DI4" s="41" t="s">
        <v>10</v>
      </c>
      <c r="DJ4" s="41" t="s">
        <v>11</v>
      </c>
      <c r="DK4" s="42" t="s">
        <v>4033</v>
      </c>
      <c r="DL4" s="68" t="s">
        <v>4039</v>
      </c>
      <c r="DM4" s="69" t="s">
        <v>4040</v>
      </c>
    </row>
    <row r="5" s="7" customFormat="1" ht="22" customHeight="1" spans="1:117">
      <c r="A5" s="19"/>
      <c r="B5" s="20"/>
      <c r="C5" s="20"/>
      <c r="D5" s="20"/>
      <c r="E5" s="20"/>
      <c r="F5" s="20"/>
      <c r="G5" s="20"/>
      <c r="H5" s="20"/>
      <c r="I5" s="20"/>
      <c r="J5" s="20"/>
      <c r="K5" s="20"/>
      <c r="L5" s="20"/>
      <c r="M5" s="26"/>
      <c r="N5" s="27"/>
      <c r="O5" s="27"/>
      <c r="P5" s="27"/>
      <c r="Q5" s="30"/>
      <c r="R5" s="30"/>
      <c r="S5" s="30"/>
      <c r="T5" s="30"/>
      <c r="U5" s="30"/>
      <c r="V5" s="30"/>
      <c r="W5" s="30"/>
      <c r="X5" s="30"/>
      <c r="Y5" s="30"/>
      <c r="Z5" s="30"/>
      <c r="AA5" s="30"/>
      <c r="AB5" s="30"/>
      <c r="AC5" s="30"/>
      <c r="AD5" s="30"/>
      <c r="AE5" s="30"/>
      <c r="AF5" s="30"/>
      <c r="AG5" s="30"/>
      <c r="AH5" s="32" t="s">
        <v>182</v>
      </c>
      <c r="AI5" s="32" t="s">
        <v>183</v>
      </c>
      <c r="AJ5" s="32" t="s">
        <v>176</v>
      </c>
      <c r="AK5" s="32" t="s">
        <v>184</v>
      </c>
      <c r="AL5" s="32" t="s">
        <v>185</v>
      </c>
      <c r="AM5" s="32" t="s">
        <v>179</v>
      </c>
      <c r="AN5" s="30"/>
      <c r="AO5" s="30"/>
      <c r="AP5" s="30"/>
      <c r="AQ5" s="30"/>
      <c r="AR5" s="30"/>
      <c r="AS5" s="30"/>
      <c r="AT5" s="30"/>
      <c r="AU5" s="30"/>
      <c r="AV5" s="35"/>
      <c r="AW5" s="35"/>
      <c r="AX5" s="39" t="s">
        <v>186</v>
      </c>
      <c r="AY5" s="39" t="s">
        <v>187</v>
      </c>
      <c r="AZ5" s="35"/>
      <c r="BA5" s="30"/>
      <c r="BB5" s="30"/>
      <c r="BC5" s="30"/>
      <c r="BD5" s="30"/>
      <c r="BE5" s="30"/>
      <c r="BF5" s="30"/>
      <c r="BG5" s="30"/>
      <c r="BH5" s="30"/>
      <c r="BI5" s="30"/>
      <c r="BJ5" s="30"/>
      <c r="BK5" s="30"/>
      <c r="BL5" s="30"/>
      <c r="BM5" s="30"/>
      <c r="BN5" s="45"/>
      <c r="BO5" s="47"/>
      <c r="BP5" s="47"/>
      <c r="BQ5" s="41"/>
      <c r="BR5" s="47"/>
      <c r="BS5" s="41"/>
      <c r="BT5" s="41"/>
      <c r="BU5" s="41"/>
      <c r="BV5" s="41"/>
      <c r="BW5" s="41"/>
      <c r="BX5" s="41" t="s">
        <v>4041</v>
      </c>
      <c r="BY5" s="51" t="s">
        <v>4042</v>
      </c>
      <c r="BZ5" s="51" t="s">
        <v>4043</v>
      </c>
      <c r="CA5" s="51" t="s">
        <v>4044</v>
      </c>
      <c r="CB5" s="51" t="s">
        <v>4045</v>
      </c>
      <c r="CC5" s="51" t="s">
        <v>4046</v>
      </c>
      <c r="CD5" s="51" t="s">
        <v>4047</v>
      </c>
      <c r="CE5" s="47" t="s">
        <v>4041</v>
      </c>
      <c r="CF5" s="55" t="s">
        <v>4042</v>
      </c>
      <c r="CG5" s="55" t="s">
        <v>4043</v>
      </c>
      <c r="CH5" s="55" t="s">
        <v>4044</v>
      </c>
      <c r="CI5" s="55" t="s">
        <v>4045</v>
      </c>
      <c r="CJ5" s="55" t="s">
        <v>4046</v>
      </c>
      <c r="CK5" s="55" t="s">
        <v>4047</v>
      </c>
      <c r="CL5" s="55" t="s">
        <v>4048</v>
      </c>
      <c r="CM5" s="55" t="s">
        <v>4049</v>
      </c>
      <c r="CN5" s="55" t="s">
        <v>4050</v>
      </c>
      <c r="CO5" s="51"/>
      <c r="CP5" s="51"/>
      <c r="CQ5" s="41" t="s">
        <v>4041</v>
      </c>
      <c r="CR5" s="51" t="s">
        <v>4042</v>
      </c>
      <c r="CS5" s="51" t="s">
        <v>4043</v>
      </c>
      <c r="CT5" s="51" t="s">
        <v>4044</v>
      </c>
      <c r="CU5" s="51" t="s">
        <v>4045</v>
      </c>
      <c r="CV5" s="51" t="s">
        <v>4046</v>
      </c>
      <c r="CW5" s="51" t="s">
        <v>4047</v>
      </c>
      <c r="CX5" s="41" t="s">
        <v>4041</v>
      </c>
      <c r="CY5" s="51" t="s">
        <v>4051</v>
      </c>
      <c r="CZ5" s="51" t="s">
        <v>4052</v>
      </c>
      <c r="DA5" s="51" t="s">
        <v>4053</v>
      </c>
      <c r="DB5" s="51" t="s">
        <v>4045</v>
      </c>
      <c r="DC5" s="51" t="s">
        <v>4046</v>
      </c>
      <c r="DD5" s="51" t="s">
        <v>4047</v>
      </c>
      <c r="DE5" s="41"/>
      <c r="DF5" s="41"/>
      <c r="DG5" s="41"/>
      <c r="DH5" s="41"/>
      <c r="DI5" s="41"/>
      <c r="DJ5" s="41"/>
      <c r="DK5" s="47"/>
      <c r="DL5" s="68"/>
      <c r="DM5" s="69"/>
    </row>
    <row r="6" s="8" customFormat="1" ht="34" customHeight="1" spans="1:117">
      <c r="A6" s="21" t="s">
        <v>4054</v>
      </c>
      <c r="B6" s="22"/>
      <c r="C6" s="22"/>
      <c r="D6" s="22"/>
      <c r="E6" s="21" t="s">
        <v>4055</v>
      </c>
      <c r="F6" s="21" t="s">
        <v>4056</v>
      </c>
      <c r="G6" s="21" t="s">
        <v>4057</v>
      </c>
      <c r="H6" s="21" t="s">
        <v>4058</v>
      </c>
      <c r="I6" s="21" t="s">
        <v>4059</v>
      </c>
      <c r="J6" s="21" t="s">
        <v>4060</v>
      </c>
      <c r="K6" s="21" t="s">
        <v>4061</v>
      </c>
      <c r="L6" s="21" t="s">
        <v>4062</v>
      </c>
      <c r="M6" s="21" t="s">
        <v>4063</v>
      </c>
      <c r="N6" s="22"/>
      <c r="O6" s="22"/>
      <c r="P6" s="22"/>
      <c r="Q6" s="30" t="s">
        <v>188</v>
      </c>
      <c r="R6" s="30"/>
      <c r="S6" s="31">
        <f>SUBTOTAL(9,S7:S463)</f>
        <v>11301.79</v>
      </c>
      <c r="T6" s="30"/>
      <c r="U6" s="30"/>
      <c r="V6" s="30"/>
      <c r="W6" s="30"/>
      <c r="X6" s="30" t="s">
        <v>189</v>
      </c>
      <c r="Y6" s="30" t="s">
        <v>189</v>
      </c>
      <c r="Z6" s="30" t="s">
        <v>189</v>
      </c>
      <c r="AA6" s="30" t="s">
        <v>189</v>
      </c>
      <c r="AB6" s="30" t="s">
        <v>189</v>
      </c>
      <c r="AC6" s="30" t="s">
        <v>189</v>
      </c>
      <c r="AD6" s="30" t="s">
        <v>189</v>
      </c>
      <c r="AE6" s="30" t="s">
        <v>189</v>
      </c>
      <c r="AF6" s="30" t="s">
        <v>189</v>
      </c>
      <c r="AG6" s="30" t="s">
        <v>189</v>
      </c>
      <c r="AH6" s="30" t="s">
        <v>189</v>
      </c>
      <c r="AI6" s="30" t="s">
        <v>189</v>
      </c>
      <c r="AJ6" s="30" t="s">
        <v>189</v>
      </c>
      <c r="AK6" s="30" t="s">
        <v>189</v>
      </c>
      <c r="AL6" s="30" t="s">
        <v>189</v>
      </c>
      <c r="AM6" s="30" t="s">
        <v>189</v>
      </c>
      <c r="AN6" s="30" t="s">
        <v>189</v>
      </c>
      <c r="AO6" s="30" t="s">
        <v>189</v>
      </c>
      <c r="AP6" s="30" t="s">
        <v>189</v>
      </c>
      <c r="AQ6" s="30"/>
      <c r="AR6" s="30"/>
      <c r="AS6" s="30"/>
      <c r="AT6" s="30"/>
      <c r="AU6" s="31">
        <f t="shared" ref="AU6:AZ6" si="0">SUBTOTAL(9,AU7:AU463)</f>
        <v>99662.961</v>
      </c>
      <c r="AV6" s="31">
        <f t="shared" si="0"/>
        <v>99637.961</v>
      </c>
      <c r="AW6" s="31">
        <f t="shared" si="0"/>
        <v>82533.285</v>
      </c>
      <c r="AX6" s="31">
        <f t="shared" si="0"/>
        <v>15113.247465</v>
      </c>
      <c r="AY6" s="31">
        <f t="shared" si="0"/>
        <v>1991.428535</v>
      </c>
      <c r="AZ6" s="31">
        <f t="shared" si="0"/>
        <v>25</v>
      </c>
      <c r="BA6" s="30"/>
      <c r="BB6" s="30"/>
      <c r="BC6" s="30"/>
      <c r="BD6" s="30"/>
      <c r="BE6" s="30"/>
      <c r="BF6" s="30"/>
      <c r="BG6" s="30"/>
      <c r="BH6" s="30"/>
      <c r="BI6" s="30"/>
      <c r="BJ6" s="30"/>
      <c r="BK6" s="30"/>
      <c r="BL6" s="30"/>
      <c r="BM6" s="30"/>
      <c r="BN6" s="45"/>
      <c r="BO6" s="48"/>
      <c r="BP6" s="48"/>
      <c r="BQ6" s="31">
        <f t="shared" ref="BQ6:BY6" si="1">SUBTOTAL(9,BQ7:BQ463)</f>
        <v>82533.285</v>
      </c>
      <c r="BR6" s="31">
        <f t="shared" ref="BR6:BR69" si="2">BS6+BT6+BU6</f>
        <v>72285.58</v>
      </c>
      <c r="BS6" s="31">
        <f t="shared" si="1"/>
        <v>45861</v>
      </c>
      <c r="BT6" s="31">
        <f t="shared" si="1"/>
        <v>16724.58</v>
      </c>
      <c r="BU6" s="31">
        <f t="shared" si="1"/>
        <v>9700</v>
      </c>
      <c r="BV6" s="31">
        <f t="shared" si="1"/>
        <v>6803.5</v>
      </c>
      <c r="BW6" s="31">
        <f t="shared" si="1"/>
        <v>3444.205</v>
      </c>
      <c r="BX6" s="31">
        <f t="shared" si="1"/>
        <v>45861</v>
      </c>
      <c r="BY6" s="31">
        <f t="shared" si="1"/>
        <v>43012.775</v>
      </c>
      <c r="BZ6" s="31"/>
      <c r="CA6" s="31"/>
      <c r="CB6" s="31">
        <f t="shared" ref="CB6:CF6" si="3">SUBTOTAL(9,CB7:CB463)</f>
        <v>2848.225</v>
      </c>
      <c r="CC6" s="31"/>
      <c r="CD6" s="31"/>
      <c r="CE6" s="31">
        <f t="shared" si="3"/>
        <v>16724.58</v>
      </c>
      <c r="CF6" s="31">
        <f t="shared" si="3"/>
        <v>13762.68</v>
      </c>
      <c r="CG6" s="31" t="s">
        <v>189</v>
      </c>
      <c r="CH6" s="31" t="s">
        <v>189</v>
      </c>
      <c r="CI6" s="31">
        <f>SUBTOTAL(9,CI7:CI463)</f>
        <v>2591.9</v>
      </c>
      <c r="CJ6" s="31" t="s">
        <v>189</v>
      </c>
      <c r="CK6" s="31" t="s">
        <v>189</v>
      </c>
      <c r="CL6" s="31">
        <f t="shared" ref="CL6:CR6" si="4">SUBTOTAL(9,CL7:CL463)</f>
        <v>370</v>
      </c>
      <c r="CM6" s="31"/>
      <c r="CN6" s="31"/>
      <c r="CO6" s="31">
        <f t="shared" si="4"/>
        <v>9700</v>
      </c>
      <c r="CP6" s="31"/>
      <c r="CQ6" s="31">
        <f t="shared" si="4"/>
        <v>6803.5</v>
      </c>
      <c r="CR6" s="31">
        <f t="shared" si="4"/>
        <v>6715.75</v>
      </c>
      <c r="CS6" s="31" t="s">
        <v>189</v>
      </c>
      <c r="CT6" s="31" t="s">
        <v>189</v>
      </c>
      <c r="CU6" s="31">
        <f t="shared" ref="CU6:CY6" si="5">SUBTOTAL(9,CU7:CU463)</f>
        <v>87.75</v>
      </c>
      <c r="CV6" s="31" t="s">
        <v>189</v>
      </c>
      <c r="CW6" s="31" t="s">
        <v>189</v>
      </c>
      <c r="CX6" s="31">
        <f t="shared" si="5"/>
        <v>3444.205</v>
      </c>
      <c r="CY6" s="31">
        <f t="shared" si="5"/>
        <v>3444.205</v>
      </c>
      <c r="CZ6" s="31" t="s">
        <v>189</v>
      </c>
      <c r="DA6" s="31" t="s">
        <v>189</v>
      </c>
      <c r="DB6" s="31"/>
      <c r="DC6" s="31"/>
      <c r="DD6" s="31"/>
      <c r="DE6" s="31">
        <f t="shared" ref="DE6:DJ6" si="6">SUBTOTAL(9,DE7:DE463)</f>
        <v>57215.803</v>
      </c>
      <c r="DF6" s="31">
        <f t="shared" si="6"/>
        <v>37953.25</v>
      </c>
      <c r="DG6" s="31">
        <f t="shared" si="6"/>
        <v>9564.90999999999</v>
      </c>
      <c r="DH6" s="31">
        <f t="shared" si="6"/>
        <v>9697.643</v>
      </c>
      <c r="DI6" s="31">
        <f t="shared" si="6"/>
        <v>0</v>
      </c>
      <c r="DJ6" s="31">
        <f t="shared" si="6"/>
        <v>0</v>
      </c>
      <c r="DK6" s="31"/>
      <c r="DL6" s="70"/>
      <c r="DM6" s="71"/>
    </row>
    <row r="7" s="9" customFormat="1" ht="70" customHeight="1" spans="1:117">
      <c r="A7" s="23"/>
      <c r="B7" s="23"/>
      <c r="C7" s="23"/>
      <c r="D7" s="23"/>
      <c r="E7" s="23" t="s">
        <v>4064</v>
      </c>
      <c r="F7" s="23" t="s">
        <v>209</v>
      </c>
      <c r="G7" s="23"/>
      <c r="H7" s="23"/>
      <c r="I7" s="23" t="s">
        <v>209</v>
      </c>
      <c r="J7" s="23"/>
      <c r="K7" s="23" t="s">
        <v>209</v>
      </c>
      <c r="L7" s="23"/>
      <c r="M7" s="23"/>
      <c r="N7" s="23" t="s">
        <v>209</v>
      </c>
      <c r="O7" s="23"/>
      <c r="P7" s="23"/>
      <c r="Q7" s="23">
        <f>SUBTOTAL(103,$W$7:W7)*1</f>
        <v>1</v>
      </c>
      <c r="R7" s="23"/>
      <c r="S7" s="23"/>
      <c r="T7" s="23"/>
      <c r="U7" s="23"/>
      <c r="V7" s="23" t="s">
        <v>4065</v>
      </c>
      <c r="W7" s="23" t="s">
        <v>191</v>
      </c>
      <c r="X7" s="23" t="s">
        <v>192</v>
      </c>
      <c r="Y7" s="23" t="s">
        <v>193</v>
      </c>
      <c r="Z7" s="23" t="s">
        <v>194</v>
      </c>
      <c r="AA7" s="23" t="s">
        <v>195</v>
      </c>
      <c r="AB7" s="23" t="s">
        <v>196</v>
      </c>
      <c r="AC7" s="23" t="s">
        <v>197</v>
      </c>
      <c r="AD7" s="23" t="s">
        <v>198</v>
      </c>
      <c r="AE7" s="23" t="s">
        <v>199</v>
      </c>
      <c r="AF7" s="23" t="s">
        <v>200</v>
      </c>
      <c r="AG7" s="23" t="s">
        <v>201</v>
      </c>
      <c r="AH7" s="23" t="s">
        <v>202</v>
      </c>
      <c r="AI7" s="23" t="s">
        <v>203</v>
      </c>
      <c r="AJ7" s="23" t="s">
        <v>204</v>
      </c>
      <c r="AK7" s="23">
        <v>0</v>
      </c>
      <c r="AL7" s="23" t="s">
        <v>205</v>
      </c>
      <c r="AM7" s="33" t="s">
        <v>206</v>
      </c>
      <c r="AN7" s="33" t="s">
        <v>207</v>
      </c>
      <c r="AO7" s="23" t="s">
        <v>208</v>
      </c>
      <c r="AP7" s="23" t="s">
        <v>24</v>
      </c>
      <c r="AQ7" s="23"/>
      <c r="AR7" s="23"/>
      <c r="AS7" s="23"/>
      <c r="AT7" s="23"/>
      <c r="AU7" s="36">
        <v>33</v>
      </c>
      <c r="AV7" s="36">
        <v>33</v>
      </c>
      <c r="AW7" s="36">
        <f t="shared" ref="AW7:AW70" si="7">BR7+BV7+BW7</f>
        <v>33</v>
      </c>
      <c r="AX7" s="36">
        <f t="shared" ref="AX7:AX70" si="8">AV7-AW7-AY7</f>
        <v>0</v>
      </c>
      <c r="AY7" s="36"/>
      <c r="AZ7" s="36"/>
      <c r="BA7" s="40">
        <v>689</v>
      </c>
      <c r="BB7" s="40">
        <v>54</v>
      </c>
      <c r="BC7" s="23" t="s">
        <v>210</v>
      </c>
      <c r="BD7" s="23" t="s">
        <v>210</v>
      </c>
      <c r="BE7" s="23" t="s">
        <v>211</v>
      </c>
      <c r="BF7" s="23">
        <v>0</v>
      </c>
      <c r="BG7" s="23" t="s">
        <v>212</v>
      </c>
      <c r="BH7" s="23" t="s">
        <v>209</v>
      </c>
      <c r="BI7" s="23" t="s">
        <v>210</v>
      </c>
      <c r="BJ7" s="23">
        <v>0</v>
      </c>
      <c r="BK7" s="23" t="s">
        <v>210</v>
      </c>
      <c r="BL7" s="23">
        <v>0</v>
      </c>
      <c r="BM7" s="23" t="s">
        <v>213</v>
      </c>
      <c r="BN7" s="23">
        <v>13908278194</v>
      </c>
      <c r="BO7" s="23"/>
      <c r="BP7" s="23" t="s">
        <v>209</v>
      </c>
      <c r="BQ7" s="49">
        <f t="shared" ref="BQ7:BQ70" si="9">BS7+BT7+BU7+BV7+BW7</f>
        <v>33</v>
      </c>
      <c r="BR7" s="49">
        <f t="shared" si="2"/>
        <v>20</v>
      </c>
      <c r="BS7" s="49">
        <f t="shared" ref="BS7:BS70" si="10">BX7</f>
        <v>0</v>
      </c>
      <c r="BT7" s="49">
        <f t="shared" ref="BT7:BT70" si="11">CE7</f>
        <v>20</v>
      </c>
      <c r="BU7" s="49">
        <f t="shared" ref="BU7:BU70" si="12">CO7</f>
        <v>0</v>
      </c>
      <c r="BV7" s="49">
        <f t="shared" ref="BV7:BV70" si="13">CQ7</f>
        <v>13</v>
      </c>
      <c r="BW7" s="49">
        <f t="shared" ref="BW7:BW70" si="14">CX7</f>
        <v>0</v>
      </c>
      <c r="BX7" s="49">
        <f t="shared" ref="BX7:BX70" si="15">BY7+CB7</f>
        <v>0</v>
      </c>
      <c r="BY7" s="36"/>
      <c r="BZ7" s="36"/>
      <c r="CA7" s="36"/>
      <c r="CB7" s="36"/>
      <c r="CC7" s="36"/>
      <c r="CD7" s="36"/>
      <c r="CE7" s="36">
        <f t="shared" ref="CE7:CE70" si="16">CF7+CI7+CL7</f>
        <v>20</v>
      </c>
      <c r="CF7" s="36">
        <v>20</v>
      </c>
      <c r="CG7" s="36" t="s">
        <v>4066</v>
      </c>
      <c r="CH7" s="36" t="s">
        <v>4067</v>
      </c>
      <c r="CI7" s="36"/>
      <c r="CJ7" s="36"/>
      <c r="CK7" s="36"/>
      <c r="CL7" s="36"/>
      <c r="CM7" s="36"/>
      <c r="CN7" s="36"/>
      <c r="CO7" s="36"/>
      <c r="CP7" s="36"/>
      <c r="CQ7" s="36">
        <f t="shared" ref="CQ7:CQ70" si="17">CR7+CU7</f>
        <v>13</v>
      </c>
      <c r="CR7" s="36">
        <v>13</v>
      </c>
      <c r="CS7" s="36" t="s">
        <v>4068</v>
      </c>
      <c r="CT7" s="36" t="s">
        <v>4069</v>
      </c>
      <c r="CU7" s="36"/>
      <c r="CV7" s="36"/>
      <c r="CW7" s="36"/>
      <c r="CX7" s="59">
        <f t="shared" ref="CX7:CX70" si="18">CY7</f>
        <v>0</v>
      </c>
      <c r="CY7" s="36"/>
      <c r="CZ7" s="36"/>
      <c r="DA7" s="36"/>
      <c r="DB7" s="36"/>
      <c r="DC7" s="36"/>
      <c r="DD7" s="36"/>
      <c r="DE7" s="59">
        <f t="shared" ref="DE7:DE70" si="19">SUM(DF7:DH7)</f>
        <v>20</v>
      </c>
      <c r="DF7" s="59">
        <v>0</v>
      </c>
      <c r="DG7" s="59">
        <v>20</v>
      </c>
      <c r="DH7" s="59"/>
      <c r="DI7" s="59"/>
      <c r="DJ7" s="59"/>
      <c r="DK7" s="59" t="s">
        <v>4070</v>
      </c>
      <c r="DL7" s="59">
        <v>1</v>
      </c>
      <c r="DM7" s="23" t="s">
        <v>4071</v>
      </c>
    </row>
    <row r="8" s="9" customFormat="1" ht="70" customHeight="1" spans="1:117">
      <c r="A8" s="23"/>
      <c r="B8" s="23"/>
      <c r="C8" s="23"/>
      <c r="D8" s="23"/>
      <c r="E8" s="23"/>
      <c r="F8" s="23"/>
      <c r="G8" s="23"/>
      <c r="H8" s="23"/>
      <c r="I8" s="23"/>
      <c r="J8" s="23"/>
      <c r="K8" s="23"/>
      <c r="L8" s="23"/>
      <c r="M8" s="23"/>
      <c r="N8" s="23"/>
      <c r="O8" s="23"/>
      <c r="P8" s="23"/>
      <c r="Q8" s="23">
        <f>SUBTOTAL(103,$W$7:W8)*1</f>
        <v>2</v>
      </c>
      <c r="R8" s="23"/>
      <c r="S8" s="23"/>
      <c r="T8" s="30"/>
      <c r="U8" s="23"/>
      <c r="V8" s="23" t="s">
        <v>4065</v>
      </c>
      <c r="W8" s="23" t="s">
        <v>214</v>
      </c>
      <c r="X8" s="23" t="s">
        <v>215</v>
      </c>
      <c r="Y8" s="23" t="s">
        <v>216</v>
      </c>
      <c r="Z8" s="23" t="s">
        <v>217</v>
      </c>
      <c r="AA8" s="23" t="s">
        <v>218</v>
      </c>
      <c r="AB8" s="23" t="s">
        <v>196</v>
      </c>
      <c r="AC8" s="23" t="s">
        <v>219</v>
      </c>
      <c r="AD8" s="23" t="s">
        <v>220</v>
      </c>
      <c r="AE8" s="23" t="s">
        <v>221</v>
      </c>
      <c r="AF8" s="23" t="s">
        <v>222</v>
      </c>
      <c r="AG8" s="23" t="s">
        <v>223</v>
      </c>
      <c r="AH8" s="23" t="s">
        <v>224</v>
      </c>
      <c r="AI8" s="23" t="s">
        <v>225</v>
      </c>
      <c r="AJ8" s="23" t="s">
        <v>226</v>
      </c>
      <c r="AK8" s="23" t="s">
        <v>227</v>
      </c>
      <c r="AL8" s="23" t="s">
        <v>228</v>
      </c>
      <c r="AM8" s="33" t="s">
        <v>229</v>
      </c>
      <c r="AN8" s="33" t="s">
        <v>230</v>
      </c>
      <c r="AO8" s="23" t="s">
        <v>231</v>
      </c>
      <c r="AP8" s="23" t="s">
        <v>56</v>
      </c>
      <c r="AQ8" s="23"/>
      <c r="AR8" s="23"/>
      <c r="AS8" s="23"/>
      <c r="AT8" s="23"/>
      <c r="AU8" s="36">
        <v>25</v>
      </c>
      <c r="AV8" s="36">
        <v>25</v>
      </c>
      <c r="AW8" s="36">
        <f t="shared" si="7"/>
        <v>25</v>
      </c>
      <c r="AX8" s="36">
        <f t="shared" si="8"/>
        <v>0</v>
      </c>
      <c r="AY8" s="36"/>
      <c r="AZ8" s="36"/>
      <c r="BA8" s="40">
        <v>60</v>
      </c>
      <c r="BB8" s="40" t="s">
        <v>4072</v>
      </c>
      <c r="BC8" s="23" t="s">
        <v>210</v>
      </c>
      <c r="BD8" s="23" t="s">
        <v>210</v>
      </c>
      <c r="BE8" s="23" t="s">
        <v>211</v>
      </c>
      <c r="BF8" s="23">
        <v>0</v>
      </c>
      <c r="BG8" s="23" t="s">
        <v>212</v>
      </c>
      <c r="BH8" s="23" t="s">
        <v>210</v>
      </c>
      <c r="BI8" s="23" t="s">
        <v>210</v>
      </c>
      <c r="BJ8" s="23" t="s">
        <v>210</v>
      </c>
      <c r="BK8" s="23" t="s">
        <v>210</v>
      </c>
      <c r="BL8" s="23" t="s">
        <v>210</v>
      </c>
      <c r="BM8" s="23" t="s">
        <v>232</v>
      </c>
      <c r="BN8" s="23" t="s">
        <v>233</v>
      </c>
      <c r="BO8" s="23"/>
      <c r="BP8" s="23" t="s">
        <v>209</v>
      </c>
      <c r="BQ8" s="49">
        <f t="shared" si="9"/>
        <v>25</v>
      </c>
      <c r="BR8" s="49">
        <f t="shared" si="2"/>
        <v>25</v>
      </c>
      <c r="BS8" s="49">
        <f t="shared" si="10"/>
        <v>25</v>
      </c>
      <c r="BT8" s="49">
        <f t="shared" si="11"/>
        <v>0</v>
      </c>
      <c r="BU8" s="49">
        <f t="shared" si="12"/>
        <v>0</v>
      </c>
      <c r="BV8" s="49">
        <f t="shared" si="13"/>
        <v>0</v>
      </c>
      <c r="BW8" s="49">
        <f t="shared" si="14"/>
        <v>0</v>
      </c>
      <c r="BX8" s="49">
        <f t="shared" si="15"/>
        <v>25</v>
      </c>
      <c r="BY8" s="49">
        <v>25</v>
      </c>
      <c r="BZ8" s="49" t="s">
        <v>4073</v>
      </c>
      <c r="CA8" s="49" t="s">
        <v>4074</v>
      </c>
      <c r="CB8" s="36"/>
      <c r="CC8" s="36"/>
      <c r="CD8" s="36"/>
      <c r="CE8" s="36">
        <f t="shared" si="16"/>
        <v>0</v>
      </c>
      <c r="CF8" s="36"/>
      <c r="CG8" s="36"/>
      <c r="CH8" s="36"/>
      <c r="CI8" s="36"/>
      <c r="CJ8" s="36"/>
      <c r="CK8" s="36"/>
      <c r="CL8" s="36"/>
      <c r="CM8" s="36"/>
      <c r="CN8" s="36"/>
      <c r="CO8" s="36"/>
      <c r="CP8" s="36"/>
      <c r="CQ8" s="36">
        <f t="shared" si="17"/>
        <v>0</v>
      </c>
      <c r="CR8" s="36"/>
      <c r="CS8" s="36"/>
      <c r="CT8" s="36"/>
      <c r="CU8" s="36"/>
      <c r="CV8" s="36"/>
      <c r="CW8" s="36"/>
      <c r="CX8" s="59">
        <f t="shared" si="18"/>
        <v>0</v>
      </c>
      <c r="CY8" s="36"/>
      <c r="CZ8" s="36"/>
      <c r="DA8" s="36"/>
      <c r="DB8" s="36"/>
      <c r="DC8" s="36"/>
      <c r="DD8" s="36"/>
      <c r="DE8" s="59">
        <f t="shared" si="19"/>
        <v>20</v>
      </c>
      <c r="DF8" s="59">
        <v>20</v>
      </c>
      <c r="DG8" s="59">
        <v>0</v>
      </c>
      <c r="DH8" s="59"/>
      <c r="DI8" s="59"/>
      <c r="DJ8" s="59"/>
      <c r="DK8" s="59" t="s">
        <v>4075</v>
      </c>
      <c r="DL8" s="59">
        <v>80</v>
      </c>
      <c r="DM8" s="23">
        <v>20</v>
      </c>
    </row>
    <row r="9" s="9" customFormat="1" ht="70" customHeight="1" spans="1:117">
      <c r="A9" s="23"/>
      <c r="B9" s="23"/>
      <c r="C9" s="23"/>
      <c r="D9" s="23"/>
      <c r="E9" s="23"/>
      <c r="F9" s="23"/>
      <c r="G9" s="23"/>
      <c r="H9" s="23"/>
      <c r="I9" s="23"/>
      <c r="J9" s="23"/>
      <c r="K9" s="23"/>
      <c r="L9" s="23"/>
      <c r="M9" s="23"/>
      <c r="N9" s="23"/>
      <c r="O9" s="23"/>
      <c r="P9" s="23"/>
      <c r="Q9" s="23">
        <f>SUBTOTAL(103,$W$7:W9)*1</f>
        <v>3</v>
      </c>
      <c r="R9" s="23"/>
      <c r="S9" s="23"/>
      <c r="T9" s="23"/>
      <c r="U9" s="23"/>
      <c r="V9" s="23" t="s">
        <v>4065</v>
      </c>
      <c r="W9" s="23" t="s">
        <v>234</v>
      </c>
      <c r="X9" s="23" t="s">
        <v>215</v>
      </c>
      <c r="Y9" s="23" t="s">
        <v>216</v>
      </c>
      <c r="Z9" s="23" t="s">
        <v>217</v>
      </c>
      <c r="AA9" s="23" t="s">
        <v>235</v>
      </c>
      <c r="AB9" s="23" t="s">
        <v>196</v>
      </c>
      <c r="AC9" s="23" t="s">
        <v>236</v>
      </c>
      <c r="AD9" s="23" t="s">
        <v>237</v>
      </c>
      <c r="AE9" s="23" t="s">
        <v>238</v>
      </c>
      <c r="AF9" s="23" t="s">
        <v>239</v>
      </c>
      <c r="AG9" s="23" t="s">
        <v>240</v>
      </c>
      <c r="AH9" s="23" t="s">
        <v>224</v>
      </c>
      <c r="AI9" s="23" t="s">
        <v>225</v>
      </c>
      <c r="AJ9" s="23" t="s">
        <v>226</v>
      </c>
      <c r="AK9" s="23" t="s">
        <v>227</v>
      </c>
      <c r="AL9" s="23" t="s">
        <v>241</v>
      </c>
      <c r="AM9" s="33" t="s">
        <v>229</v>
      </c>
      <c r="AN9" s="33" t="s">
        <v>230</v>
      </c>
      <c r="AO9" s="23" t="s">
        <v>231</v>
      </c>
      <c r="AP9" s="23" t="s">
        <v>38</v>
      </c>
      <c r="AQ9" s="23"/>
      <c r="AR9" s="23"/>
      <c r="AS9" s="23"/>
      <c r="AT9" s="23"/>
      <c r="AU9" s="36">
        <v>10</v>
      </c>
      <c r="AV9" s="36">
        <v>10</v>
      </c>
      <c r="AW9" s="36">
        <f t="shared" si="7"/>
        <v>10</v>
      </c>
      <c r="AX9" s="36">
        <f t="shared" si="8"/>
        <v>0</v>
      </c>
      <c r="AY9" s="36"/>
      <c r="AZ9" s="36"/>
      <c r="BA9" s="40">
        <v>12</v>
      </c>
      <c r="BB9" s="40" t="s">
        <v>4076</v>
      </c>
      <c r="BC9" s="23" t="s">
        <v>210</v>
      </c>
      <c r="BD9" s="23" t="s">
        <v>210</v>
      </c>
      <c r="BE9" s="23" t="s">
        <v>211</v>
      </c>
      <c r="BF9" s="23">
        <v>0</v>
      </c>
      <c r="BG9" s="23" t="s">
        <v>212</v>
      </c>
      <c r="BH9" s="23" t="s">
        <v>210</v>
      </c>
      <c r="BI9" s="23" t="s">
        <v>210</v>
      </c>
      <c r="BJ9" s="23" t="s">
        <v>210</v>
      </c>
      <c r="BK9" s="23" t="s">
        <v>210</v>
      </c>
      <c r="BL9" s="23" t="s">
        <v>210</v>
      </c>
      <c r="BM9" s="23" t="s">
        <v>242</v>
      </c>
      <c r="BN9" s="23">
        <v>15095990999</v>
      </c>
      <c r="BO9" s="23"/>
      <c r="BP9" s="23" t="s">
        <v>209</v>
      </c>
      <c r="BQ9" s="49">
        <f t="shared" si="9"/>
        <v>10</v>
      </c>
      <c r="BR9" s="49">
        <f t="shared" si="2"/>
        <v>10</v>
      </c>
      <c r="BS9" s="49">
        <f t="shared" si="10"/>
        <v>10</v>
      </c>
      <c r="BT9" s="49">
        <f t="shared" si="11"/>
        <v>0</v>
      </c>
      <c r="BU9" s="49">
        <f t="shared" si="12"/>
        <v>0</v>
      </c>
      <c r="BV9" s="49">
        <f t="shared" si="13"/>
        <v>0</v>
      </c>
      <c r="BW9" s="49">
        <f t="shared" si="14"/>
        <v>0</v>
      </c>
      <c r="BX9" s="49">
        <f t="shared" si="15"/>
        <v>10</v>
      </c>
      <c r="BY9" s="49">
        <v>10</v>
      </c>
      <c r="BZ9" s="49" t="s">
        <v>4073</v>
      </c>
      <c r="CA9" s="49" t="s">
        <v>4074</v>
      </c>
      <c r="CB9" s="36"/>
      <c r="CC9" s="36"/>
      <c r="CD9" s="36"/>
      <c r="CE9" s="36">
        <f t="shared" si="16"/>
        <v>0</v>
      </c>
      <c r="CF9" s="36"/>
      <c r="CG9" s="36"/>
      <c r="CH9" s="36"/>
      <c r="CI9" s="36"/>
      <c r="CJ9" s="36"/>
      <c r="CK9" s="36"/>
      <c r="CL9" s="36"/>
      <c r="CM9" s="36"/>
      <c r="CN9" s="36"/>
      <c r="CO9" s="36"/>
      <c r="CP9" s="36"/>
      <c r="CQ9" s="36">
        <f t="shared" si="17"/>
        <v>0</v>
      </c>
      <c r="CR9" s="36"/>
      <c r="CS9" s="36"/>
      <c r="CT9" s="36"/>
      <c r="CU9" s="36"/>
      <c r="CV9" s="36"/>
      <c r="CW9" s="36"/>
      <c r="CX9" s="59">
        <f t="shared" si="18"/>
        <v>0</v>
      </c>
      <c r="CY9" s="36"/>
      <c r="CZ9" s="36"/>
      <c r="DA9" s="36"/>
      <c r="DB9" s="36"/>
      <c r="DC9" s="36"/>
      <c r="DD9" s="36"/>
      <c r="DE9" s="59">
        <f t="shared" si="19"/>
        <v>8</v>
      </c>
      <c r="DF9" s="59">
        <v>8</v>
      </c>
      <c r="DG9" s="59">
        <v>0</v>
      </c>
      <c r="DH9" s="59"/>
      <c r="DI9" s="59"/>
      <c r="DJ9" s="59"/>
      <c r="DK9" s="59" t="s">
        <v>4075</v>
      </c>
      <c r="DL9" s="59">
        <v>0</v>
      </c>
      <c r="DM9" s="23">
        <v>0</v>
      </c>
    </row>
    <row r="10" s="9" customFormat="1" ht="70" customHeight="1" spans="1:117">
      <c r="A10" s="23"/>
      <c r="B10" s="23"/>
      <c r="C10" s="23"/>
      <c r="D10" s="23"/>
      <c r="E10" s="23"/>
      <c r="F10" s="23"/>
      <c r="G10" s="23"/>
      <c r="H10" s="23"/>
      <c r="I10" s="23"/>
      <c r="J10" s="23"/>
      <c r="K10" s="23"/>
      <c r="L10" s="23"/>
      <c r="M10" s="23"/>
      <c r="N10" s="23"/>
      <c r="O10" s="23"/>
      <c r="P10" s="23"/>
      <c r="Q10" s="23">
        <f>SUBTOTAL(103,$W$7:W10)*1</f>
        <v>4</v>
      </c>
      <c r="R10" s="23"/>
      <c r="S10" s="23"/>
      <c r="T10" s="30"/>
      <c r="U10" s="23"/>
      <c r="V10" s="23" t="s">
        <v>4065</v>
      </c>
      <c r="W10" s="23" t="s">
        <v>243</v>
      </c>
      <c r="X10" s="23" t="s">
        <v>192</v>
      </c>
      <c r="Y10" s="23" t="s">
        <v>244</v>
      </c>
      <c r="Z10" s="23" t="s">
        <v>245</v>
      </c>
      <c r="AA10" s="23" t="s">
        <v>246</v>
      </c>
      <c r="AB10" s="23" t="s">
        <v>196</v>
      </c>
      <c r="AC10" s="23" t="s">
        <v>247</v>
      </c>
      <c r="AD10" s="23" t="s">
        <v>248</v>
      </c>
      <c r="AE10" s="23" t="s">
        <v>249</v>
      </c>
      <c r="AF10" s="23" t="s">
        <v>250</v>
      </c>
      <c r="AG10" s="23" t="s">
        <v>251</v>
      </c>
      <c r="AH10" s="23" t="s">
        <v>252</v>
      </c>
      <c r="AI10" s="23" t="s">
        <v>253</v>
      </c>
      <c r="AJ10" s="23" t="s">
        <v>254</v>
      </c>
      <c r="AK10" s="23">
        <v>0</v>
      </c>
      <c r="AL10" s="23" t="s">
        <v>255</v>
      </c>
      <c r="AM10" s="33" t="s">
        <v>256</v>
      </c>
      <c r="AN10" s="33" t="s">
        <v>257</v>
      </c>
      <c r="AO10" s="23" t="s">
        <v>258</v>
      </c>
      <c r="AP10" s="23" t="s">
        <v>116</v>
      </c>
      <c r="AQ10" s="23"/>
      <c r="AR10" s="23"/>
      <c r="AS10" s="23"/>
      <c r="AT10" s="23"/>
      <c r="AU10" s="36">
        <v>185</v>
      </c>
      <c r="AV10" s="36">
        <v>185</v>
      </c>
      <c r="AW10" s="36">
        <f t="shared" si="7"/>
        <v>185</v>
      </c>
      <c r="AX10" s="36">
        <f t="shared" si="8"/>
        <v>0</v>
      </c>
      <c r="AY10" s="36"/>
      <c r="AZ10" s="36"/>
      <c r="BA10" s="40">
        <v>726</v>
      </c>
      <c r="BB10" s="40">
        <v>145</v>
      </c>
      <c r="BC10" s="23" t="s">
        <v>210</v>
      </c>
      <c r="BD10" s="23" t="s">
        <v>210</v>
      </c>
      <c r="BE10" s="23" t="s">
        <v>211</v>
      </c>
      <c r="BF10" s="23">
        <v>0</v>
      </c>
      <c r="BG10" s="23" t="s">
        <v>212</v>
      </c>
      <c r="BH10" s="23" t="s">
        <v>209</v>
      </c>
      <c r="BI10" s="23" t="s">
        <v>210</v>
      </c>
      <c r="BJ10" s="23">
        <v>0</v>
      </c>
      <c r="BK10" s="23" t="s">
        <v>210</v>
      </c>
      <c r="BL10" s="23">
        <v>0</v>
      </c>
      <c r="BM10" s="23" t="s">
        <v>259</v>
      </c>
      <c r="BN10" s="23" t="s">
        <v>260</v>
      </c>
      <c r="BO10" s="23"/>
      <c r="BP10" s="23" t="s">
        <v>209</v>
      </c>
      <c r="BQ10" s="49">
        <f t="shared" si="9"/>
        <v>185</v>
      </c>
      <c r="BR10" s="49">
        <f t="shared" si="2"/>
        <v>50</v>
      </c>
      <c r="BS10" s="49">
        <f t="shared" si="10"/>
        <v>0</v>
      </c>
      <c r="BT10" s="49">
        <f t="shared" si="11"/>
        <v>50</v>
      </c>
      <c r="BU10" s="49">
        <f t="shared" si="12"/>
        <v>0</v>
      </c>
      <c r="BV10" s="49">
        <f t="shared" si="13"/>
        <v>135</v>
      </c>
      <c r="BW10" s="49">
        <f t="shared" si="14"/>
        <v>0</v>
      </c>
      <c r="BX10" s="49">
        <f t="shared" si="15"/>
        <v>0</v>
      </c>
      <c r="BY10" s="36"/>
      <c r="BZ10" s="36"/>
      <c r="CA10" s="36"/>
      <c r="CB10" s="36"/>
      <c r="CC10" s="36"/>
      <c r="CD10" s="36"/>
      <c r="CE10" s="36">
        <f t="shared" si="16"/>
        <v>50</v>
      </c>
      <c r="CF10" s="36">
        <v>50</v>
      </c>
      <c r="CG10" s="36" t="s">
        <v>4066</v>
      </c>
      <c r="CH10" s="36" t="s">
        <v>4067</v>
      </c>
      <c r="CI10" s="36"/>
      <c r="CJ10" s="36"/>
      <c r="CK10" s="36"/>
      <c r="CL10" s="36"/>
      <c r="CM10" s="36"/>
      <c r="CN10" s="36"/>
      <c r="CO10" s="36"/>
      <c r="CP10" s="36"/>
      <c r="CQ10" s="36">
        <f t="shared" si="17"/>
        <v>135</v>
      </c>
      <c r="CR10" s="36">
        <v>135</v>
      </c>
      <c r="CS10" s="36" t="s">
        <v>4068</v>
      </c>
      <c r="CT10" s="36" t="s">
        <v>4069</v>
      </c>
      <c r="CU10" s="36"/>
      <c r="CV10" s="36"/>
      <c r="CW10" s="36"/>
      <c r="CX10" s="59">
        <f t="shared" si="18"/>
        <v>0</v>
      </c>
      <c r="CY10" s="36"/>
      <c r="CZ10" s="36"/>
      <c r="DA10" s="36"/>
      <c r="DB10" s="36"/>
      <c r="DC10" s="36"/>
      <c r="DD10" s="36"/>
      <c r="DE10" s="59">
        <f t="shared" si="19"/>
        <v>0</v>
      </c>
      <c r="DF10" s="59">
        <v>0</v>
      </c>
      <c r="DG10" s="59">
        <v>0</v>
      </c>
      <c r="DH10" s="59"/>
      <c r="DI10" s="59"/>
      <c r="DJ10" s="59"/>
      <c r="DK10" s="59" t="s">
        <v>4075</v>
      </c>
      <c r="DL10" s="59">
        <v>0</v>
      </c>
      <c r="DM10" s="23">
        <v>0</v>
      </c>
    </row>
    <row r="11" s="9" customFormat="1" ht="70" customHeight="1" spans="1:117">
      <c r="A11" s="23"/>
      <c r="B11" s="23"/>
      <c r="C11" s="23"/>
      <c r="D11" s="23"/>
      <c r="E11" s="23"/>
      <c r="F11" s="23"/>
      <c r="G11" s="23"/>
      <c r="H11" s="23"/>
      <c r="I11" s="23"/>
      <c r="J11" s="23"/>
      <c r="K11" s="23"/>
      <c r="L11" s="23"/>
      <c r="M11" s="23"/>
      <c r="N11" s="23"/>
      <c r="O11" s="23"/>
      <c r="P11" s="23"/>
      <c r="Q11" s="23">
        <f>SUBTOTAL(103,$W$7:W11)*1</f>
        <v>5</v>
      </c>
      <c r="R11" s="23"/>
      <c r="S11" s="23"/>
      <c r="T11" s="23"/>
      <c r="U11" s="23"/>
      <c r="V11" s="23" t="s">
        <v>4065</v>
      </c>
      <c r="W11" s="23" t="s">
        <v>261</v>
      </c>
      <c r="X11" s="23" t="s">
        <v>192</v>
      </c>
      <c r="Y11" s="23" t="s">
        <v>244</v>
      </c>
      <c r="Z11" s="23" t="s">
        <v>262</v>
      </c>
      <c r="AA11" s="23" t="s">
        <v>263</v>
      </c>
      <c r="AB11" s="23" t="s">
        <v>196</v>
      </c>
      <c r="AC11" s="23" t="s">
        <v>89</v>
      </c>
      <c r="AD11" s="23" t="s">
        <v>264</v>
      </c>
      <c r="AE11" s="23" t="s">
        <v>265</v>
      </c>
      <c r="AF11" s="23" t="s">
        <v>266</v>
      </c>
      <c r="AG11" s="23" t="s">
        <v>267</v>
      </c>
      <c r="AH11" s="23" t="s">
        <v>268</v>
      </c>
      <c r="AI11" s="23" t="s">
        <v>269</v>
      </c>
      <c r="AJ11" s="23" t="s">
        <v>270</v>
      </c>
      <c r="AK11" s="23" t="s">
        <v>271</v>
      </c>
      <c r="AL11" s="23" t="s">
        <v>272</v>
      </c>
      <c r="AM11" s="33" t="s">
        <v>273</v>
      </c>
      <c r="AN11" s="33" t="s">
        <v>207</v>
      </c>
      <c r="AO11" s="23" t="s">
        <v>274</v>
      </c>
      <c r="AP11" s="23" t="s">
        <v>88</v>
      </c>
      <c r="AQ11" s="23"/>
      <c r="AR11" s="23"/>
      <c r="AS11" s="23"/>
      <c r="AT11" s="23"/>
      <c r="AU11" s="36">
        <v>126</v>
      </c>
      <c r="AV11" s="36">
        <v>126</v>
      </c>
      <c r="AW11" s="36">
        <f t="shared" si="7"/>
        <v>126</v>
      </c>
      <c r="AX11" s="36">
        <f t="shared" si="8"/>
        <v>0</v>
      </c>
      <c r="AY11" s="36"/>
      <c r="AZ11" s="36"/>
      <c r="BA11" s="40">
        <v>2800</v>
      </c>
      <c r="BB11" s="40">
        <v>456</v>
      </c>
      <c r="BC11" s="23" t="s">
        <v>210</v>
      </c>
      <c r="BD11" s="23" t="s">
        <v>210</v>
      </c>
      <c r="BE11" s="23" t="s">
        <v>211</v>
      </c>
      <c r="BF11" s="23">
        <v>0</v>
      </c>
      <c r="BG11" s="23" t="s">
        <v>212</v>
      </c>
      <c r="BH11" s="23" t="s">
        <v>210</v>
      </c>
      <c r="BI11" s="23" t="s">
        <v>210</v>
      </c>
      <c r="BJ11" s="23">
        <v>0</v>
      </c>
      <c r="BK11" s="23" t="s">
        <v>210</v>
      </c>
      <c r="BL11" s="23">
        <v>0</v>
      </c>
      <c r="BM11" s="23" t="s">
        <v>275</v>
      </c>
      <c r="BN11" s="23">
        <v>75648001</v>
      </c>
      <c r="BO11" s="23"/>
      <c r="BP11" s="23" t="s">
        <v>209</v>
      </c>
      <c r="BQ11" s="49">
        <f t="shared" si="9"/>
        <v>126</v>
      </c>
      <c r="BR11" s="49">
        <f t="shared" si="2"/>
        <v>76</v>
      </c>
      <c r="BS11" s="49">
        <f t="shared" si="10"/>
        <v>0</v>
      </c>
      <c r="BT11" s="49">
        <f t="shared" si="11"/>
        <v>76</v>
      </c>
      <c r="BU11" s="49">
        <f t="shared" si="12"/>
        <v>0</v>
      </c>
      <c r="BV11" s="49">
        <f t="shared" si="13"/>
        <v>50</v>
      </c>
      <c r="BW11" s="49">
        <f t="shared" si="14"/>
        <v>0</v>
      </c>
      <c r="BX11" s="49">
        <f t="shared" si="15"/>
        <v>0</v>
      </c>
      <c r="BY11" s="36"/>
      <c r="BZ11" s="36"/>
      <c r="CA11" s="36"/>
      <c r="CB11" s="36"/>
      <c r="CC11" s="36"/>
      <c r="CD11" s="36"/>
      <c r="CE11" s="36">
        <f t="shared" si="16"/>
        <v>76</v>
      </c>
      <c r="CF11" s="36">
        <v>76</v>
      </c>
      <c r="CG11" s="36" t="s">
        <v>4066</v>
      </c>
      <c r="CH11" s="36" t="s">
        <v>4067</v>
      </c>
      <c r="CI11" s="36"/>
      <c r="CJ11" s="36"/>
      <c r="CK11" s="36"/>
      <c r="CL11" s="36"/>
      <c r="CM11" s="36"/>
      <c r="CN11" s="36"/>
      <c r="CO11" s="36"/>
      <c r="CP11" s="36"/>
      <c r="CQ11" s="36">
        <f t="shared" si="17"/>
        <v>50</v>
      </c>
      <c r="CR11" s="36">
        <v>50</v>
      </c>
      <c r="CS11" s="36" t="s">
        <v>4068</v>
      </c>
      <c r="CT11" s="36" t="s">
        <v>4069</v>
      </c>
      <c r="CU11" s="36"/>
      <c r="CV11" s="36"/>
      <c r="CW11" s="36"/>
      <c r="CX11" s="59">
        <f t="shared" si="18"/>
        <v>0</v>
      </c>
      <c r="CY11" s="36"/>
      <c r="CZ11" s="36"/>
      <c r="DA11" s="36"/>
      <c r="DB11" s="36"/>
      <c r="DC11" s="36"/>
      <c r="DD11" s="36"/>
      <c r="DE11" s="59">
        <f t="shared" si="19"/>
        <v>76</v>
      </c>
      <c r="DF11" s="59">
        <v>0</v>
      </c>
      <c r="DG11" s="59">
        <v>76</v>
      </c>
      <c r="DH11" s="59"/>
      <c r="DI11" s="59"/>
      <c r="DJ11" s="59"/>
      <c r="DK11" s="59" t="s">
        <v>4075</v>
      </c>
      <c r="DL11" s="59">
        <v>0.8</v>
      </c>
      <c r="DM11" s="23" t="s">
        <v>4077</v>
      </c>
    </row>
    <row r="12" s="9" customFormat="1" ht="70" customHeight="1" spans="1:117">
      <c r="A12" s="23"/>
      <c r="B12" s="23"/>
      <c r="C12" s="23"/>
      <c r="D12" s="23"/>
      <c r="E12" s="23"/>
      <c r="F12" s="23"/>
      <c r="G12" s="23"/>
      <c r="H12" s="23"/>
      <c r="I12" s="23"/>
      <c r="J12" s="23"/>
      <c r="K12" s="23"/>
      <c r="L12" s="23"/>
      <c r="M12" s="23"/>
      <c r="N12" s="23"/>
      <c r="O12" s="23"/>
      <c r="P12" s="23"/>
      <c r="Q12" s="23">
        <f>SUBTOTAL(103,$W$7:W12)*1</f>
        <v>6</v>
      </c>
      <c r="R12" s="23"/>
      <c r="S12" s="23"/>
      <c r="T12" s="30"/>
      <c r="U12" s="23"/>
      <c r="V12" s="23" t="s">
        <v>4065</v>
      </c>
      <c r="W12" s="23" t="s">
        <v>276</v>
      </c>
      <c r="X12" s="23" t="s">
        <v>215</v>
      </c>
      <c r="Y12" s="23" t="s">
        <v>277</v>
      </c>
      <c r="Z12" s="23" t="s">
        <v>278</v>
      </c>
      <c r="AA12" s="23" t="s">
        <v>279</v>
      </c>
      <c r="AB12" s="23" t="s">
        <v>196</v>
      </c>
      <c r="AC12" s="23" t="s">
        <v>280</v>
      </c>
      <c r="AD12" s="23" t="s">
        <v>281</v>
      </c>
      <c r="AE12" s="23" t="s">
        <v>282</v>
      </c>
      <c r="AF12" s="23" t="s">
        <v>283</v>
      </c>
      <c r="AG12" s="23" t="s">
        <v>284</v>
      </c>
      <c r="AH12" s="23" t="s">
        <v>285</v>
      </c>
      <c r="AI12" s="23" t="s">
        <v>225</v>
      </c>
      <c r="AJ12" s="23">
        <v>0</v>
      </c>
      <c r="AK12" s="23" t="s">
        <v>287</v>
      </c>
      <c r="AL12" s="23" t="s">
        <v>288</v>
      </c>
      <c r="AM12" s="33">
        <v>0</v>
      </c>
      <c r="AN12" s="33" t="s">
        <v>290</v>
      </c>
      <c r="AO12" s="23" t="s">
        <v>291</v>
      </c>
      <c r="AP12" s="23" t="s">
        <v>117</v>
      </c>
      <c r="AQ12" s="23"/>
      <c r="AR12" s="23"/>
      <c r="AS12" s="23"/>
      <c r="AT12" s="23"/>
      <c r="AU12" s="36">
        <v>300</v>
      </c>
      <c r="AV12" s="36">
        <v>300</v>
      </c>
      <c r="AW12" s="36">
        <f t="shared" si="7"/>
        <v>300</v>
      </c>
      <c r="AX12" s="36">
        <f t="shared" si="8"/>
        <v>0</v>
      </c>
      <c r="AY12" s="36"/>
      <c r="AZ12" s="36"/>
      <c r="BA12" s="40">
        <v>4500</v>
      </c>
      <c r="BB12" s="40">
        <v>25</v>
      </c>
      <c r="BC12" s="23" t="s">
        <v>210</v>
      </c>
      <c r="BD12" s="23" t="s">
        <v>210</v>
      </c>
      <c r="BE12" s="23" t="s">
        <v>211</v>
      </c>
      <c r="BF12" s="23">
        <v>0</v>
      </c>
      <c r="BG12" s="23" t="s">
        <v>212</v>
      </c>
      <c r="BH12" s="23" t="s">
        <v>209</v>
      </c>
      <c r="BI12" s="23" t="s">
        <v>210</v>
      </c>
      <c r="BJ12" s="23">
        <v>0</v>
      </c>
      <c r="BK12" s="23" t="s">
        <v>210</v>
      </c>
      <c r="BL12" s="23">
        <v>0</v>
      </c>
      <c r="BM12" s="23" t="s">
        <v>292</v>
      </c>
      <c r="BN12" s="23">
        <v>13908279605</v>
      </c>
      <c r="BO12" s="23"/>
      <c r="BP12" s="23" t="s">
        <v>209</v>
      </c>
      <c r="BQ12" s="49">
        <f t="shared" si="9"/>
        <v>300</v>
      </c>
      <c r="BR12" s="49">
        <f t="shared" si="2"/>
        <v>300</v>
      </c>
      <c r="BS12" s="49">
        <f t="shared" si="10"/>
        <v>300</v>
      </c>
      <c r="BT12" s="49">
        <f t="shared" si="11"/>
        <v>0</v>
      </c>
      <c r="BU12" s="49">
        <f t="shared" si="12"/>
        <v>0</v>
      </c>
      <c r="BV12" s="49">
        <f t="shared" si="13"/>
        <v>0</v>
      </c>
      <c r="BW12" s="49">
        <f t="shared" si="14"/>
        <v>0</v>
      </c>
      <c r="BX12" s="49">
        <f t="shared" si="15"/>
        <v>300</v>
      </c>
      <c r="BY12" s="49">
        <v>300</v>
      </c>
      <c r="BZ12" s="52" t="s">
        <v>4078</v>
      </c>
      <c r="CA12" s="52" t="s">
        <v>4079</v>
      </c>
      <c r="CB12" s="36"/>
      <c r="CC12" s="36"/>
      <c r="CD12" s="36"/>
      <c r="CE12" s="36">
        <f t="shared" si="16"/>
        <v>0</v>
      </c>
      <c r="CF12" s="36"/>
      <c r="CG12" s="36"/>
      <c r="CH12" s="36"/>
      <c r="CI12" s="36"/>
      <c r="CJ12" s="36"/>
      <c r="CK12" s="36"/>
      <c r="CL12" s="36"/>
      <c r="CM12" s="36"/>
      <c r="CN12" s="36"/>
      <c r="CO12" s="36"/>
      <c r="CP12" s="36"/>
      <c r="CQ12" s="36">
        <f t="shared" si="17"/>
        <v>0</v>
      </c>
      <c r="CR12" s="36"/>
      <c r="CS12" s="36"/>
      <c r="CT12" s="36"/>
      <c r="CU12" s="36"/>
      <c r="CV12" s="36"/>
      <c r="CW12" s="36"/>
      <c r="CX12" s="59">
        <f t="shared" si="18"/>
        <v>0</v>
      </c>
      <c r="CY12" s="36"/>
      <c r="CZ12" s="36"/>
      <c r="DA12" s="36"/>
      <c r="DB12" s="36"/>
      <c r="DC12" s="36"/>
      <c r="DD12" s="36"/>
      <c r="DE12" s="59">
        <f t="shared" si="19"/>
        <v>165.62</v>
      </c>
      <c r="DF12" s="59">
        <v>165.62</v>
      </c>
      <c r="DG12" s="59">
        <v>0</v>
      </c>
      <c r="DH12" s="59"/>
      <c r="DI12" s="59"/>
      <c r="DJ12" s="59"/>
      <c r="DK12" s="59" t="s">
        <v>4075</v>
      </c>
      <c r="DL12" s="59">
        <v>0</v>
      </c>
      <c r="DM12" s="23">
        <v>0</v>
      </c>
    </row>
    <row r="13" s="9" customFormat="1" ht="70" customHeight="1" spans="1:117">
      <c r="A13" s="23"/>
      <c r="B13" s="23"/>
      <c r="C13" s="23"/>
      <c r="D13" s="23"/>
      <c r="E13" s="23"/>
      <c r="F13" s="23"/>
      <c r="G13" s="23"/>
      <c r="H13" s="23"/>
      <c r="I13" s="23"/>
      <c r="J13" s="23"/>
      <c r="K13" s="23"/>
      <c r="L13" s="23"/>
      <c r="M13" s="23"/>
      <c r="N13" s="23"/>
      <c r="O13" s="23"/>
      <c r="P13" s="23"/>
      <c r="Q13" s="23">
        <f>SUBTOTAL(103,$W$7:W13)*1</f>
        <v>7</v>
      </c>
      <c r="R13" s="23"/>
      <c r="S13" s="23"/>
      <c r="T13" s="23"/>
      <c r="U13" s="23"/>
      <c r="V13" s="23" t="s">
        <v>4065</v>
      </c>
      <c r="W13" s="23" t="s">
        <v>293</v>
      </c>
      <c r="X13" s="23" t="s">
        <v>192</v>
      </c>
      <c r="Y13" s="23" t="s">
        <v>244</v>
      </c>
      <c r="Z13" s="23" t="s">
        <v>262</v>
      </c>
      <c r="AA13" s="23" t="s">
        <v>294</v>
      </c>
      <c r="AB13" s="23" t="s">
        <v>196</v>
      </c>
      <c r="AC13" s="23" t="s">
        <v>295</v>
      </c>
      <c r="AD13" s="23" t="s">
        <v>296</v>
      </c>
      <c r="AE13" s="23" t="s">
        <v>297</v>
      </c>
      <c r="AF13" s="23" t="s">
        <v>296</v>
      </c>
      <c r="AG13" s="23" t="s">
        <v>298</v>
      </c>
      <c r="AH13" s="23" t="s">
        <v>299</v>
      </c>
      <c r="AI13" s="23" t="s">
        <v>225</v>
      </c>
      <c r="AJ13" s="23" t="s">
        <v>300</v>
      </c>
      <c r="AK13" s="23" t="s">
        <v>301</v>
      </c>
      <c r="AL13" s="23" t="s">
        <v>302</v>
      </c>
      <c r="AM13" s="33" t="s">
        <v>303</v>
      </c>
      <c r="AN13" s="33" t="s">
        <v>257</v>
      </c>
      <c r="AO13" s="23" t="s">
        <v>274</v>
      </c>
      <c r="AP13" s="23" t="s">
        <v>60</v>
      </c>
      <c r="AQ13" s="23"/>
      <c r="AR13" s="23"/>
      <c r="AS13" s="23"/>
      <c r="AT13" s="23"/>
      <c r="AU13" s="36">
        <v>30</v>
      </c>
      <c r="AV13" s="36">
        <v>30</v>
      </c>
      <c r="AW13" s="36">
        <f t="shared" si="7"/>
        <v>30</v>
      </c>
      <c r="AX13" s="36">
        <f t="shared" si="8"/>
        <v>0</v>
      </c>
      <c r="AY13" s="36"/>
      <c r="AZ13" s="36"/>
      <c r="BA13" s="40">
        <v>200</v>
      </c>
      <c r="BB13" s="40">
        <v>35</v>
      </c>
      <c r="BC13" s="23" t="s">
        <v>210</v>
      </c>
      <c r="BD13" s="23" t="s">
        <v>210</v>
      </c>
      <c r="BE13" s="23" t="s">
        <v>211</v>
      </c>
      <c r="BF13" s="23">
        <v>0</v>
      </c>
      <c r="BG13" s="23" t="s">
        <v>212</v>
      </c>
      <c r="BH13" s="23" t="s">
        <v>210</v>
      </c>
      <c r="BI13" s="23" t="s">
        <v>210</v>
      </c>
      <c r="BJ13" s="23">
        <v>0</v>
      </c>
      <c r="BK13" s="23" t="s">
        <v>210</v>
      </c>
      <c r="BL13" s="23">
        <v>0</v>
      </c>
      <c r="BM13" s="23" t="s">
        <v>304</v>
      </c>
      <c r="BN13" s="23">
        <v>18423694726</v>
      </c>
      <c r="BO13" s="23"/>
      <c r="BP13" s="23" t="s">
        <v>209</v>
      </c>
      <c r="BQ13" s="49">
        <f t="shared" si="9"/>
        <v>30</v>
      </c>
      <c r="BR13" s="49">
        <f t="shared" si="2"/>
        <v>18</v>
      </c>
      <c r="BS13" s="49">
        <f t="shared" si="10"/>
        <v>0</v>
      </c>
      <c r="BT13" s="49">
        <f t="shared" si="11"/>
        <v>18</v>
      </c>
      <c r="BU13" s="49">
        <f t="shared" si="12"/>
        <v>0</v>
      </c>
      <c r="BV13" s="49">
        <f t="shared" si="13"/>
        <v>12</v>
      </c>
      <c r="BW13" s="49">
        <f t="shared" si="14"/>
        <v>0</v>
      </c>
      <c r="BX13" s="49">
        <f t="shared" si="15"/>
        <v>0</v>
      </c>
      <c r="BY13" s="36"/>
      <c r="BZ13" s="36"/>
      <c r="CA13" s="36"/>
      <c r="CB13" s="36"/>
      <c r="CC13" s="36"/>
      <c r="CD13" s="36"/>
      <c r="CE13" s="36">
        <f t="shared" si="16"/>
        <v>18</v>
      </c>
      <c r="CF13" s="36">
        <v>18</v>
      </c>
      <c r="CG13" s="36" t="s">
        <v>4080</v>
      </c>
      <c r="CH13" s="36" t="s">
        <v>4081</v>
      </c>
      <c r="CI13" s="36"/>
      <c r="CJ13" s="36"/>
      <c r="CK13" s="36"/>
      <c r="CL13" s="36"/>
      <c r="CM13" s="36"/>
      <c r="CN13" s="36"/>
      <c r="CO13" s="36"/>
      <c r="CP13" s="36"/>
      <c r="CQ13" s="36">
        <f t="shared" si="17"/>
        <v>12</v>
      </c>
      <c r="CR13" s="36">
        <v>12</v>
      </c>
      <c r="CS13" s="36" t="s">
        <v>4068</v>
      </c>
      <c r="CT13" s="36" t="s">
        <v>4082</v>
      </c>
      <c r="CU13" s="36"/>
      <c r="CV13" s="36"/>
      <c r="CW13" s="36"/>
      <c r="CX13" s="59">
        <f t="shared" si="18"/>
        <v>0</v>
      </c>
      <c r="CY13" s="36"/>
      <c r="CZ13" s="36"/>
      <c r="DA13" s="36"/>
      <c r="DB13" s="36"/>
      <c r="DC13" s="36"/>
      <c r="DD13" s="36"/>
      <c r="DE13" s="59">
        <f t="shared" si="19"/>
        <v>18</v>
      </c>
      <c r="DF13" s="59">
        <v>0</v>
      </c>
      <c r="DG13" s="59">
        <v>18</v>
      </c>
      <c r="DH13" s="59"/>
      <c r="DI13" s="59"/>
      <c r="DJ13" s="59"/>
      <c r="DK13" s="59" t="s">
        <v>4083</v>
      </c>
      <c r="DL13" s="59">
        <v>0.8</v>
      </c>
      <c r="DM13" s="23" t="s">
        <v>4084</v>
      </c>
    </row>
    <row r="14" s="9" customFormat="1" ht="70" customHeight="1" spans="1:117">
      <c r="A14" s="23"/>
      <c r="B14" s="23"/>
      <c r="C14" s="23"/>
      <c r="D14" s="23"/>
      <c r="E14" s="23"/>
      <c r="F14" s="23"/>
      <c r="G14" s="23"/>
      <c r="H14" s="23"/>
      <c r="I14" s="23"/>
      <c r="J14" s="23"/>
      <c r="K14" s="23"/>
      <c r="L14" s="23"/>
      <c r="M14" s="23"/>
      <c r="N14" s="23"/>
      <c r="O14" s="23"/>
      <c r="P14" s="23"/>
      <c r="Q14" s="23">
        <f>SUBTOTAL(103,$W$7:W14)*1</f>
        <v>8</v>
      </c>
      <c r="R14" s="23"/>
      <c r="S14" s="23"/>
      <c r="T14" s="30"/>
      <c r="U14" s="23"/>
      <c r="V14" s="23" t="s">
        <v>4065</v>
      </c>
      <c r="W14" s="23" t="s">
        <v>305</v>
      </c>
      <c r="X14" s="23" t="s">
        <v>192</v>
      </c>
      <c r="Y14" s="23" t="s">
        <v>193</v>
      </c>
      <c r="Z14" s="23" t="s">
        <v>194</v>
      </c>
      <c r="AA14" s="23" t="s">
        <v>306</v>
      </c>
      <c r="AB14" s="23" t="s">
        <v>307</v>
      </c>
      <c r="AC14" s="23" t="s">
        <v>79</v>
      </c>
      <c r="AD14" s="23" t="s">
        <v>308</v>
      </c>
      <c r="AE14" s="23" t="s">
        <v>309</v>
      </c>
      <c r="AF14" s="23" t="s">
        <v>310</v>
      </c>
      <c r="AG14" s="23" t="s">
        <v>311</v>
      </c>
      <c r="AH14" s="23" t="s">
        <v>202</v>
      </c>
      <c r="AI14" s="23" t="s">
        <v>203</v>
      </c>
      <c r="AJ14" s="23" t="s">
        <v>312</v>
      </c>
      <c r="AK14" s="23">
        <v>0</v>
      </c>
      <c r="AL14" s="23" t="s">
        <v>313</v>
      </c>
      <c r="AM14" s="33" t="s">
        <v>206</v>
      </c>
      <c r="AN14" s="33" t="s">
        <v>207</v>
      </c>
      <c r="AO14" s="23" t="s">
        <v>208</v>
      </c>
      <c r="AP14" s="23" t="s">
        <v>78</v>
      </c>
      <c r="AQ14" s="23"/>
      <c r="AR14" s="23"/>
      <c r="AS14" s="23"/>
      <c r="AT14" s="23"/>
      <c r="AU14" s="36">
        <v>49</v>
      </c>
      <c r="AV14" s="36">
        <v>49</v>
      </c>
      <c r="AW14" s="36">
        <f t="shared" si="7"/>
        <v>49</v>
      </c>
      <c r="AX14" s="36">
        <f t="shared" si="8"/>
        <v>0</v>
      </c>
      <c r="AY14" s="36"/>
      <c r="AZ14" s="36"/>
      <c r="BA14" s="40">
        <v>610</v>
      </c>
      <c r="BB14" s="40">
        <v>167</v>
      </c>
      <c r="BC14" s="23" t="s">
        <v>210</v>
      </c>
      <c r="BD14" s="23" t="s">
        <v>210</v>
      </c>
      <c r="BE14" s="23" t="s">
        <v>211</v>
      </c>
      <c r="BF14" s="23">
        <v>0</v>
      </c>
      <c r="BG14" s="23" t="s">
        <v>212</v>
      </c>
      <c r="BH14" s="23" t="s">
        <v>209</v>
      </c>
      <c r="BI14" s="23" t="s">
        <v>210</v>
      </c>
      <c r="BJ14" s="23">
        <v>0</v>
      </c>
      <c r="BK14" s="23" t="s">
        <v>210</v>
      </c>
      <c r="BL14" s="23">
        <v>0</v>
      </c>
      <c r="BM14" s="23" t="s">
        <v>314</v>
      </c>
      <c r="BN14" s="23">
        <v>18996967816</v>
      </c>
      <c r="BO14" s="23"/>
      <c r="BP14" s="23" t="s">
        <v>209</v>
      </c>
      <c r="BQ14" s="49">
        <f t="shared" si="9"/>
        <v>49</v>
      </c>
      <c r="BR14" s="49">
        <f t="shared" si="2"/>
        <v>30</v>
      </c>
      <c r="BS14" s="49">
        <f t="shared" si="10"/>
        <v>0</v>
      </c>
      <c r="BT14" s="49">
        <f t="shared" si="11"/>
        <v>30</v>
      </c>
      <c r="BU14" s="49">
        <f t="shared" si="12"/>
        <v>0</v>
      </c>
      <c r="BV14" s="49">
        <f t="shared" si="13"/>
        <v>19</v>
      </c>
      <c r="BW14" s="49">
        <f t="shared" si="14"/>
        <v>0</v>
      </c>
      <c r="BX14" s="49">
        <f t="shared" si="15"/>
        <v>0</v>
      </c>
      <c r="BY14" s="36"/>
      <c r="BZ14" s="36"/>
      <c r="CA14" s="36"/>
      <c r="CB14" s="36"/>
      <c r="CC14" s="36"/>
      <c r="CD14" s="36"/>
      <c r="CE14" s="36">
        <f t="shared" si="16"/>
        <v>30</v>
      </c>
      <c r="CF14" s="36">
        <v>30</v>
      </c>
      <c r="CG14" s="36" t="s">
        <v>4066</v>
      </c>
      <c r="CH14" s="36" t="s">
        <v>4067</v>
      </c>
      <c r="CI14" s="36"/>
      <c r="CJ14" s="36"/>
      <c r="CK14" s="36"/>
      <c r="CL14" s="36"/>
      <c r="CM14" s="36"/>
      <c r="CN14" s="36"/>
      <c r="CO14" s="36"/>
      <c r="CP14" s="36"/>
      <c r="CQ14" s="36">
        <f t="shared" si="17"/>
        <v>19</v>
      </c>
      <c r="CR14" s="36">
        <v>19</v>
      </c>
      <c r="CS14" s="36" t="s">
        <v>4068</v>
      </c>
      <c r="CT14" s="36" t="s">
        <v>4069</v>
      </c>
      <c r="CU14" s="36"/>
      <c r="CV14" s="36"/>
      <c r="CW14" s="36"/>
      <c r="CX14" s="59">
        <f t="shared" si="18"/>
        <v>0</v>
      </c>
      <c r="CY14" s="36"/>
      <c r="CZ14" s="36"/>
      <c r="DA14" s="36"/>
      <c r="DB14" s="36"/>
      <c r="DC14" s="36"/>
      <c r="DD14" s="36"/>
      <c r="DE14" s="59">
        <f t="shared" si="19"/>
        <v>17.1</v>
      </c>
      <c r="DF14" s="59">
        <v>0</v>
      </c>
      <c r="DG14" s="59">
        <v>17.1</v>
      </c>
      <c r="DH14" s="59"/>
      <c r="DI14" s="59"/>
      <c r="DJ14" s="59"/>
      <c r="DK14" s="59" t="s">
        <v>4075</v>
      </c>
      <c r="DL14" s="59">
        <v>100</v>
      </c>
      <c r="DM14" s="23">
        <v>0</v>
      </c>
    </row>
    <row r="15" s="9" customFormat="1" ht="70" customHeight="1" spans="1:117">
      <c r="A15" s="23"/>
      <c r="B15" s="23"/>
      <c r="C15" s="23"/>
      <c r="D15" s="23"/>
      <c r="E15" s="23"/>
      <c r="F15" s="23"/>
      <c r="G15" s="23"/>
      <c r="H15" s="23"/>
      <c r="I15" s="23"/>
      <c r="J15" s="23"/>
      <c r="K15" s="23"/>
      <c r="L15" s="23"/>
      <c r="M15" s="23"/>
      <c r="N15" s="23"/>
      <c r="O15" s="23"/>
      <c r="P15" s="23"/>
      <c r="Q15" s="23">
        <f>SUBTOTAL(103,$W$7:W15)*1</f>
        <v>9</v>
      </c>
      <c r="R15" s="23"/>
      <c r="S15" s="23"/>
      <c r="T15" s="23"/>
      <c r="U15" s="23"/>
      <c r="V15" s="23" t="s">
        <v>4065</v>
      </c>
      <c r="W15" s="23" t="s">
        <v>315</v>
      </c>
      <c r="X15" s="23" t="s">
        <v>215</v>
      </c>
      <c r="Y15" s="23" t="s">
        <v>216</v>
      </c>
      <c r="Z15" s="23" t="s">
        <v>217</v>
      </c>
      <c r="AA15" s="23" t="s">
        <v>316</v>
      </c>
      <c r="AB15" s="23" t="s">
        <v>196</v>
      </c>
      <c r="AC15" s="23" t="s">
        <v>317</v>
      </c>
      <c r="AD15" s="23" t="s">
        <v>318</v>
      </c>
      <c r="AE15" s="23" t="s">
        <v>319</v>
      </c>
      <c r="AF15" s="23" t="s">
        <v>320</v>
      </c>
      <c r="AG15" s="23" t="s">
        <v>321</v>
      </c>
      <c r="AH15" s="23" t="s">
        <v>224</v>
      </c>
      <c r="AI15" s="23" t="s">
        <v>225</v>
      </c>
      <c r="AJ15" s="23" t="s">
        <v>226</v>
      </c>
      <c r="AK15" s="23" t="s">
        <v>227</v>
      </c>
      <c r="AL15" s="23" t="s">
        <v>322</v>
      </c>
      <c r="AM15" s="33" t="s">
        <v>229</v>
      </c>
      <c r="AN15" s="33" t="s">
        <v>230</v>
      </c>
      <c r="AO15" s="23" t="s">
        <v>231</v>
      </c>
      <c r="AP15" s="23" t="s">
        <v>46</v>
      </c>
      <c r="AQ15" s="23"/>
      <c r="AR15" s="23"/>
      <c r="AS15" s="23"/>
      <c r="AT15" s="23"/>
      <c r="AU15" s="36">
        <v>60</v>
      </c>
      <c r="AV15" s="36">
        <v>60</v>
      </c>
      <c r="AW15" s="36">
        <f t="shared" si="7"/>
        <v>60</v>
      </c>
      <c r="AX15" s="36">
        <f t="shared" si="8"/>
        <v>0</v>
      </c>
      <c r="AY15" s="36"/>
      <c r="AZ15" s="36"/>
      <c r="BA15" s="40">
        <v>150</v>
      </c>
      <c r="BB15" s="40" t="s">
        <v>4085</v>
      </c>
      <c r="BC15" s="23" t="s">
        <v>210</v>
      </c>
      <c r="BD15" s="23" t="s">
        <v>210</v>
      </c>
      <c r="BE15" s="23" t="s">
        <v>211</v>
      </c>
      <c r="BF15" s="23">
        <v>0</v>
      </c>
      <c r="BG15" s="23" t="s">
        <v>212</v>
      </c>
      <c r="BH15" s="23" t="s">
        <v>209</v>
      </c>
      <c r="BI15" s="23" t="s">
        <v>210</v>
      </c>
      <c r="BJ15" s="23" t="s">
        <v>210</v>
      </c>
      <c r="BK15" s="23" t="s">
        <v>210</v>
      </c>
      <c r="BL15" s="23" t="s">
        <v>210</v>
      </c>
      <c r="BM15" s="23" t="s">
        <v>323</v>
      </c>
      <c r="BN15" s="23" t="s">
        <v>324</v>
      </c>
      <c r="BO15" s="23"/>
      <c r="BP15" s="23" t="s">
        <v>209</v>
      </c>
      <c r="BQ15" s="49">
        <f t="shared" si="9"/>
        <v>60</v>
      </c>
      <c r="BR15" s="49">
        <f t="shared" si="2"/>
        <v>60</v>
      </c>
      <c r="BS15" s="49">
        <f t="shared" si="10"/>
        <v>60</v>
      </c>
      <c r="BT15" s="49">
        <f t="shared" si="11"/>
        <v>0</v>
      </c>
      <c r="BU15" s="49">
        <f t="shared" si="12"/>
        <v>0</v>
      </c>
      <c r="BV15" s="49">
        <f t="shared" si="13"/>
        <v>0</v>
      </c>
      <c r="BW15" s="49">
        <f t="shared" si="14"/>
        <v>0</v>
      </c>
      <c r="BX15" s="49">
        <f t="shared" si="15"/>
        <v>60</v>
      </c>
      <c r="BY15" s="49">
        <v>60</v>
      </c>
      <c r="BZ15" s="49" t="s">
        <v>4073</v>
      </c>
      <c r="CA15" s="49" t="s">
        <v>4074</v>
      </c>
      <c r="CB15" s="36"/>
      <c r="CC15" s="36"/>
      <c r="CD15" s="36"/>
      <c r="CE15" s="36">
        <f t="shared" si="16"/>
        <v>0</v>
      </c>
      <c r="CF15" s="36"/>
      <c r="CG15" s="36"/>
      <c r="CH15" s="36"/>
      <c r="CI15" s="36"/>
      <c r="CJ15" s="36"/>
      <c r="CK15" s="36"/>
      <c r="CL15" s="36"/>
      <c r="CM15" s="36"/>
      <c r="CN15" s="36"/>
      <c r="CO15" s="36"/>
      <c r="CP15" s="36"/>
      <c r="CQ15" s="36">
        <f t="shared" si="17"/>
        <v>0</v>
      </c>
      <c r="CR15" s="36"/>
      <c r="CS15" s="36"/>
      <c r="CT15" s="36"/>
      <c r="CU15" s="36"/>
      <c r="CV15" s="36"/>
      <c r="CW15" s="36"/>
      <c r="CX15" s="59">
        <f t="shared" si="18"/>
        <v>0</v>
      </c>
      <c r="CY15" s="36"/>
      <c r="CZ15" s="36"/>
      <c r="DA15" s="36"/>
      <c r="DB15" s="36"/>
      <c r="DC15" s="36"/>
      <c r="DD15" s="36"/>
      <c r="DE15" s="59">
        <f t="shared" si="19"/>
        <v>48</v>
      </c>
      <c r="DF15" s="59">
        <v>48</v>
      </c>
      <c r="DG15" s="59">
        <v>0</v>
      </c>
      <c r="DH15" s="59"/>
      <c r="DI15" s="59"/>
      <c r="DJ15" s="59"/>
      <c r="DK15" s="59" t="s">
        <v>4075</v>
      </c>
      <c r="DL15" s="59">
        <v>0</v>
      </c>
      <c r="DM15" s="23">
        <v>0</v>
      </c>
    </row>
    <row r="16" s="9" customFormat="1" ht="70" customHeight="1" spans="1:117">
      <c r="A16" s="23"/>
      <c r="B16" s="23"/>
      <c r="C16" s="23"/>
      <c r="D16" s="23"/>
      <c r="E16" s="23"/>
      <c r="F16" s="23"/>
      <c r="G16" s="23"/>
      <c r="H16" s="23"/>
      <c r="I16" s="23"/>
      <c r="J16" s="23"/>
      <c r="K16" s="23"/>
      <c r="L16" s="23"/>
      <c r="M16" s="23"/>
      <c r="N16" s="23"/>
      <c r="O16" s="23"/>
      <c r="P16" s="23"/>
      <c r="Q16" s="23">
        <f>SUBTOTAL(103,$W$7:W16)*1</f>
        <v>10</v>
      </c>
      <c r="R16" s="23"/>
      <c r="S16" s="23"/>
      <c r="T16" s="30"/>
      <c r="U16" s="23"/>
      <c r="V16" s="23" t="s">
        <v>4065</v>
      </c>
      <c r="W16" s="23" t="s">
        <v>325</v>
      </c>
      <c r="X16" s="23" t="s">
        <v>192</v>
      </c>
      <c r="Y16" s="23" t="s">
        <v>193</v>
      </c>
      <c r="Z16" s="23" t="s">
        <v>194</v>
      </c>
      <c r="AA16" s="23" t="s">
        <v>326</v>
      </c>
      <c r="AB16" s="23" t="s">
        <v>196</v>
      </c>
      <c r="AC16" s="23" t="s">
        <v>55</v>
      </c>
      <c r="AD16" s="23" t="s">
        <v>327</v>
      </c>
      <c r="AE16" s="23" t="s">
        <v>328</v>
      </c>
      <c r="AF16" s="23" t="s">
        <v>326</v>
      </c>
      <c r="AG16" s="23" t="s">
        <v>329</v>
      </c>
      <c r="AH16" s="23" t="s">
        <v>202</v>
      </c>
      <c r="AI16" s="23" t="s">
        <v>203</v>
      </c>
      <c r="AJ16" s="23" t="s">
        <v>330</v>
      </c>
      <c r="AK16" s="23">
        <v>0</v>
      </c>
      <c r="AL16" s="23" t="s">
        <v>331</v>
      </c>
      <c r="AM16" s="33" t="s">
        <v>206</v>
      </c>
      <c r="AN16" s="33" t="s">
        <v>207</v>
      </c>
      <c r="AO16" s="23" t="s">
        <v>208</v>
      </c>
      <c r="AP16" s="23" t="s">
        <v>54</v>
      </c>
      <c r="AQ16" s="23"/>
      <c r="AR16" s="23"/>
      <c r="AS16" s="23"/>
      <c r="AT16" s="23"/>
      <c r="AU16" s="36">
        <v>27</v>
      </c>
      <c r="AV16" s="36">
        <v>27</v>
      </c>
      <c r="AW16" s="36">
        <f t="shared" si="7"/>
        <v>27</v>
      </c>
      <c r="AX16" s="36">
        <f t="shared" si="8"/>
        <v>0</v>
      </c>
      <c r="AY16" s="36"/>
      <c r="AZ16" s="36"/>
      <c r="BA16" s="40">
        <v>414</v>
      </c>
      <c r="BB16" s="40">
        <v>55</v>
      </c>
      <c r="BC16" s="23" t="s">
        <v>210</v>
      </c>
      <c r="BD16" s="23" t="s">
        <v>210</v>
      </c>
      <c r="BE16" s="23" t="s">
        <v>211</v>
      </c>
      <c r="BF16" s="23">
        <v>0</v>
      </c>
      <c r="BG16" s="23" t="s">
        <v>212</v>
      </c>
      <c r="BH16" s="23" t="s">
        <v>209</v>
      </c>
      <c r="BI16" s="23" t="s">
        <v>210</v>
      </c>
      <c r="BJ16" s="23">
        <v>0</v>
      </c>
      <c r="BK16" s="23" t="s">
        <v>210</v>
      </c>
      <c r="BL16" s="23">
        <v>0</v>
      </c>
      <c r="BM16" s="23" t="s">
        <v>332</v>
      </c>
      <c r="BN16" s="23">
        <v>13996990943</v>
      </c>
      <c r="BO16" s="23"/>
      <c r="BP16" s="23" t="s">
        <v>209</v>
      </c>
      <c r="BQ16" s="49">
        <f t="shared" si="9"/>
        <v>27</v>
      </c>
      <c r="BR16" s="49">
        <f t="shared" si="2"/>
        <v>16</v>
      </c>
      <c r="BS16" s="49">
        <f t="shared" si="10"/>
        <v>0</v>
      </c>
      <c r="BT16" s="49">
        <f t="shared" si="11"/>
        <v>16</v>
      </c>
      <c r="BU16" s="49">
        <f t="shared" si="12"/>
        <v>0</v>
      </c>
      <c r="BV16" s="49">
        <f t="shared" si="13"/>
        <v>11</v>
      </c>
      <c r="BW16" s="49">
        <f t="shared" si="14"/>
        <v>0</v>
      </c>
      <c r="BX16" s="49">
        <f t="shared" si="15"/>
        <v>0</v>
      </c>
      <c r="BY16" s="36"/>
      <c r="BZ16" s="36"/>
      <c r="CA16" s="36"/>
      <c r="CB16" s="36"/>
      <c r="CC16" s="36"/>
      <c r="CD16" s="36"/>
      <c r="CE16" s="36">
        <f t="shared" si="16"/>
        <v>16</v>
      </c>
      <c r="CF16" s="36">
        <v>16</v>
      </c>
      <c r="CG16" s="36" t="s">
        <v>4066</v>
      </c>
      <c r="CH16" s="36" t="s">
        <v>4067</v>
      </c>
      <c r="CI16" s="36"/>
      <c r="CJ16" s="36"/>
      <c r="CK16" s="36"/>
      <c r="CL16" s="36"/>
      <c r="CM16" s="36"/>
      <c r="CN16" s="36"/>
      <c r="CO16" s="36"/>
      <c r="CP16" s="36"/>
      <c r="CQ16" s="36">
        <f t="shared" si="17"/>
        <v>11</v>
      </c>
      <c r="CR16" s="36">
        <v>11</v>
      </c>
      <c r="CS16" s="36" t="s">
        <v>4068</v>
      </c>
      <c r="CT16" s="36" t="s">
        <v>4069</v>
      </c>
      <c r="CU16" s="36"/>
      <c r="CV16" s="36"/>
      <c r="CW16" s="36"/>
      <c r="CX16" s="59">
        <f t="shared" si="18"/>
        <v>0</v>
      </c>
      <c r="CY16" s="36"/>
      <c r="CZ16" s="36"/>
      <c r="DA16" s="36"/>
      <c r="DB16" s="36"/>
      <c r="DC16" s="36"/>
      <c r="DD16" s="36"/>
      <c r="DE16" s="59">
        <f t="shared" si="19"/>
        <v>0</v>
      </c>
      <c r="DF16" s="59">
        <v>0</v>
      </c>
      <c r="DG16" s="59">
        <v>0</v>
      </c>
      <c r="DH16" s="59"/>
      <c r="DI16" s="59"/>
      <c r="DJ16" s="59"/>
      <c r="DK16" s="59" t="s">
        <v>4075</v>
      </c>
      <c r="DL16" s="59">
        <v>0.8</v>
      </c>
      <c r="DM16" s="23" t="s">
        <v>4086</v>
      </c>
    </row>
    <row r="17" s="9" customFormat="1" ht="70" customHeight="1" spans="1:117">
      <c r="A17" s="23"/>
      <c r="B17" s="23"/>
      <c r="C17" s="23"/>
      <c r="D17" s="23"/>
      <c r="E17" s="23"/>
      <c r="F17" s="23"/>
      <c r="G17" s="23"/>
      <c r="H17" s="23"/>
      <c r="I17" s="23"/>
      <c r="J17" s="23"/>
      <c r="K17" s="23"/>
      <c r="L17" s="23"/>
      <c r="M17" s="23"/>
      <c r="N17" s="23"/>
      <c r="O17" s="23"/>
      <c r="P17" s="23"/>
      <c r="Q17" s="23">
        <f>SUBTOTAL(103,$W$7:W17)*1</f>
        <v>11</v>
      </c>
      <c r="R17" s="23"/>
      <c r="S17" s="23"/>
      <c r="T17" s="23"/>
      <c r="U17" s="23"/>
      <c r="V17" s="23" t="s">
        <v>4065</v>
      </c>
      <c r="W17" s="23" t="s">
        <v>333</v>
      </c>
      <c r="X17" s="23" t="s">
        <v>192</v>
      </c>
      <c r="Y17" s="23" t="s">
        <v>193</v>
      </c>
      <c r="Z17" s="23" t="s">
        <v>194</v>
      </c>
      <c r="AA17" s="23" t="s">
        <v>334</v>
      </c>
      <c r="AB17" s="23" t="s">
        <v>196</v>
      </c>
      <c r="AC17" s="23" t="s">
        <v>335</v>
      </c>
      <c r="AD17" s="23" t="s">
        <v>336</v>
      </c>
      <c r="AE17" s="23" t="s">
        <v>337</v>
      </c>
      <c r="AF17" s="23" t="s">
        <v>338</v>
      </c>
      <c r="AG17" s="23" t="s">
        <v>339</v>
      </c>
      <c r="AH17" s="23" t="s">
        <v>202</v>
      </c>
      <c r="AI17" s="23" t="s">
        <v>203</v>
      </c>
      <c r="AJ17" s="23" t="s">
        <v>340</v>
      </c>
      <c r="AK17" s="23">
        <v>0</v>
      </c>
      <c r="AL17" s="23" t="s">
        <v>341</v>
      </c>
      <c r="AM17" s="33" t="s">
        <v>206</v>
      </c>
      <c r="AN17" s="33" t="s">
        <v>207</v>
      </c>
      <c r="AO17" s="23" t="s">
        <v>208</v>
      </c>
      <c r="AP17" s="23" t="s">
        <v>42</v>
      </c>
      <c r="AQ17" s="23"/>
      <c r="AR17" s="23"/>
      <c r="AS17" s="23"/>
      <c r="AT17" s="23"/>
      <c r="AU17" s="36">
        <v>44</v>
      </c>
      <c r="AV17" s="36">
        <v>44</v>
      </c>
      <c r="AW17" s="36">
        <f t="shared" si="7"/>
        <v>44</v>
      </c>
      <c r="AX17" s="36">
        <f t="shared" si="8"/>
        <v>0</v>
      </c>
      <c r="AY17" s="36"/>
      <c r="AZ17" s="36"/>
      <c r="BA17" s="40">
        <v>400</v>
      </c>
      <c r="BB17" s="40">
        <v>120</v>
      </c>
      <c r="BC17" s="23" t="s">
        <v>210</v>
      </c>
      <c r="BD17" s="23" t="s">
        <v>210</v>
      </c>
      <c r="BE17" s="23" t="s">
        <v>211</v>
      </c>
      <c r="BF17" s="23">
        <v>0</v>
      </c>
      <c r="BG17" s="23" t="s">
        <v>212</v>
      </c>
      <c r="BH17" s="23" t="s">
        <v>209</v>
      </c>
      <c r="BI17" s="23" t="s">
        <v>210</v>
      </c>
      <c r="BJ17" s="23">
        <v>0</v>
      </c>
      <c r="BK17" s="23" t="s">
        <v>210</v>
      </c>
      <c r="BL17" s="23">
        <v>0</v>
      </c>
      <c r="BM17" s="23" t="s">
        <v>342</v>
      </c>
      <c r="BN17" s="23">
        <v>75762007</v>
      </c>
      <c r="BO17" s="23"/>
      <c r="BP17" s="23" t="s">
        <v>209</v>
      </c>
      <c r="BQ17" s="49">
        <f t="shared" si="9"/>
        <v>44</v>
      </c>
      <c r="BR17" s="49">
        <f t="shared" si="2"/>
        <v>44</v>
      </c>
      <c r="BS17" s="49">
        <f t="shared" si="10"/>
        <v>44</v>
      </c>
      <c r="BT17" s="49">
        <f t="shared" si="11"/>
        <v>0</v>
      </c>
      <c r="BU17" s="49">
        <f t="shared" si="12"/>
        <v>0</v>
      </c>
      <c r="BV17" s="49">
        <f t="shared" si="13"/>
        <v>0</v>
      </c>
      <c r="BW17" s="49">
        <f t="shared" si="14"/>
        <v>0</v>
      </c>
      <c r="BX17" s="49">
        <f t="shared" si="15"/>
        <v>44</v>
      </c>
      <c r="BY17" s="49">
        <v>44</v>
      </c>
      <c r="BZ17" s="52" t="s">
        <v>4078</v>
      </c>
      <c r="CA17" s="52" t="s">
        <v>4079</v>
      </c>
      <c r="CB17" s="36"/>
      <c r="CC17" s="36"/>
      <c r="CD17" s="36"/>
      <c r="CE17" s="36">
        <f t="shared" si="16"/>
        <v>0</v>
      </c>
      <c r="CF17" s="36"/>
      <c r="CG17" s="36"/>
      <c r="CH17" s="36"/>
      <c r="CI17" s="36"/>
      <c r="CJ17" s="36"/>
      <c r="CK17" s="36"/>
      <c r="CL17" s="36"/>
      <c r="CM17" s="36"/>
      <c r="CN17" s="36"/>
      <c r="CO17" s="36"/>
      <c r="CP17" s="36"/>
      <c r="CQ17" s="36">
        <f t="shared" si="17"/>
        <v>0</v>
      </c>
      <c r="CR17" s="36"/>
      <c r="CS17" s="36"/>
      <c r="CT17" s="36"/>
      <c r="CU17" s="36"/>
      <c r="CV17" s="36"/>
      <c r="CW17" s="36"/>
      <c r="CX17" s="59">
        <f t="shared" si="18"/>
        <v>0</v>
      </c>
      <c r="CY17" s="36"/>
      <c r="CZ17" s="36"/>
      <c r="DA17" s="36"/>
      <c r="DB17" s="36"/>
      <c r="DC17" s="36"/>
      <c r="DD17" s="36"/>
      <c r="DE17" s="59">
        <f t="shared" si="19"/>
        <v>31.94</v>
      </c>
      <c r="DF17" s="59">
        <v>31.94</v>
      </c>
      <c r="DG17" s="59">
        <v>0</v>
      </c>
      <c r="DH17" s="59"/>
      <c r="DI17" s="59"/>
      <c r="DJ17" s="59"/>
      <c r="DK17" s="59" t="s">
        <v>4075</v>
      </c>
      <c r="DL17" s="59">
        <v>1</v>
      </c>
      <c r="DM17" s="23" t="s">
        <v>4087</v>
      </c>
    </row>
    <row r="18" s="9" customFormat="1" ht="70" customHeight="1" spans="1:117">
      <c r="A18" s="23"/>
      <c r="B18" s="23"/>
      <c r="C18" s="23"/>
      <c r="D18" s="23"/>
      <c r="E18" s="23"/>
      <c r="F18" s="23"/>
      <c r="G18" s="23"/>
      <c r="H18" s="23"/>
      <c r="I18" s="23"/>
      <c r="J18" s="23"/>
      <c r="K18" s="23"/>
      <c r="L18" s="23"/>
      <c r="M18" s="23"/>
      <c r="N18" s="23"/>
      <c r="O18" s="23"/>
      <c r="P18" s="23"/>
      <c r="Q18" s="23">
        <f>SUBTOTAL(103,$W$7:W18)*1</f>
        <v>12</v>
      </c>
      <c r="R18" s="23"/>
      <c r="S18" s="23"/>
      <c r="T18" s="30"/>
      <c r="U18" s="23"/>
      <c r="V18" s="23" t="s">
        <v>4065</v>
      </c>
      <c r="W18" s="23" t="s">
        <v>343</v>
      </c>
      <c r="X18" s="23" t="s">
        <v>192</v>
      </c>
      <c r="Y18" s="23" t="s">
        <v>193</v>
      </c>
      <c r="Z18" s="23" t="s">
        <v>194</v>
      </c>
      <c r="AA18" s="23" t="s">
        <v>344</v>
      </c>
      <c r="AB18" s="23" t="s">
        <v>196</v>
      </c>
      <c r="AC18" s="23" t="s">
        <v>345</v>
      </c>
      <c r="AD18" s="23" t="s">
        <v>346</v>
      </c>
      <c r="AE18" s="23" t="s">
        <v>347</v>
      </c>
      <c r="AF18" s="23" t="s">
        <v>346</v>
      </c>
      <c r="AG18" s="23" t="s">
        <v>348</v>
      </c>
      <c r="AH18" s="23" t="s">
        <v>202</v>
      </c>
      <c r="AI18" s="23" t="s">
        <v>203</v>
      </c>
      <c r="AJ18" s="23" t="s">
        <v>349</v>
      </c>
      <c r="AK18" s="23">
        <v>0</v>
      </c>
      <c r="AL18" s="23" t="s">
        <v>350</v>
      </c>
      <c r="AM18" s="33" t="s">
        <v>351</v>
      </c>
      <c r="AN18" s="33" t="s">
        <v>257</v>
      </c>
      <c r="AO18" s="23" t="s">
        <v>208</v>
      </c>
      <c r="AP18" s="23" t="s">
        <v>109</v>
      </c>
      <c r="AQ18" s="23"/>
      <c r="AR18" s="23"/>
      <c r="AS18" s="23"/>
      <c r="AT18" s="23"/>
      <c r="AU18" s="36">
        <v>321</v>
      </c>
      <c r="AV18" s="36">
        <v>321</v>
      </c>
      <c r="AW18" s="36">
        <f t="shared" si="7"/>
        <v>264.612</v>
      </c>
      <c r="AX18" s="36">
        <f t="shared" si="8"/>
        <v>56.388</v>
      </c>
      <c r="AY18" s="36"/>
      <c r="AZ18" s="36"/>
      <c r="BA18" s="40">
        <v>1500</v>
      </c>
      <c r="BB18" s="40">
        <v>41</v>
      </c>
      <c r="BC18" s="23" t="s">
        <v>210</v>
      </c>
      <c r="BD18" s="23" t="s">
        <v>210</v>
      </c>
      <c r="BE18" s="23" t="s">
        <v>211</v>
      </c>
      <c r="BF18" s="23">
        <v>0</v>
      </c>
      <c r="BG18" s="23" t="s">
        <v>212</v>
      </c>
      <c r="BH18" s="23" t="s">
        <v>210</v>
      </c>
      <c r="BI18" s="23" t="s">
        <v>210</v>
      </c>
      <c r="BJ18" s="23" t="s">
        <v>210</v>
      </c>
      <c r="BK18" s="23" t="s">
        <v>210</v>
      </c>
      <c r="BL18" s="23">
        <v>0</v>
      </c>
      <c r="BM18" s="23" t="s">
        <v>352</v>
      </c>
      <c r="BN18" s="23">
        <v>13308273936</v>
      </c>
      <c r="BO18" s="23"/>
      <c r="BP18" s="23" t="s">
        <v>209</v>
      </c>
      <c r="BQ18" s="49">
        <f t="shared" si="9"/>
        <v>264.612</v>
      </c>
      <c r="BR18" s="49">
        <f t="shared" si="2"/>
        <v>264.612</v>
      </c>
      <c r="BS18" s="49">
        <f t="shared" si="10"/>
        <v>264.612</v>
      </c>
      <c r="BT18" s="49">
        <f t="shared" si="11"/>
        <v>0</v>
      </c>
      <c r="BU18" s="49">
        <f t="shared" si="12"/>
        <v>0</v>
      </c>
      <c r="BV18" s="49">
        <f t="shared" si="13"/>
        <v>0</v>
      </c>
      <c r="BW18" s="49">
        <f t="shared" si="14"/>
        <v>0</v>
      </c>
      <c r="BX18" s="49">
        <f t="shared" si="15"/>
        <v>264.612</v>
      </c>
      <c r="BY18" s="49">
        <v>264.612</v>
      </c>
      <c r="BZ18" s="49" t="s">
        <v>4078</v>
      </c>
      <c r="CA18" s="49" t="s">
        <v>4088</v>
      </c>
      <c r="CB18" s="36"/>
      <c r="CC18" s="36"/>
      <c r="CD18" s="36"/>
      <c r="CE18" s="36">
        <f t="shared" si="16"/>
        <v>0</v>
      </c>
      <c r="CF18" s="36"/>
      <c r="CG18" s="36"/>
      <c r="CH18" s="36"/>
      <c r="CI18" s="36"/>
      <c r="CJ18" s="36"/>
      <c r="CK18" s="36"/>
      <c r="CL18" s="36"/>
      <c r="CM18" s="36"/>
      <c r="CN18" s="36"/>
      <c r="CO18" s="36"/>
      <c r="CP18" s="36"/>
      <c r="CQ18" s="36">
        <f t="shared" si="17"/>
        <v>0</v>
      </c>
      <c r="CR18" s="36"/>
      <c r="CS18" s="36"/>
      <c r="CT18" s="36"/>
      <c r="CU18" s="36"/>
      <c r="CV18" s="36"/>
      <c r="CW18" s="36"/>
      <c r="CX18" s="59">
        <f t="shared" si="18"/>
        <v>0</v>
      </c>
      <c r="CY18" s="36"/>
      <c r="CZ18" s="36"/>
      <c r="DA18" s="36"/>
      <c r="DB18" s="36"/>
      <c r="DC18" s="36"/>
      <c r="DD18" s="36"/>
      <c r="DE18" s="59">
        <f t="shared" si="19"/>
        <v>128.4</v>
      </c>
      <c r="DF18" s="59">
        <v>128.4</v>
      </c>
      <c r="DG18" s="59">
        <v>0</v>
      </c>
      <c r="DH18" s="59"/>
      <c r="DI18" s="59"/>
      <c r="DJ18" s="59"/>
      <c r="DK18" s="59" t="s">
        <v>4075</v>
      </c>
      <c r="DL18" s="59">
        <v>100</v>
      </c>
      <c r="DM18" s="23" t="s">
        <v>4070</v>
      </c>
    </row>
    <row r="19" s="9" customFormat="1" ht="70" customHeight="1" spans="1:117">
      <c r="A19" s="23"/>
      <c r="B19" s="23"/>
      <c r="C19" s="23"/>
      <c r="D19" s="23"/>
      <c r="E19" s="23"/>
      <c r="F19" s="23"/>
      <c r="G19" s="23"/>
      <c r="H19" s="23"/>
      <c r="I19" s="23"/>
      <c r="J19" s="23"/>
      <c r="K19" s="23"/>
      <c r="L19" s="23"/>
      <c r="M19" s="23"/>
      <c r="N19" s="23"/>
      <c r="O19" s="23"/>
      <c r="P19" s="23"/>
      <c r="Q19" s="23">
        <f>SUBTOTAL(103,$W$7:W19)*1</f>
        <v>13</v>
      </c>
      <c r="R19" s="23"/>
      <c r="S19" s="23"/>
      <c r="T19" s="23"/>
      <c r="U19" s="23"/>
      <c r="V19" s="23" t="s">
        <v>4065</v>
      </c>
      <c r="W19" s="23" t="s">
        <v>353</v>
      </c>
      <c r="X19" s="23" t="s">
        <v>215</v>
      </c>
      <c r="Y19" s="23" t="s">
        <v>216</v>
      </c>
      <c r="Z19" s="23" t="s">
        <v>217</v>
      </c>
      <c r="AA19" s="23" t="s">
        <v>354</v>
      </c>
      <c r="AB19" s="23" t="s">
        <v>196</v>
      </c>
      <c r="AC19" s="23" t="s">
        <v>355</v>
      </c>
      <c r="AD19" s="23" t="s">
        <v>356</v>
      </c>
      <c r="AE19" s="23" t="s">
        <v>357</v>
      </c>
      <c r="AF19" s="23" t="s">
        <v>358</v>
      </c>
      <c r="AG19" s="23" t="s">
        <v>359</v>
      </c>
      <c r="AH19" s="23" t="s">
        <v>360</v>
      </c>
      <c r="AI19" s="23" t="s">
        <v>361</v>
      </c>
      <c r="AJ19" s="23" t="s">
        <v>362</v>
      </c>
      <c r="AK19" s="23" t="s">
        <v>363</v>
      </c>
      <c r="AL19" s="23" t="s">
        <v>364</v>
      </c>
      <c r="AM19" s="33" t="s">
        <v>365</v>
      </c>
      <c r="AN19" s="33" t="s">
        <v>366</v>
      </c>
      <c r="AO19" s="23" t="s">
        <v>367</v>
      </c>
      <c r="AP19" s="23" t="s">
        <v>100</v>
      </c>
      <c r="AQ19" s="23"/>
      <c r="AR19" s="23"/>
      <c r="AS19" s="23"/>
      <c r="AT19" s="23"/>
      <c r="AU19" s="36">
        <v>300</v>
      </c>
      <c r="AV19" s="36">
        <v>300</v>
      </c>
      <c r="AW19" s="36">
        <f t="shared" si="7"/>
        <v>300</v>
      </c>
      <c r="AX19" s="36">
        <f t="shared" si="8"/>
        <v>0</v>
      </c>
      <c r="AY19" s="36"/>
      <c r="AZ19" s="36"/>
      <c r="BA19" s="40">
        <v>200</v>
      </c>
      <c r="BB19" s="40">
        <v>5</v>
      </c>
      <c r="BC19" s="23" t="s">
        <v>210</v>
      </c>
      <c r="BD19" s="23" t="s">
        <v>210</v>
      </c>
      <c r="BE19" s="23" t="s">
        <v>211</v>
      </c>
      <c r="BF19" s="23">
        <v>0</v>
      </c>
      <c r="BG19" s="23" t="s">
        <v>212</v>
      </c>
      <c r="BH19" s="23" t="s">
        <v>210</v>
      </c>
      <c r="BI19" s="23" t="s">
        <v>210</v>
      </c>
      <c r="BJ19" s="23">
        <v>0</v>
      </c>
      <c r="BK19" s="23" t="s">
        <v>210</v>
      </c>
      <c r="BL19" s="23">
        <v>0</v>
      </c>
      <c r="BM19" s="23" t="s">
        <v>368</v>
      </c>
      <c r="BN19" s="23">
        <v>18996940003</v>
      </c>
      <c r="BO19" s="23"/>
      <c r="BP19" s="23" t="s">
        <v>209</v>
      </c>
      <c r="BQ19" s="49">
        <f t="shared" si="9"/>
        <v>300</v>
      </c>
      <c r="BR19" s="49">
        <f t="shared" si="2"/>
        <v>300</v>
      </c>
      <c r="BS19" s="49">
        <f t="shared" si="10"/>
        <v>300</v>
      </c>
      <c r="BT19" s="49">
        <f t="shared" si="11"/>
        <v>0</v>
      </c>
      <c r="BU19" s="49">
        <f t="shared" si="12"/>
        <v>0</v>
      </c>
      <c r="BV19" s="49">
        <f t="shared" si="13"/>
        <v>0</v>
      </c>
      <c r="BW19" s="49">
        <f t="shared" si="14"/>
        <v>0</v>
      </c>
      <c r="BX19" s="49">
        <f t="shared" si="15"/>
        <v>300</v>
      </c>
      <c r="BY19" s="49">
        <v>300</v>
      </c>
      <c r="BZ19" s="52" t="s">
        <v>4078</v>
      </c>
      <c r="CA19" s="52" t="s">
        <v>4079</v>
      </c>
      <c r="CB19" s="36"/>
      <c r="CC19" s="36"/>
      <c r="CD19" s="36"/>
      <c r="CE19" s="36">
        <f t="shared" si="16"/>
        <v>0</v>
      </c>
      <c r="CF19" s="36"/>
      <c r="CG19" s="36"/>
      <c r="CH19" s="36"/>
      <c r="CI19" s="36"/>
      <c r="CJ19" s="36"/>
      <c r="CK19" s="36"/>
      <c r="CL19" s="36"/>
      <c r="CM19" s="36"/>
      <c r="CN19" s="36"/>
      <c r="CO19" s="36"/>
      <c r="CP19" s="36"/>
      <c r="CQ19" s="36">
        <f t="shared" si="17"/>
        <v>0</v>
      </c>
      <c r="CR19" s="36"/>
      <c r="CS19" s="36"/>
      <c r="CT19" s="36"/>
      <c r="CU19" s="36"/>
      <c r="CV19" s="36"/>
      <c r="CW19" s="36"/>
      <c r="CX19" s="59">
        <f t="shared" si="18"/>
        <v>0</v>
      </c>
      <c r="CY19" s="36"/>
      <c r="CZ19" s="36"/>
      <c r="DA19" s="36"/>
      <c r="DB19" s="36"/>
      <c r="DC19" s="36"/>
      <c r="DD19" s="36"/>
      <c r="DE19" s="59">
        <f t="shared" si="19"/>
        <v>300</v>
      </c>
      <c r="DF19" s="59">
        <v>300</v>
      </c>
      <c r="DG19" s="59">
        <v>0</v>
      </c>
      <c r="DH19" s="59"/>
      <c r="DI19" s="59"/>
      <c r="DJ19" s="59"/>
      <c r="DK19" s="59" t="s">
        <v>4071</v>
      </c>
      <c r="DL19" s="59">
        <v>1</v>
      </c>
      <c r="DM19" s="23" t="s">
        <v>4071</v>
      </c>
    </row>
    <row r="20" s="9" customFormat="1" ht="70" customHeight="1" spans="1:117">
      <c r="A20" s="23"/>
      <c r="B20" s="23"/>
      <c r="C20" s="23"/>
      <c r="D20" s="23"/>
      <c r="E20" s="23"/>
      <c r="F20" s="23"/>
      <c r="G20" s="23"/>
      <c r="H20" s="23"/>
      <c r="I20" s="23"/>
      <c r="J20" s="23"/>
      <c r="K20" s="23"/>
      <c r="L20" s="23"/>
      <c r="M20" s="23"/>
      <c r="N20" s="23"/>
      <c r="O20" s="23"/>
      <c r="P20" s="23"/>
      <c r="Q20" s="23">
        <f>SUBTOTAL(103,$W$7:W20)*1</f>
        <v>14</v>
      </c>
      <c r="R20" s="23"/>
      <c r="S20" s="23"/>
      <c r="T20" s="30"/>
      <c r="U20" s="23"/>
      <c r="V20" s="23" t="s">
        <v>4065</v>
      </c>
      <c r="W20" s="23" t="s">
        <v>369</v>
      </c>
      <c r="X20" s="23" t="s">
        <v>215</v>
      </c>
      <c r="Y20" s="23" t="s">
        <v>216</v>
      </c>
      <c r="Z20" s="23" t="s">
        <v>217</v>
      </c>
      <c r="AA20" s="23" t="s">
        <v>370</v>
      </c>
      <c r="AB20" s="23" t="s">
        <v>196</v>
      </c>
      <c r="AC20" s="23" t="s">
        <v>371</v>
      </c>
      <c r="AD20" s="23" t="s">
        <v>372</v>
      </c>
      <c r="AE20" s="23" t="s">
        <v>373</v>
      </c>
      <c r="AF20" s="23" t="s">
        <v>374</v>
      </c>
      <c r="AG20" s="23" t="s">
        <v>375</v>
      </c>
      <c r="AH20" s="23" t="s">
        <v>376</v>
      </c>
      <c r="AI20" s="23" t="s">
        <v>377</v>
      </c>
      <c r="AJ20" s="23" t="s">
        <v>378</v>
      </c>
      <c r="AK20" s="23" t="s">
        <v>379</v>
      </c>
      <c r="AL20" s="23" t="s">
        <v>380</v>
      </c>
      <c r="AM20" s="33" t="s">
        <v>381</v>
      </c>
      <c r="AN20" s="33" t="s">
        <v>207</v>
      </c>
      <c r="AO20" s="23" t="s">
        <v>367</v>
      </c>
      <c r="AP20" s="23" t="s">
        <v>114</v>
      </c>
      <c r="AQ20" s="23"/>
      <c r="AR20" s="23"/>
      <c r="AS20" s="23"/>
      <c r="AT20" s="23"/>
      <c r="AU20" s="36">
        <v>744</v>
      </c>
      <c r="AV20" s="36">
        <v>744</v>
      </c>
      <c r="AW20" s="36">
        <f t="shared" si="7"/>
        <v>744</v>
      </c>
      <c r="AX20" s="36">
        <f t="shared" si="8"/>
        <v>0</v>
      </c>
      <c r="AY20" s="36"/>
      <c r="AZ20" s="36"/>
      <c r="BA20" s="40">
        <v>1000</v>
      </c>
      <c r="BB20" s="40">
        <v>80</v>
      </c>
      <c r="BC20" s="23" t="s">
        <v>210</v>
      </c>
      <c r="BD20" s="23" t="s">
        <v>210</v>
      </c>
      <c r="BE20" s="23" t="s">
        <v>211</v>
      </c>
      <c r="BF20" s="23">
        <v>0</v>
      </c>
      <c r="BG20" s="23" t="s">
        <v>212</v>
      </c>
      <c r="BH20" s="23" t="s">
        <v>209</v>
      </c>
      <c r="BI20" s="23" t="s">
        <v>210</v>
      </c>
      <c r="BJ20" s="23">
        <v>0</v>
      </c>
      <c r="BK20" s="23" t="s">
        <v>210</v>
      </c>
      <c r="BL20" s="23">
        <v>0</v>
      </c>
      <c r="BM20" s="23" t="s">
        <v>382</v>
      </c>
      <c r="BN20" s="23" t="s">
        <v>383</v>
      </c>
      <c r="BO20" s="23"/>
      <c r="BP20" s="23" t="s">
        <v>209</v>
      </c>
      <c r="BQ20" s="49">
        <f t="shared" si="9"/>
        <v>744</v>
      </c>
      <c r="BR20" s="49">
        <f t="shared" si="2"/>
        <v>744</v>
      </c>
      <c r="BS20" s="49">
        <f t="shared" si="10"/>
        <v>744</v>
      </c>
      <c r="BT20" s="49">
        <f t="shared" si="11"/>
        <v>0</v>
      </c>
      <c r="BU20" s="49">
        <f t="shared" si="12"/>
        <v>0</v>
      </c>
      <c r="BV20" s="49">
        <f t="shared" si="13"/>
        <v>0</v>
      </c>
      <c r="BW20" s="49">
        <f t="shared" si="14"/>
        <v>0</v>
      </c>
      <c r="BX20" s="49">
        <f t="shared" si="15"/>
        <v>744</v>
      </c>
      <c r="BY20" s="49">
        <v>744</v>
      </c>
      <c r="BZ20" s="52" t="s">
        <v>4078</v>
      </c>
      <c r="CA20" s="52" t="s">
        <v>4079</v>
      </c>
      <c r="CB20" s="36"/>
      <c r="CC20" s="36"/>
      <c r="CD20" s="36"/>
      <c r="CE20" s="36">
        <f t="shared" si="16"/>
        <v>0</v>
      </c>
      <c r="CF20" s="36"/>
      <c r="CG20" s="36"/>
      <c r="CH20" s="36"/>
      <c r="CI20" s="36"/>
      <c r="CJ20" s="36"/>
      <c r="CK20" s="36"/>
      <c r="CL20" s="36"/>
      <c r="CM20" s="36"/>
      <c r="CN20" s="36"/>
      <c r="CO20" s="36"/>
      <c r="CP20" s="36"/>
      <c r="CQ20" s="36">
        <f t="shared" si="17"/>
        <v>0</v>
      </c>
      <c r="CR20" s="36"/>
      <c r="CS20" s="36"/>
      <c r="CT20" s="36"/>
      <c r="CU20" s="36"/>
      <c r="CV20" s="36"/>
      <c r="CW20" s="36"/>
      <c r="CX20" s="59">
        <f t="shared" si="18"/>
        <v>0</v>
      </c>
      <c r="CY20" s="36"/>
      <c r="CZ20" s="36"/>
      <c r="DA20" s="36"/>
      <c r="DB20" s="36"/>
      <c r="DC20" s="36"/>
      <c r="DD20" s="36"/>
      <c r="DE20" s="59">
        <f t="shared" si="19"/>
        <v>258.95</v>
      </c>
      <c r="DF20" s="59">
        <v>258.95</v>
      </c>
      <c r="DG20" s="59">
        <v>0</v>
      </c>
      <c r="DH20" s="59"/>
      <c r="DI20" s="59"/>
      <c r="DJ20" s="59"/>
      <c r="DK20" s="59" t="s">
        <v>4075</v>
      </c>
      <c r="DL20" s="59">
        <v>0.9</v>
      </c>
      <c r="DM20" s="23" t="s">
        <v>4089</v>
      </c>
    </row>
    <row r="21" s="9" customFormat="1" ht="70" customHeight="1" spans="1:117">
      <c r="A21" s="23"/>
      <c r="B21" s="23"/>
      <c r="C21" s="23"/>
      <c r="D21" s="23"/>
      <c r="E21" s="23"/>
      <c r="F21" s="23"/>
      <c r="G21" s="23"/>
      <c r="H21" s="23"/>
      <c r="I21" s="23"/>
      <c r="J21" s="23"/>
      <c r="K21" s="23"/>
      <c r="L21" s="23"/>
      <c r="M21" s="23"/>
      <c r="N21" s="23"/>
      <c r="O21" s="23"/>
      <c r="P21" s="23"/>
      <c r="Q21" s="23">
        <f>SUBTOTAL(103,$W$7:W21)*1</f>
        <v>15</v>
      </c>
      <c r="R21" s="23"/>
      <c r="S21" s="23"/>
      <c r="T21" s="23"/>
      <c r="U21" s="23"/>
      <c r="V21" s="23" t="s">
        <v>4065</v>
      </c>
      <c r="W21" s="23" t="s">
        <v>384</v>
      </c>
      <c r="X21" s="23" t="s">
        <v>192</v>
      </c>
      <c r="Y21" s="23" t="s">
        <v>244</v>
      </c>
      <c r="Z21" s="23" t="s">
        <v>262</v>
      </c>
      <c r="AA21" s="23" t="s">
        <v>385</v>
      </c>
      <c r="AB21" s="23" t="s">
        <v>196</v>
      </c>
      <c r="AC21" s="23" t="s">
        <v>386</v>
      </c>
      <c r="AD21" s="23" t="s">
        <v>387</v>
      </c>
      <c r="AE21" s="23" t="s">
        <v>388</v>
      </c>
      <c r="AF21" s="23" t="s">
        <v>389</v>
      </c>
      <c r="AG21" s="23" t="s">
        <v>390</v>
      </c>
      <c r="AH21" s="23" t="s">
        <v>391</v>
      </c>
      <c r="AI21" s="23" t="s">
        <v>392</v>
      </c>
      <c r="AJ21" s="23" t="s">
        <v>393</v>
      </c>
      <c r="AK21" s="23" t="s">
        <v>394</v>
      </c>
      <c r="AL21" s="23" t="s">
        <v>395</v>
      </c>
      <c r="AM21" s="33" t="s">
        <v>396</v>
      </c>
      <c r="AN21" s="33" t="s">
        <v>230</v>
      </c>
      <c r="AO21" s="23" t="s">
        <v>274</v>
      </c>
      <c r="AP21" s="23" t="s">
        <v>50</v>
      </c>
      <c r="AQ21" s="23"/>
      <c r="AR21" s="23"/>
      <c r="AS21" s="23"/>
      <c r="AT21" s="23"/>
      <c r="AU21" s="36">
        <v>60</v>
      </c>
      <c r="AV21" s="36">
        <v>60</v>
      </c>
      <c r="AW21" s="36">
        <f t="shared" si="7"/>
        <v>60</v>
      </c>
      <c r="AX21" s="36">
        <f t="shared" si="8"/>
        <v>0</v>
      </c>
      <c r="AY21" s="36"/>
      <c r="AZ21" s="36"/>
      <c r="BA21" s="40">
        <v>7721</v>
      </c>
      <c r="BB21" s="40">
        <v>751</v>
      </c>
      <c r="BC21" s="23" t="s">
        <v>210</v>
      </c>
      <c r="BD21" s="23" t="s">
        <v>209</v>
      </c>
      <c r="BE21" s="23" t="s">
        <v>211</v>
      </c>
      <c r="BF21" s="23">
        <v>0</v>
      </c>
      <c r="BG21" s="23" t="s">
        <v>212</v>
      </c>
      <c r="BH21" s="23" t="s">
        <v>209</v>
      </c>
      <c r="BI21" s="23" t="s">
        <v>210</v>
      </c>
      <c r="BJ21" s="23">
        <v>0</v>
      </c>
      <c r="BK21" s="23" t="s">
        <v>210</v>
      </c>
      <c r="BL21" s="23">
        <v>0</v>
      </c>
      <c r="BM21" s="23" t="s">
        <v>397</v>
      </c>
      <c r="BN21" s="23">
        <v>13709487252</v>
      </c>
      <c r="BO21" s="23"/>
      <c r="BP21" s="23" t="s">
        <v>209</v>
      </c>
      <c r="BQ21" s="49">
        <f t="shared" si="9"/>
        <v>60</v>
      </c>
      <c r="BR21" s="49">
        <f t="shared" si="2"/>
        <v>36</v>
      </c>
      <c r="BS21" s="49">
        <f t="shared" si="10"/>
        <v>0</v>
      </c>
      <c r="BT21" s="49">
        <f t="shared" si="11"/>
        <v>36</v>
      </c>
      <c r="BU21" s="49">
        <f t="shared" si="12"/>
        <v>0</v>
      </c>
      <c r="BV21" s="49">
        <f t="shared" si="13"/>
        <v>24</v>
      </c>
      <c r="BW21" s="49">
        <f t="shared" si="14"/>
        <v>0</v>
      </c>
      <c r="BX21" s="49">
        <f t="shared" si="15"/>
        <v>0</v>
      </c>
      <c r="BY21" s="36"/>
      <c r="BZ21" s="36"/>
      <c r="CA21" s="36"/>
      <c r="CB21" s="36"/>
      <c r="CC21" s="36"/>
      <c r="CD21" s="36"/>
      <c r="CE21" s="36">
        <f t="shared" si="16"/>
        <v>36</v>
      </c>
      <c r="CF21" s="36">
        <v>36</v>
      </c>
      <c r="CG21" s="36" t="s">
        <v>4080</v>
      </c>
      <c r="CH21" s="36" t="s">
        <v>4081</v>
      </c>
      <c r="CI21" s="36"/>
      <c r="CJ21" s="36"/>
      <c r="CK21" s="36"/>
      <c r="CL21" s="36"/>
      <c r="CM21" s="36"/>
      <c r="CN21" s="36"/>
      <c r="CO21" s="36"/>
      <c r="CP21" s="36"/>
      <c r="CQ21" s="36">
        <f t="shared" si="17"/>
        <v>24</v>
      </c>
      <c r="CR21" s="36">
        <v>24</v>
      </c>
      <c r="CS21" s="36" t="s">
        <v>4068</v>
      </c>
      <c r="CT21" s="36" t="s">
        <v>4069</v>
      </c>
      <c r="CU21" s="36"/>
      <c r="CV21" s="36"/>
      <c r="CW21" s="36"/>
      <c r="CX21" s="59">
        <f t="shared" si="18"/>
        <v>0</v>
      </c>
      <c r="CY21" s="36"/>
      <c r="CZ21" s="36"/>
      <c r="DA21" s="36"/>
      <c r="DB21" s="36"/>
      <c r="DC21" s="36"/>
      <c r="DD21" s="36"/>
      <c r="DE21" s="59">
        <f t="shared" si="19"/>
        <v>36</v>
      </c>
      <c r="DF21" s="59">
        <v>0</v>
      </c>
      <c r="DG21" s="59">
        <v>36</v>
      </c>
      <c r="DH21" s="59"/>
      <c r="DI21" s="59"/>
      <c r="DJ21" s="59"/>
      <c r="DK21" s="59" t="s">
        <v>4075</v>
      </c>
      <c r="DL21" s="59">
        <v>1</v>
      </c>
      <c r="DM21" s="23" t="s">
        <v>4070</v>
      </c>
    </row>
    <row r="22" s="9" customFormat="1" ht="70" customHeight="1" spans="1:117">
      <c r="A22" s="23"/>
      <c r="B22" s="23"/>
      <c r="C22" s="23"/>
      <c r="D22" s="23"/>
      <c r="E22" s="23"/>
      <c r="F22" s="23"/>
      <c r="G22" s="23"/>
      <c r="H22" s="23"/>
      <c r="I22" s="23"/>
      <c r="J22" s="23"/>
      <c r="K22" s="23"/>
      <c r="L22" s="23"/>
      <c r="M22" s="23"/>
      <c r="N22" s="23"/>
      <c r="O22" s="23"/>
      <c r="P22" s="23"/>
      <c r="Q22" s="23">
        <f>SUBTOTAL(103,$W$7:W22)*1</f>
        <v>16</v>
      </c>
      <c r="R22" s="23"/>
      <c r="S22" s="23"/>
      <c r="T22" s="30"/>
      <c r="U22" s="23"/>
      <c r="V22" s="23" t="s">
        <v>4065</v>
      </c>
      <c r="W22" s="23" t="s">
        <v>398</v>
      </c>
      <c r="X22" s="23" t="s">
        <v>192</v>
      </c>
      <c r="Y22" s="23" t="s">
        <v>244</v>
      </c>
      <c r="Z22" s="23" t="s">
        <v>262</v>
      </c>
      <c r="AA22" s="23" t="s">
        <v>399</v>
      </c>
      <c r="AB22" s="23" t="s">
        <v>196</v>
      </c>
      <c r="AC22" s="23" t="s">
        <v>51</v>
      </c>
      <c r="AD22" s="23" t="s">
        <v>400</v>
      </c>
      <c r="AE22" s="23" t="s">
        <v>401</v>
      </c>
      <c r="AF22" s="23" t="s">
        <v>402</v>
      </c>
      <c r="AG22" s="23" t="s">
        <v>403</v>
      </c>
      <c r="AH22" s="23" t="s">
        <v>268</v>
      </c>
      <c r="AI22" s="23" t="s">
        <v>225</v>
      </c>
      <c r="AJ22" s="23" t="s">
        <v>404</v>
      </c>
      <c r="AK22" s="23">
        <v>0</v>
      </c>
      <c r="AL22" s="23">
        <v>0</v>
      </c>
      <c r="AM22" s="33">
        <v>0</v>
      </c>
      <c r="AN22" s="33">
        <v>0</v>
      </c>
      <c r="AO22" s="23" t="s">
        <v>274</v>
      </c>
      <c r="AP22" s="23" t="s">
        <v>50</v>
      </c>
      <c r="AQ22" s="23"/>
      <c r="AR22" s="23"/>
      <c r="AS22" s="23"/>
      <c r="AT22" s="23"/>
      <c r="AU22" s="36">
        <v>41.5</v>
      </c>
      <c r="AV22" s="36">
        <v>41.5</v>
      </c>
      <c r="AW22" s="36">
        <f t="shared" si="7"/>
        <v>41.5</v>
      </c>
      <c r="AX22" s="36">
        <f t="shared" si="8"/>
        <v>0</v>
      </c>
      <c r="AY22" s="36"/>
      <c r="AZ22" s="36"/>
      <c r="BA22" s="40">
        <v>0</v>
      </c>
      <c r="BB22" s="40">
        <v>0</v>
      </c>
      <c r="BC22" s="23" t="s">
        <v>210</v>
      </c>
      <c r="BD22" s="23">
        <v>0</v>
      </c>
      <c r="BE22" s="23">
        <v>0</v>
      </c>
      <c r="BF22" s="23">
        <v>0</v>
      </c>
      <c r="BG22" s="23">
        <v>0</v>
      </c>
      <c r="BH22" s="23">
        <v>0</v>
      </c>
      <c r="BI22" s="23">
        <v>0</v>
      </c>
      <c r="BJ22" s="23">
        <v>0</v>
      </c>
      <c r="BK22" s="23">
        <v>0</v>
      </c>
      <c r="BL22" s="23">
        <v>0</v>
      </c>
      <c r="BM22" s="23">
        <v>0</v>
      </c>
      <c r="BN22" s="23">
        <v>0</v>
      </c>
      <c r="BO22" s="23"/>
      <c r="BP22" s="23" t="s">
        <v>209</v>
      </c>
      <c r="BQ22" s="49">
        <f t="shared" si="9"/>
        <v>41.5</v>
      </c>
      <c r="BR22" s="49">
        <f t="shared" si="2"/>
        <v>25</v>
      </c>
      <c r="BS22" s="49">
        <f t="shared" si="10"/>
        <v>0</v>
      </c>
      <c r="BT22" s="49">
        <f t="shared" si="11"/>
        <v>25</v>
      </c>
      <c r="BU22" s="49">
        <f t="shared" si="12"/>
        <v>0</v>
      </c>
      <c r="BV22" s="49">
        <f t="shared" si="13"/>
        <v>16.5</v>
      </c>
      <c r="BW22" s="49">
        <f t="shared" si="14"/>
        <v>0</v>
      </c>
      <c r="BX22" s="49">
        <f t="shared" si="15"/>
        <v>0</v>
      </c>
      <c r="BY22" s="36"/>
      <c r="BZ22" s="36"/>
      <c r="CA22" s="36"/>
      <c r="CB22" s="36"/>
      <c r="CC22" s="36"/>
      <c r="CD22" s="36"/>
      <c r="CE22" s="36">
        <f t="shared" si="16"/>
        <v>25</v>
      </c>
      <c r="CF22" s="36">
        <v>25</v>
      </c>
      <c r="CG22" s="36" t="s">
        <v>4080</v>
      </c>
      <c r="CH22" s="36" t="s">
        <v>4081</v>
      </c>
      <c r="CI22" s="36"/>
      <c r="CJ22" s="36"/>
      <c r="CK22" s="36"/>
      <c r="CL22" s="36"/>
      <c r="CM22" s="36"/>
      <c r="CN22" s="36"/>
      <c r="CO22" s="36"/>
      <c r="CP22" s="36"/>
      <c r="CQ22" s="36">
        <f t="shared" si="17"/>
        <v>16.5</v>
      </c>
      <c r="CR22" s="36">
        <v>14.5</v>
      </c>
      <c r="CS22" s="36" t="s">
        <v>4090</v>
      </c>
      <c r="CT22" s="36" t="s">
        <v>4091</v>
      </c>
      <c r="CU22" s="36">
        <v>2</v>
      </c>
      <c r="CV22" s="36" t="s">
        <v>4092</v>
      </c>
      <c r="CW22" s="36" t="s">
        <v>4093</v>
      </c>
      <c r="CX22" s="59">
        <f t="shared" si="18"/>
        <v>0</v>
      </c>
      <c r="CY22" s="36"/>
      <c r="CZ22" s="36"/>
      <c r="DA22" s="36"/>
      <c r="DB22" s="36"/>
      <c r="DC22" s="36"/>
      <c r="DD22" s="36"/>
      <c r="DE22" s="59">
        <f t="shared" si="19"/>
        <v>24.84</v>
      </c>
      <c r="DF22" s="59">
        <v>0</v>
      </c>
      <c r="DG22" s="59">
        <v>24.84</v>
      </c>
      <c r="DH22" s="59"/>
      <c r="DI22" s="59"/>
      <c r="DJ22" s="59"/>
      <c r="DK22" s="59" t="s">
        <v>4075</v>
      </c>
      <c r="DL22" s="59">
        <v>1</v>
      </c>
      <c r="DM22" s="23" t="s">
        <v>4070</v>
      </c>
    </row>
    <row r="23" s="9" customFormat="1" ht="70" customHeight="1" spans="1:117">
      <c r="A23" s="23"/>
      <c r="B23" s="23"/>
      <c r="C23" s="23"/>
      <c r="D23" s="23"/>
      <c r="E23" s="23"/>
      <c r="F23" s="23"/>
      <c r="G23" s="23"/>
      <c r="H23" s="23"/>
      <c r="I23" s="23"/>
      <c r="J23" s="23"/>
      <c r="K23" s="23"/>
      <c r="L23" s="23"/>
      <c r="M23" s="23"/>
      <c r="N23" s="23"/>
      <c r="O23" s="23"/>
      <c r="P23" s="23"/>
      <c r="Q23" s="23">
        <f>SUBTOTAL(103,$W$7:W23)*1</f>
        <v>17</v>
      </c>
      <c r="R23" s="23"/>
      <c r="S23" s="23"/>
      <c r="T23" s="23"/>
      <c r="U23" s="23"/>
      <c r="V23" s="23" t="s">
        <v>4065</v>
      </c>
      <c r="W23" s="23" t="s">
        <v>407</v>
      </c>
      <c r="X23" s="23" t="s">
        <v>192</v>
      </c>
      <c r="Y23" s="23" t="s">
        <v>193</v>
      </c>
      <c r="Z23" s="23" t="s">
        <v>194</v>
      </c>
      <c r="AA23" s="23" t="s">
        <v>408</v>
      </c>
      <c r="AB23" s="23" t="s">
        <v>196</v>
      </c>
      <c r="AC23" s="23" t="s">
        <v>409</v>
      </c>
      <c r="AD23" s="23" t="s">
        <v>410</v>
      </c>
      <c r="AE23" s="23" t="s">
        <v>411</v>
      </c>
      <c r="AF23" s="23" t="s">
        <v>408</v>
      </c>
      <c r="AG23" s="23" t="s">
        <v>412</v>
      </c>
      <c r="AH23" s="23" t="s">
        <v>202</v>
      </c>
      <c r="AI23" s="23" t="s">
        <v>203</v>
      </c>
      <c r="AJ23" s="23" t="s">
        <v>413</v>
      </c>
      <c r="AK23" s="23">
        <v>0</v>
      </c>
      <c r="AL23" s="23" t="s">
        <v>414</v>
      </c>
      <c r="AM23" s="33" t="s">
        <v>206</v>
      </c>
      <c r="AN23" s="33" t="s">
        <v>207</v>
      </c>
      <c r="AO23" s="23" t="s">
        <v>208</v>
      </c>
      <c r="AP23" s="23" t="s">
        <v>86</v>
      </c>
      <c r="AQ23" s="23"/>
      <c r="AR23" s="23"/>
      <c r="AS23" s="23"/>
      <c r="AT23" s="23"/>
      <c r="AU23" s="36">
        <v>67</v>
      </c>
      <c r="AV23" s="36">
        <v>67</v>
      </c>
      <c r="AW23" s="36">
        <f t="shared" si="7"/>
        <v>67</v>
      </c>
      <c r="AX23" s="36">
        <f t="shared" si="8"/>
        <v>0</v>
      </c>
      <c r="AY23" s="36"/>
      <c r="AZ23" s="36"/>
      <c r="BA23" s="40">
        <v>726</v>
      </c>
      <c r="BB23" s="40">
        <v>176</v>
      </c>
      <c r="BC23" s="23" t="s">
        <v>210</v>
      </c>
      <c r="BD23" s="23" t="s">
        <v>210</v>
      </c>
      <c r="BE23" s="23" t="s">
        <v>211</v>
      </c>
      <c r="BF23" s="23">
        <v>0</v>
      </c>
      <c r="BG23" s="23" t="s">
        <v>212</v>
      </c>
      <c r="BH23" s="23" t="s">
        <v>210</v>
      </c>
      <c r="BI23" s="23" t="s">
        <v>210</v>
      </c>
      <c r="BJ23" s="23">
        <v>0</v>
      </c>
      <c r="BK23" s="23" t="s">
        <v>210</v>
      </c>
      <c r="BL23" s="23">
        <v>0</v>
      </c>
      <c r="BM23" s="23" t="s">
        <v>415</v>
      </c>
      <c r="BN23" s="23">
        <v>15095988777</v>
      </c>
      <c r="BO23" s="23"/>
      <c r="BP23" s="23" t="s">
        <v>209</v>
      </c>
      <c r="BQ23" s="49">
        <f t="shared" si="9"/>
        <v>67</v>
      </c>
      <c r="BR23" s="49">
        <f t="shared" si="2"/>
        <v>67</v>
      </c>
      <c r="BS23" s="49">
        <f t="shared" si="10"/>
        <v>67</v>
      </c>
      <c r="BT23" s="49">
        <f t="shared" si="11"/>
        <v>0</v>
      </c>
      <c r="BU23" s="49">
        <f t="shared" si="12"/>
        <v>0</v>
      </c>
      <c r="BV23" s="49">
        <f t="shared" si="13"/>
        <v>0</v>
      </c>
      <c r="BW23" s="49">
        <f t="shared" si="14"/>
        <v>0</v>
      </c>
      <c r="BX23" s="49">
        <f t="shared" si="15"/>
        <v>67</v>
      </c>
      <c r="BY23" s="49">
        <v>67</v>
      </c>
      <c r="BZ23" s="52" t="s">
        <v>4078</v>
      </c>
      <c r="CA23" s="52" t="s">
        <v>4079</v>
      </c>
      <c r="CB23" s="36"/>
      <c r="CC23" s="36"/>
      <c r="CD23" s="36"/>
      <c r="CE23" s="36">
        <f t="shared" si="16"/>
        <v>0</v>
      </c>
      <c r="CF23" s="36"/>
      <c r="CG23" s="36"/>
      <c r="CH23" s="36"/>
      <c r="CI23" s="36"/>
      <c r="CJ23" s="36"/>
      <c r="CK23" s="36"/>
      <c r="CL23" s="36"/>
      <c r="CM23" s="36"/>
      <c r="CN23" s="36"/>
      <c r="CO23" s="36"/>
      <c r="CP23" s="36"/>
      <c r="CQ23" s="36">
        <f t="shared" si="17"/>
        <v>0</v>
      </c>
      <c r="CR23" s="36"/>
      <c r="CS23" s="36"/>
      <c r="CT23" s="36"/>
      <c r="CU23" s="36"/>
      <c r="CV23" s="36"/>
      <c r="CW23" s="36"/>
      <c r="CX23" s="59">
        <f t="shared" si="18"/>
        <v>0</v>
      </c>
      <c r="CY23" s="36"/>
      <c r="CZ23" s="36"/>
      <c r="DA23" s="36"/>
      <c r="DB23" s="36"/>
      <c r="DC23" s="36"/>
      <c r="DD23" s="36"/>
      <c r="DE23" s="59">
        <f t="shared" si="19"/>
        <v>35.01</v>
      </c>
      <c r="DF23" s="59">
        <v>35.01</v>
      </c>
      <c r="DG23" s="59">
        <v>0</v>
      </c>
      <c r="DH23" s="59"/>
      <c r="DI23" s="59"/>
      <c r="DJ23" s="59"/>
      <c r="DK23" s="59" t="s">
        <v>4083</v>
      </c>
      <c r="DL23" s="59">
        <v>80</v>
      </c>
      <c r="DM23" s="23" t="s">
        <v>4094</v>
      </c>
    </row>
    <row r="24" s="9" customFormat="1" ht="70" customHeight="1" spans="1:117">
      <c r="A24" s="23"/>
      <c r="B24" s="23"/>
      <c r="C24" s="23"/>
      <c r="D24" s="23"/>
      <c r="E24" s="23"/>
      <c r="F24" s="23"/>
      <c r="G24" s="23"/>
      <c r="H24" s="23"/>
      <c r="I24" s="23"/>
      <c r="J24" s="23"/>
      <c r="K24" s="23"/>
      <c r="L24" s="23"/>
      <c r="M24" s="23"/>
      <c r="N24" s="23"/>
      <c r="O24" s="23"/>
      <c r="P24" s="23"/>
      <c r="Q24" s="23">
        <f>SUBTOTAL(103,$W$7:W24)*1</f>
        <v>18</v>
      </c>
      <c r="R24" s="23"/>
      <c r="S24" s="23"/>
      <c r="T24" s="30"/>
      <c r="U24" s="23"/>
      <c r="V24" s="23" t="s">
        <v>4065</v>
      </c>
      <c r="W24" s="23" t="s">
        <v>416</v>
      </c>
      <c r="X24" s="23" t="s">
        <v>192</v>
      </c>
      <c r="Y24" s="23" t="s">
        <v>193</v>
      </c>
      <c r="Z24" s="23" t="s">
        <v>194</v>
      </c>
      <c r="AA24" s="23" t="s">
        <v>417</v>
      </c>
      <c r="AB24" s="23" t="s">
        <v>196</v>
      </c>
      <c r="AC24" s="23" t="s">
        <v>418</v>
      </c>
      <c r="AD24" s="23" t="s">
        <v>419</v>
      </c>
      <c r="AE24" s="23" t="s">
        <v>420</v>
      </c>
      <c r="AF24" s="23" t="s">
        <v>417</v>
      </c>
      <c r="AG24" s="23" t="s">
        <v>421</v>
      </c>
      <c r="AH24" s="23" t="s">
        <v>202</v>
      </c>
      <c r="AI24" s="23" t="s">
        <v>203</v>
      </c>
      <c r="AJ24" s="23" t="s">
        <v>422</v>
      </c>
      <c r="AK24" s="23">
        <v>0</v>
      </c>
      <c r="AL24" s="23" t="s">
        <v>423</v>
      </c>
      <c r="AM24" s="33" t="s">
        <v>206</v>
      </c>
      <c r="AN24" s="33" t="s">
        <v>207</v>
      </c>
      <c r="AO24" s="23" t="s">
        <v>208</v>
      </c>
      <c r="AP24" s="23" t="s">
        <v>52</v>
      </c>
      <c r="AQ24" s="23"/>
      <c r="AR24" s="23"/>
      <c r="AS24" s="23"/>
      <c r="AT24" s="23"/>
      <c r="AU24" s="36">
        <v>26</v>
      </c>
      <c r="AV24" s="36">
        <v>26</v>
      </c>
      <c r="AW24" s="36">
        <f t="shared" si="7"/>
        <v>26</v>
      </c>
      <c r="AX24" s="36">
        <f t="shared" si="8"/>
        <v>0</v>
      </c>
      <c r="AY24" s="36"/>
      <c r="AZ24" s="36"/>
      <c r="BA24" s="40">
        <v>186</v>
      </c>
      <c r="BB24" s="40">
        <v>20</v>
      </c>
      <c r="BC24" s="23" t="s">
        <v>210</v>
      </c>
      <c r="BD24" s="23" t="s">
        <v>210</v>
      </c>
      <c r="BE24" s="23" t="s">
        <v>211</v>
      </c>
      <c r="BF24" s="23">
        <v>0</v>
      </c>
      <c r="BG24" s="23" t="s">
        <v>212</v>
      </c>
      <c r="BH24" s="23" t="s">
        <v>209</v>
      </c>
      <c r="BI24" s="23" t="s">
        <v>210</v>
      </c>
      <c r="BJ24" s="23">
        <v>0</v>
      </c>
      <c r="BK24" s="23" t="s">
        <v>210</v>
      </c>
      <c r="BL24" s="23">
        <v>0</v>
      </c>
      <c r="BM24" s="23" t="s">
        <v>424</v>
      </c>
      <c r="BN24" s="23">
        <v>18083098315</v>
      </c>
      <c r="BO24" s="23"/>
      <c r="BP24" s="23" t="s">
        <v>209</v>
      </c>
      <c r="BQ24" s="49">
        <f t="shared" si="9"/>
        <v>26</v>
      </c>
      <c r="BR24" s="49">
        <f t="shared" si="2"/>
        <v>26</v>
      </c>
      <c r="BS24" s="49">
        <f t="shared" si="10"/>
        <v>26</v>
      </c>
      <c r="BT24" s="49">
        <f t="shared" si="11"/>
        <v>0</v>
      </c>
      <c r="BU24" s="49">
        <f t="shared" si="12"/>
        <v>0</v>
      </c>
      <c r="BV24" s="49">
        <f t="shared" si="13"/>
        <v>0</v>
      </c>
      <c r="BW24" s="49">
        <f t="shared" si="14"/>
        <v>0</v>
      </c>
      <c r="BX24" s="49">
        <f t="shared" si="15"/>
        <v>26</v>
      </c>
      <c r="BY24" s="49">
        <v>26</v>
      </c>
      <c r="BZ24" s="52" t="s">
        <v>4078</v>
      </c>
      <c r="CA24" s="52" t="s">
        <v>4079</v>
      </c>
      <c r="CB24" s="36"/>
      <c r="CC24" s="36"/>
      <c r="CD24" s="36"/>
      <c r="CE24" s="36">
        <f t="shared" si="16"/>
        <v>0</v>
      </c>
      <c r="CF24" s="36"/>
      <c r="CG24" s="36"/>
      <c r="CH24" s="36"/>
      <c r="CI24" s="36"/>
      <c r="CJ24" s="36"/>
      <c r="CK24" s="36"/>
      <c r="CL24" s="36"/>
      <c r="CM24" s="36"/>
      <c r="CN24" s="36"/>
      <c r="CO24" s="36"/>
      <c r="CP24" s="36"/>
      <c r="CQ24" s="36">
        <f t="shared" si="17"/>
        <v>0</v>
      </c>
      <c r="CR24" s="36"/>
      <c r="CS24" s="36"/>
      <c r="CT24" s="36"/>
      <c r="CU24" s="36"/>
      <c r="CV24" s="36"/>
      <c r="CW24" s="36"/>
      <c r="CX24" s="59">
        <f t="shared" si="18"/>
        <v>0</v>
      </c>
      <c r="CY24" s="36"/>
      <c r="CZ24" s="36"/>
      <c r="DA24" s="36"/>
      <c r="DB24" s="36"/>
      <c r="DC24" s="36"/>
      <c r="DD24" s="36"/>
      <c r="DE24" s="59">
        <f t="shared" si="19"/>
        <v>26</v>
      </c>
      <c r="DF24" s="59">
        <v>26</v>
      </c>
      <c r="DG24" s="59">
        <v>0</v>
      </c>
      <c r="DH24" s="59"/>
      <c r="DI24" s="59"/>
      <c r="DJ24" s="59"/>
      <c r="DK24" s="59" t="s">
        <v>4070</v>
      </c>
      <c r="DL24" s="59">
        <v>0</v>
      </c>
      <c r="DM24" s="23">
        <v>0</v>
      </c>
    </row>
    <row r="25" s="9" customFormat="1" ht="70" customHeight="1" spans="1:117">
      <c r="A25" s="23"/>
      <c r="B25" s="23"/>
      <c r="C25" s="23"/>
      <c r="D25" s="23"/>
      <c r="E25" s="23"/>
      <c r="F25" s="23"/>
      <c r="G25" s="23"/>
      <c r="H25" s="23"/>
      <c r="I25" s="23"/>
      <c r="J25" s="23"/>
      <c r="K25" s="23"/>
      <c r="L25" s="23"/>
      <c r="M25" s="23"/>
      <c r="N25" s="23"/>
      <c r="O25" s="23"/>
      <c r="P25" s="23"/>
      <c r="Q25" s="23">
        <f>SUBTOTAL(103,$W$7:W25)*1</f>
        <v>19</v>
      </c>
      <c r="R25" s="23"/>
      <c r="S25" s="23"/>
      <c r="T25" s="23"/>
      <c r="U25" s="23"/>
      <c r="V25" s="23" t="s">
        <v>4065</v>
      </c>
      <c r="W25" s="23" t="s">
        <v>425</v>
      </c>
      <c r="X25" s="23" t="s">
        <v>215</v>
      </c>
      <c r="Y25" s="23" t="s">
        <v>216</v>
      </c>
      <c r="Z25" s="23" t="s">
        <v>217</v>
      </c>
      <c r="AA25" s="23" t="s">
        <v>426</v>
      </c>
      <c r="AB25" s="23" t="s">
        <v>196</v>
      </c>
      <c r="AC25" s="23" t="s">
        <v>427</v>
      </c>
      <c r="AD25" s="23" t="s">
        <v>428</v>
      </c>
      <c r="AE25" s="23" t="s">
        <v>429</v>
      </c>
      <c r="AF25" s="23" t="s">
        <v>430</v>
      </c>
      <c r="AG25" s="23" t="s">
        <v>431</v>
      </c>
      <c r="AH25" s="23" t="s">
        <v>224</v>
      </c>
      <c r="AI25" s="23" t="s">
        <v>225</v>
      </c>
      <c r="AJ25" s="23" t="s">
        <v>226</v>
      </c>
      <c r="AK25" s="23" t="s">
        <v>227</v>
      </c>
      <c r="AL25" s="23" t="s">
        <v>432</v>
      </c>
      <c r="AM25" s="33" t="s">
        <v>229</v>
      </c>
      <c r="AN25" s="33" t="s">
        <v>230</v>
      </c>
      <c r="AO25" s="23" t="s">
        <v>231</v>
      </c>
      <c r="AP25" s="23" t="s">
        <v>22</v>
      </c>
      <c r="AQ25" s="23"/>
      <c r="AR25" s="23"/>
      <c r="AS25" s="23"/>
      <c r="AT25" s="23"/>
      <c r="AU25" s="36">
        <v>100</v>
      </c>
      <c r="AV25" s="36">
        <v>100</v>
      </c>
      <c r="AW25" s="36">
        <f t="shared" si="7"/>
        <v>100</v>
      </c>
      <c r="AX25" s="36">
        <f t="shared" si="8"/>
        <v>0</v>
      </c>
      <c r="AY25" s="36"/>
      <c r="AZ25" s="36"/>
      <c r="BA25" s="40" t="s">
        <v>4095</v>
      </c>
      <c r="BB25" s="40" t="s">
        <v>4096</v>
      </c>
      <c r="BC25" s="23" t="s">
        <v>210</v>
      </c>
      <c r="BD25" s="23" t="s">
        <v>210</v>
      </c>
      <c r="BE25" s="23" t="s">
        <v>211</v>
      </c>
      <c r="BF25" s="23">
        <v>0</v>
      </c>
      <c r="BG25" s="23" t="s">
        <v>212</v>
      </c>
      <c r="BH25" s="23" t="s">
        <v>210</v>
      </c>
      <c r="BI25" s="23" t="s">
        <v>210</v>
      </c>
      <c r="BJ25" s="23">
        <v>0</v>
      </c>
      <c r="BK25" s="23" t="s">
        <v>209</v>
      </c>
      <c r="BL25" s="23" t="s">
        <v>433</v>
      </c>
      <c r="BM25" s="23" t="s">
        <v>434</v>
      </c>
      <c r="BN25" s="23" t="s">
        <v>435</v>
      </c>
      <c r="BO25" s="23"/>
      <c r="BP25" s="23" t="s">
        <v>209</v>
      </c>
      <c r="BQ25" s="49">
        <f t="shared" si="9"/>
        <v>100</v>
      </c>
      <c r="BR25" s="49">
        <f t="shared" si="2"/>
        <v>100</v>
      </c>
      <c r="BS25" s="49">
        <f t="shared" si="10"/>
        <v>100</v>
      </c>
      <c r="BT25" s="49">
        <f t="shared" si="11"/>
        <v>0</v>
      </c>
      <c r="BU25" s="49">
        <f t="shared" si="12"/>
        <v>0</v>
      </c>
      <c r="BV25" s="49">
        <f t="shared" si="13"/>
        <v>0</v>
      </c>
      <c r="BW25" s="49">
        <f t="shared" si="14"/>
        <v>0</v>
      </c>
      <c r="BX25" s="49">
        <f t="shared" si="15"/>
        <v>100</v>
      </c>
      <c r="BY25" s="49">
        <v>100</v>
      </c>
      <c r="BZ25" s="49" t="s">
        <v>4073</v>
      </c>
      <c r="CA25" s="49" t="s">
        <v>4074</v>
      </c>
      <c r="CB25" s="36"/>
      <c r="CC25" s="36"/>
      <c r="CD25" s="36"/>
      <c r="CE25" s="36">
        <f t="shared" si="16"/>
        <v>0</v>
      </c>
      <c r="CF25" s="36"/>
      <c r="CG25" s="36"/>
      <c r="CH25" s="36"/>
      <c r="CI25" s="36"/>
      <c r="CJ25" s="36"/>
      <c r="CK25" s="36"/>
      <c r="CL25" s="36"/>
      <c r="CM25" s="36"/>
      <c r="CN25" s="36"/>
      <c r="CO25" s="36"/>
      <c r="CP25" s="36"/>
      <c r="CQ25" s="36">
        <f t="shared" si="17"/>
        <v>0</v>
      </c>
      <c r="CR25" s="36"/>
      <c r="CS25" s="36"/>
      <c r="CT25" s="36"/>
      <c r="CU25" s="36"/>
      <c r="CV25" s="36"/>
      <c r="CW25" s="36"/>
      <c r="CX25" s="59">
        <f t="shared" si="18"/>
        <v>0</v>
      </c>
      <c r="CY25" s="36"/>
      <c r="CZ25" s="36"/>
      <c r="DA25" s="36"/>
      <c r="DB25" s="36"/>
      <c r="DC25" s="36"/>
      <c r="DD25" s="36"/>
      <c r="DE25" s="59">
        <f t="shared" si="19"/>
        <v>80</v>
      </c>
      <c r="DF25" s="59">
        <v>80</v>
      </c>
      <c r="DG25" s="59">
        <v>0</v>
      </c>
      <c r="DH25" s="59"/>
      <c r="DI25" s="59"/>
      <c r="DJ25" s="59"/>
      <c r="DK25" s="59" t="s">
        <v>4075</v>
      </c>
      <c r="DL25" s="59">
        <v>0</v>
      </c>
      <c r="DM25" s="23">
        <v>0</v>
      </c>
    </row>
    <row r="26" s="9" customFormat="1" ht="70" customHeight="1" spans="1:117">
      <c r="A26" s="23"/>
      <c r="B26" s="23"/>
      <c r="C26" s="23"/>
      <c r="D26" s="23"/>
      <c r="E26" s="23"/>
      <c r="F26" s="23"/>
      <c r="G26" s="23"/>
      <c r="H26" s="23"/>
      <c r="I26" s="23"/>
      <c r="J26" s="23"/>
      <c r="K26" s="23"/>
      <c r="L26" s="23"/>
      <c r="M26" s="23"/>
      <c r="N26" s="23"/>
      <c r="O26" s="23"/>
      <c r="P26" s="23"/>
      <c r="Q26" s="23">
        <f>SUBTOTAL(103,$W$7:W26)*1</f>
        <v>20</v>
      </c>
      <c r="R26" s="23"/>
      <c r="S26" s="23"/>
      <c r="T26" s="30"/>
      <c r="U26" s="23"/>
      <c r="V26" s="23" t="s">
        <v>4065</v>
      </c>
      <c r="W26" s="23" t="s">
        <v>436</v>
      </c>
      <c r="X26" s="23" t="s">
        <v>192</v>
      </c>
      <c r="Y26" s="23" t="s">
        <v>244</v>
      </c>
      <c r="Z26" s="23" t="s">
        <v>262</v>
      </c>
      <c r="AA26" s="23" t="s">
        <v>437</v>
      </c>
      <c r="AB26" s="23" t="s">
        <v>196</v>
      </c>
      <c r="AC26" s="23" t="s">
        <v>438</v>
      </c>
      <c r="AD26" s="23" t="s">
        <v>439</v>
      </c>
      <c r="AE26" s="23" t="s">
        <v>440</v>
      </c>
      <c r="AF26" s="23" t="s">
        <v>437</v>
      </c>
      <c r="AG26" s="23" t="s">
        <v>390</v>
      </c>
      <c r="AH26" s="23" t="s">
        <v>268</v>
      </c>
      <c r="AI26" s="23" t="s">
        <v>225</v>
      </c>
      <c r="AJ26" s="23" t="s">
        <v>300</v>
      </c>
      <c r="AK26" s="23" t="s">
        <v>394</v>
      </c>
      <c r="AL26" s="23" t="s">
        <v>441</v>
      </c>
      <c r="AM26" s="33" t="s">
        <v>442</v>
      </c>
      <c r="AN26" s="33" t="s">
        <v>257</v>
      </c>
      <c r="AO26" s="23" t="s">
        <v>274</v>
      </c>
      <c r="AP26" s="23" t="s">
        <v>56</v>
      </c>
      <c r="AQ26" s="23"/>
      <c r="AR26" s="23"/>
      <c r="AS26" s="23"/>
      <c r="AT26" s="23"/>
      <c r="AU26" s="36">
        <v>60</v>
      </c>
      <c r="AV26" s="36">
        <v>60</v>
      </c>
      <c r="AW26" s="36">
        <f t="shared" si="7"/>
        <v>60</v>
      </c>
      <c r="AX26" s="36">
        <f t="shared" si="8"/>
        <v>0</v>
      </c>
      <c r="AY26" s="36"/>
      <c r="AZ26" s="36"/>
      <c r="BA26" s="40">
        <v>1000</v>
      </c>
      <c r="BB26" s="40">
        <v>156</v>
      </c>
      <c r="BC26" s="23" t="s">
        <v>210</v>
      </c>
      <c r="BD26" s="23" t="s">
        <v>210</v>
      </c>
      <c r="BE26" s="23" t="s">
        <v>211</v>
      </c>
      <c r="BF26" s="23">
        <v>0</v>
      </c>
      <c r="BG26" s="23" t="s">
        <v>212</v>
      </c>
      <c r="BH26" s="23" t="s">
        <v>210</v>
      </c>
      <c r="BI26" s="23" t="s">
        <v>210</v>
      </c>
      <c r="BJ26" s="23">
        <v>0</v>
      </c>
      <c r="BK26" s="23" t="s">
        <v>210</v>
      </c>
      <c r="BL26" s="23">
        <v>0</v>
      </c>
      <c r="BM26" s="23" t="s">
        <v>443</v>
      </c>
      <c r="BN26" s="23">
        <v>18996918887</v>
      </c>
      <c r="BO26" s="23"/>
      <c r="BP26" s="23" t="s">
        <v>209</v>
      </c>
      <c r="BQ26" s="49">
        <f t="shared" si="9"/>
        <v>60</v>
      </c>
      <c r="BR26" s="49">
        <f t="shared" si="2"/>
        <v>36</v>
      </c>
      <c r="BS26" s="49">
        <f t="shared" si="10"/>
        <v>0</v>
      </c>
      <c r="BT26" s="49">
        <f t="shared" si="11"/>
        <v>36</v>
      </c>
      <c r="BU26" s="49">
        <f t="shared" si="12"/>
        <v>0</v>
      </c>
      <c r="BV26" s="49">
        <f t="shared" si="13"/>
        <v>24</v>
      </c>
      <c r="BW26" s="49">
        <f t="shared" si="14"/>
        <v>0</v>
      </c>
      <c r="BX26" s="49">
        <f t="shared" si="15"/>
        <v>0</v>
      </c>
      <c r="BY26" s="36"/>
      <c r="BZ26" s="36"/>
      <c r="CA26" s="36"/>
      <c r="CB26" s="36"/>
      <c r="CC26" s="36"/>
      <c r="CD26" s="36"/>
      <c r="CE26" s="36">
        <f t="shared" si="16"/>
        <v>36</v>
      </c>
      <c r="CF26" s="36">
        <v>36</v>
      </c>
      <c r="CG26" s="36" t="s">
        <v>4080</v>
      </c>
      <c r="CH26" s="36" t="s">
        <v>4081</v>
      </c>
      <c r="CI26" s="36"/>
      <c r="CJ26" s="36"/>
      <c r="CK26" s="36"/>
      <c r="CL26" s="36"/>
      <c r="CM26" s="36"/>
      <c r="CN26" s="36"/>
      <c r="CO26" s="36"/>
      <c r="CP26" s="36"/>
      <c r="CQ26" s="36">
        <f t="shared" si="17"/>
        <v>24</v>
      </c>
      <c r="CR26" s="36">
        <v>24</v>
      </c>
      <c r="CS26" s="36" t="s">
        <v>4068</v>
      </c>
      <c r="CT26" s="36" t="s">
        <v>4069</v>
      </c>
      <c r="CU26" s="36"/>
      <c r="CV26" s="36"/>
      <c r="CW26" s="36"/>
      <c r="CX26" s="59">
        <f t="shared" si="18"/>
        <v>0</v>
      </c>
      <c r="CY26" s="36"/>
      <c r="CZ26" s="36"/>
      <c r="DA26" s="36"/>
      <c r="DB26" s="36"/>
      <c r="DC26" s="36"/>
      <c r="DD26" s="36"/>
      <c r="DE26" s="59">
        <f t="shared" si="19"/>
        <v>36</v>
      </c>
      <c r="DF26" s="59">
        <v>0</v>
      </c>
      <c r="DG26" s="59">
        <v>36</v>
      </c>
      <c r="DH26" s="59"/>
      <c r="DI26" s="59"/>
      <c r="DJ26" s="59"/>
      <c r="DK26" s="59" t="s">
        <v>4083</v>
      </c>
      <c r="DL26" s="59">
        <v>0</v>
      </c>
      <c r="DM26" s="23">
        <v>0</v>
      </c>
    </row>
    <row r="27" s="9" customFormat="1" ht="70" customHeight="1" spans="1:117">
      <c r="A27" s="23"/>
      <c r="B27" s="23"/>
      <c r="C27" s="23"/>
      <c r="D27" s="23"/>
      <c r="E27" s="23"/>
      <c r="F27" s="23"/>
      <c r="G27" s="23"/>
      <c r="H27" s="23"/>
      <c r="I27" s="23"/>
      <c r="J27" s="23"/>
      <c r="K27" s="23"/>
      <c r="L27" s="23"/>
      <c r="M27" s="23"/>
      <c r="N27" s="23"/>
      <c r="O27" s="23"/>
      <c r="P27" s="23"/>
      <c r="Q27" s="23">
        <f>SUBTOTAL(103,$W$7:W27)*1</f>
        <v>21</v>
      </c>
      <c r="R27" s="23"/>
      <c r="S27" s="23"/>
      <c r="T27" s="23"/>
      <c r="U27" s="23"/>
      <c r="V27" s="23" t="s">
        <v>4065</v>
      </c>
      <c r="W27" s="23" t="s">
        <v>444</v>
      </c>
      <c r="X27" s="23" t="s">
        <v>215</v>
      </c>
      <c r="Y27" s="23" t="s">
        <v>216</v>
      </c>
      <c r="Z27" s="23" t="s">
        <v>217</v>
      </c>
      <c r="AA27" s="23" t="s">
        <v>445</v>
      </c>
      <c r="AB27" s="23" t="s">
        <v>196</v>
      </c>
      <c r="AC27" s="23" t="s">
        <v>446</v>
      </c>
      <c r="AD27" s="23" t="s">
        <v>447</v>
      </c>
      <c r="AE27" s="23" t="s">
        <v>221</v>
      </c>
      <c r="AF27" s="23" t="s">
        <v>448</v>
      </c>
      <c r="AG27" s="23" t="s">
        <v>449</v>
      </c>
      <c r="AH27" s="23" t="s">
        <v>224</v>
      </c>
      <c r="AI27" s="23" t="s">
        <v>225</v>
      </c>
      <c r="AJ27" s="23" t="s">
        <v>226</v>
      </c>
      <c r="AK27" s="23" t="s">
        <v>227</v>
      </c>
      <c r="AL27" s="23" t="s">
        <v>228</v>
      </c>
      <c r="AM27" s="33" t="s">
        <v>229</v>
      </c>
      <c r="AN27" s="33" t="s">
        <v>207</v>
      </c>
      <c r="AO27" s="23" t="s">
        <v>231</v>
      </c>
      <c r="AP27" s="23" t="s">
        <v>74</v>
      </c>
      <c r="AQ27" s="23"/>
      <c r="AR27" s="23"/>
      <c r="AS27" s="23"/>
      <c r="AT27" s="23"/>
      <c r="AU27" s="36">
        <v>65</v>
      </c>
      <c r="AV27" s="36">
        <v>65</v>
      </c>
      <c r="AW27" s="36">
        <f t="shared" si="7"/>
        <v>65</v>
      </c>
      <c r="AX27" s="36">
        <f t="shared" si="8"/>
        <v>0</v>
      </c>
      <c r="AY27" s="36"/>
      <c r="AZ27" s="36"/>
      <c r="BA27" s="40">
        <v>102</v>
      </c>
      <c r="BB27" s="40" t="s">
        <v>4072</v>
      </c>
      <c r="BC27" s="23" t="s">
        <v>210</v>
      </c>
      <c r="BD27" s="23" t="s">
        <v>210</v>
      </c>
      <c r="BE27" s="23" t="s">
        <v>211</v>
      </c>
      <c r="BF27" s="23">
        <v>0</v>
      </c>
      <c r="BG27" s="23" t="s">
        <v>212</v>
      </c>
      <c r="BH27" s="23" t="s">
        <v>210</v>
      </c>
      <c r="BI27" s="23" t="s">
        <v>210</v>
      </c>
      <c r="BJ27" s="23">
        <v>0</v>
      </c>
      <c r="BK27" s="23" t="s">
        <v>209</v>
      </c>
      <c r="BL27" s="23" t="s">
        <v>433</v>
      </c>
      <c r="BM27" s="23" t="s">
        <v>450</v>
      </c>
      <c r="BN27" s="23">
        <v>15523686666</v>
      </c>
      <c r="BO27" s="23"/>
      <c r="BP27" s="23" t="s">
        <v>209</v>
      </c>
      <c r="BQ27" s="49">
        <f t="shared" si="9"/>
        <v>65</v>
      </c>
      <c r="BR27" s="49">
        <f t="shared" si="2"/>
        <v>65</v>
      </c>
      <c r="BS27" s="49">
        <f t="shared" si="10"/>
        <v>65</v>
      </c>
      <c r="BT27" s="49">
        <f t="shared" si="11"/>
        <v>0</v>
      </c>
      <c r="BU27" s="49">
        <f t="shared" si="12"/>
        <v>0</v>
      </c>
      <c r="BV27" s="49">
        <f t="shared" si="13"/>
        <v>0</v>
      </c>
      <c r="BW27" s="49">
        <f t="shared" si="14"/>
        <v>0</v>
      </c>
      <c r="BX27" s="49">
        <f t="shared" si="15"/>
        <v>65</v>
      </c>
      <c r="BY27" s="49">
        <v>65</v>
      </c>
      <c r="BZ27" s="49" t="s">
        <v>4073</v>
      </c>
      <c r="CA27" s="49" t="s">
        <v>4074</v>
      </c>
      <c r="CB27" s="36"/>
      <c r="CC27" s="36"/>
      <c r="CD27" s="36"/>
      <c r="CE27" s="36">
        <f t="shared" si="16"/>
        <v>0</v>
      </c>
      <c r="CF27" s="36"/>
      <c r="CG27" s="36"/>
      <c r="CH27" s="36"/>
      <c r="CI27" s="36"/>
      <c r="CJ27" s="36"/>
      <c r="CK27" s="36"/>
      <c r="CL27" s="36"/>
      <c r="CM27" s="36"/>
      <c r="CN27" s="36"/>
      <c r="CO27" s="36"/>
      <c r="CP27" s="36"/>
      <c r="CQ27" s="36">
        <f t="shared" si="17"/>
        <v>0</v>
      </c>
      <c r="CR27" s="36"/>
      <c r="CS27" s="36"/>
      <c r="CT27" s="36"/>
      <c r="CU27" s="36"/>
      <c r="CV27" s="36"/>
      <c r="CW27" s="36"/>
      <c r="CX27" s="59">
        <f t="shared" si="18"/>
        <v>0</v>
      </c>
      <c r="CY27" s="36"/>
      <c r="CZ27" s="36"/>
      <c r="DA27" s="36"/>
      <c r="DB27" s="36"/>
      <c r="DC27" s="36"/>
      <c r="DD27" s="36"/>
      <c r="DE27" s="59">
        <f t="shared" si="19"/>
        <v>26</v>
      </c>
      <c r="DF27" s="59">
        <v>26</v>
      </c>
      <c r="DG27" s="59">
        <v>0</v>
      </c>
      <c r="DH27" s="59"/>
      <c r="DI27" s="59"/>
      <c r="DJ27" s="59"/>
      <c r="DK27" s="59" t="s">
        <v>4075</v>
      </c>
      <c r="DL27" s="59">
        <v>0</v>
      </c>
      <c r="DM27" s="23">
        <v>0</v>
      </c>
    </row>
    <row r="28" s="9" customFormat="1" ht="70" customHeight="1" spans="1:117">
      <c r="A28" s="23"/>
      <c r="B28" s="23"/>
      <c r="C28" s="23"/>
      <c r="D28" s="23"/>
      <c r="E28" s="23"/>
      <c r="F28" s="23"/>
      <c r="G28" s="23"/>
      <c r="H28" s="23"/>
      <c r="I28" s="23"/>
      <c r="J28" s="23"/>
      <c r="K28" s="23"/>
      <c r="L28" s="23"/>
      <c r="M28" s="23"/>
      <c r="N28" s="23"/>
      <c r="O28" s="23"/>
      <c r="P28" s="23"/>
      <c r="Q28" s="23">
        <f>SUBTOTAL(103,$W$7:W28)*1</f>
        <v>22</v>
      </c>
      <c r="R28" s="23"/>
      <c r="S28" s="23"/>
      <c r="T28" s="30"/>
      <c r="U28" s="23"/>
      <c r="V28" s="23" t="s">
        <v>4065</v>
      </c>
      <c r="W28" s="23" t="s">
        <v>451</v>
      </c>
      <c r="X28" s="23" t="s">
        <v>215</v>
      </c>
      <c r="Y28" s="23" t="s">
        <v>216</v>
      </c>
      <c r="Z28" s="23" t="s">
        <v>217</v>
      </c>
      <c r="AA28" s="23" t="s">
        <v>235</v>
      </c>
      <c r="AB28" s="23" t="s">
        <v>196</v>
      </c>
      <c r="AC28" s="23" t="s">
        <v>452</v>
      </c>
      <c r="AD28" s="23" t="s">
        <v>453</v>
      </c>
      <c r="AE28" s="23" t="s">
        <v>238</v>
      </c>
      <c r="AF28" s="23" t="s">
        <v>239</v>
      </c>
      <c r="AG28" s="23" t="s">
        <v>240</v>
      </c>
      <c r="AH28" s="23" t="s">
        <v>224</v>
      </c>
      <c r="AI28" s="23" t="s">
        <v>225</v>
      </c>
      <c r="AJ28" s="23" t="s">
        <v>226</v>
      </c>
      <c r="AK28" s="23" t="s">
        <v>227</v>
      </c>
      <c r="AL28" s="23" t="s">
        <v>241</v>
      </c>
      <c r="AM28" s="33" t="s">
        <v>229</v>
      </c>
      <c r="AN28" s="33" t="s">
        <v>207</v>
      </c>
      <c r="AO28" s="23" t="s">
        <v>231</v>
      </c>
      <c r="AP28" s="23" t="s">
        <v>32</v>
      </c>
      <c r="AQ28" s="23"/>
      <c r="AR28" s="23"/>
      <c r="AS28" s="23"/>
      <c r="AT28" s="23"/>
      <c r="AU28" s="36">
        <v>10</v>
      </c>
      <c r="AV28" s="36">
        <v>10</v>
      </c>
      <c r="AW28" s="36">
        <f t="shared" si="7"/>
        <v>10</v>
      </c>
      <c r="AX28" s="36">
        <f t="shared" si="8"/>
        <v>0</v>
      </c>
      <c r="AY28" s="36"/>
      <c r="AZ28" s="36"/>
      <c r="BA28" s="40">
        <v>34</v>
      </c>
      <c r="BB28" s="40" t="s">
        <v>4076</v>
      </c>
      <c r="BC28" s="23" t="s">
        <v>210</v>
      </c>
      <c r="BD28" s="23" t="s">
        <v>210</v>
      </c>
      <c r="BE28" s="23" t="s">
        <v>211</v>
      </c>
      <c r="BF28" s="23">
        <v>0</v>
      </c>
      <c r="BG28" s="23" t="s">
        <v>212</v>
      </c>
      <c r="BH28" s="23" t="s">
        <v>210</v>
      </c>
      <c r="BI28" s="23" t="s">
        <v>210</v>
      </c>
      <c r="BJ28" s="23">
        <v>0</v>
      </c>
      <c r="BK28" s="23">
        <v>0</v>
      </c>
      <c r="BL28" s="23">
        <v>0</v>
      </c>
      <c r="BM28" s="23" t="s">
        <v>454</v>
      </c>
      <c r="BN28" s="23">
        <v>15213759958</v>
      </c>
      <c r="BO28" s="23"/>
      <c r="BP28" s="23" t="s">
        <v>209</v>
      </c>
      <c r="BQ28" s="49">
        <f t="shared" si="9"/>
        <v>10</v>
      </c>
      <c r="BR28" s="49">
        <f t="shared" si="2"/>
        <v>10</v>
      </c>
      <c r="BS28" s="49">
        <f t="shared" si="10"/>
        <v>10</v>
      </c>
      <c r="BT28" s="49">
        <f t="shared" si="11"/>
        <v>0</v>
      </c>
      <c r="BU28" s="49">
        <f t="shared" si="12"/>
        <v>0</v>
      </c>
      <c r="BV28" s="49">
        <f t="shared" si="13"/>
        <v>0</v>
      </c>
      <c r="BW28" s="49">
        <f t="shared" si="14"/>
        <v>0</v>
      </c>
      <c r="BX28" s="49">
        <f t="shared" si="15"/>
        <v>10</v>
      </c>
      <c r="BY28" s="49">
        <v>10</v>
      </c>
      <c r="BZ28" s="52" t="s">
        <v>4078</v>
      </c>
      <c r="CA28" s="52" t="s">
        <v>4079</v>
      </c>
      <c r="CB28" s="36"/>
      <c r="CC28" s="36"/>
      <c r="CD28" s="36"/>
      <c r="CE28" s="36">
        <f t="shared" si="16"/>
        <v>0</v>
      </c>
      <c r="CF28" s="36"/>
      <c r="CG28" s="36"/>
      <c r="CH28" s="36"/>
      <c r="CI28" s="36"/>
      <c r="CJ28" s="36"/>
      <c r="CK28" s="36"/>
      <c r="CL28" s="36"/>
      <c r="CM28" s="36"/>
      <c r="CN28" s="36"/>
      <c r="CO28" s="36"/>
      <c r="CP28" s="36"/>
      <c r="CQ28" s="36">
        <f t="shared" si="17"/>
        <v>0</v>
      </c>
      <c r="CR28" s="36"/>
      <c r="CS28" s="36"/>
      <c r="CT28" s="36"/>
      <c r="CU28" s="36"/>
      <c r="CV28" s="36"/>
      <c r="CW28" s="36"/>
      <c r="CX28" s="59">
        <f t="shared" si="18"/>
        <v>0</v>
      </c>
      <c r="CY28" s="36"/>
      <c r="CZ28" s="36"/>
      <c r="DA28" s="36"/>
      <c r="DB28" s="36"/>
      <c r="DC28" s="36"/>
      <c r="DD28" s="36"/>
      <c r="DE28" s="59">
        <f t="shared" si="19"/>
        <v>8</v>
      </c>
      <c r="DF28" s="59">
        <v>8</v>
      </c>
      <c r="DG28" s="59">
        <v>0</v>
      </c>
      <c r="DH28" s="59"/>
      <c r="DI28" s="59"/>
      <c r="DJ28" s="59"/>
      <c r="DK28" s="59" t="s">
        <v>4075</v>
      </c>
      <c r="DL28" s="59">
        <v>0</v>
      </c>
      <c r="DM28" s="23">
        <v>0</v>
      </c>
    </row>
    <row r="29" s="9" customFormat="1" ht="70" customHeight="1" spans="1:117">
      <c r="A29" s="23"/>
      <c r="B29" s="23"/>
      <c r="C29" s="23"/>
      <c r="D29" s="23"/>
      <c r="E29" s="23"/>
      <c r="F29" s="23"/>
      <c r="G29" s="23"/>
      <c r="H29" s="23"/>
      <c r="I29" s="23"/>
      <c r="J29" s="23"/>
      <c r="K29" s="23"/>
      <c r="L29" s="23"/>
      <c r="M29" s="23"/>
      <c r="N29" s="23"/>
      <c r="O29" s="23"/>
      <c r="P29" s="23"/>
      <c r="Q29" s="23">
        <f>SUBTOTAL(103,$W$7:W29)*1</f>
        <v>23</v>
      </c>
      <c r="R29" s="23"/>
      <c r="S29" s="23"/>
      <c r="T29" s="23"/>
      <c r="U29" s="23"/>
      <c r="V29" s="23" t="s">
        <v>4065</v>
      </c>
      <c r="W29" s="23" t="s">
        <v>455</v>
      </c>
      <c r="X29" s="23" t="s">
        <v>192</v>
      </c>
      <c r="Y29" s="23" t="s">
        <v>244</v>
      </c>
      <c r="Z29" s="23" t="s">
        <v>262</v>
      </c>
      <c r="AA29" s="23" t="s">
        <v>456</v>
      </c>
      <c r="AB29" s="23" t="s">
        <v>196</v>
      </c>
      <c r="AC29" s="23" t="s">
        <v>47</v>
      </c>
      <c r="AD29" s="23" t="s">
        <v>457</v>
      </c>
      <c r="AE29" s="23" t="s">
        <v>458</v>
      </c>
      <c r="AF29" s="23" t="s">
        <v>459</v>
      </c>
      <c r="AG29" s="23" t="s">
        <v>460</v>
      </c>
      <c r="AH29" s="23" t="s">
        <v>268</v>
      </c>
      <c r="AI29" s="23" t="s">
        <v>225</v>
      </c>
      <c r="AJ29" s="23" t="s">
        <v>461</v>
      </c>
      <c r="AK29" s="23" t="s">
        <v>405</v>
      </c>
      <c r="AL29" s="23" t="s">
        <v>462</v>
      </c>
      <c r="AM29" s="33" t="s">
        <v>303</v>
      </c>
      <c r="AN29" s="33" t="s">
        <v>257</v>
      </c>
      <c r="AO29" s="23" t="s">
        <v>274</v>
      </c>
      <c r="AP29" s="23" t="s">
        <v>46</v>
      </c>
      <c r="AQ29" s="23"/>
      <c r="AR29" s="23"/>
      <c r="AS29" s="23"/>
      <c r="AT29" s="23"/>
      <c r="AU29" s="36">
        <v>40</v>
      </c>
      <c r="AV29" s="36">
        <v>40</v>
      </c>
      <c r="AW29" s="36">
        <f t="shared" si="7"/>
        <v>40</v>
      </c>
      <c r="AX29" s="36">
        <f t="shared" si="8"/>
        <v>0</v>
      </c>
      <c r="AY29" s="36"/>
      <c r="AZ29" s="36"/>
      <c r="BA29" s="40">
        <v>150</v>
      </c>
      <c r="BB29" s="40">
        <v>18</v>
      </c>
      <c r="BC29" s="23" t="s">
        <v>210</v>
      </c>
      <c r="BD29" s="23" t="s">
        <v>210</v>
      </c>
      <c r="BE29" s="23" t="s">
        <v>211</v>
      </c>
      <c r="BF29" s="23">
        <v>0</v>
      </c>
      <c r="BG29" s="23" t="s">
        <v>212</v>
      </c>
      <c r="BH29" s="23" t="s">
        <v>209</v>
      </c>
      <c r="BI29" s="23" t="s">
        <v>210</v>
      </c>
      <c r="BJ29" s="23">
        <v>0</v>
      </c>
      <c r="BK29" s="23" t="s">
        <v>210</v>
      </c>
      <c r="BL29" s="23">
        <v>0</v>
      </c>
      <c r="BM29" s="23" t="s">
        <v>463</v>
      </c>
      <c r="BN29" s="23">
        <v>17300204563</v>
      </c>
      <c r="BO29" s="23"/>
      <c r="BP29" s="23" t="s">
        <v>209</v>
      </c>
      <c r="BQ29" s="49">
        <f t="shared" si="9"/>
        <v>40</v>
      </c>
      <c r="BR29" s="49">
        <f t="shared" si="2"/>
        <v>25</v>
      </c>
      <c r="BS29" s="49">
        <f t="shared" si="10"/>
        <v>0</v>
      </c>
      <c r="BT29" s="49">
        <f t="shared" si="11"/>
        <v>25</v>
      </c>
      <c r="BU29" s="49">
        <f t="shared" si="12"/>
        <v>0</v>
      </c>
      <c r="BV29" s="49">
        <f t="shared" si="13"/>
        <v>15</v>
      </c>
      <c r="BW29" s="49">
        <f t="shared" si="14"/>
        <v>0</v>
      </c>
      <c r="BX29" s="49">
        <f t="shared" si="15"/>
        <v>0</v>
      </c>
      <c r="BY29" s="36"/>
      <c r="BZ29" s="36"/>
      <c r="CA29" s="36"/>
      <c r="CB29" s="36"/>
      <c r="CC29" s="36"/>
      <c r="CD29" s="36"/>
      <c r="CE29" s="36">
        <f t="shared" si="16"/>
        <v>25</v>
      </c>
      <c r="CF29" s="36">
        <v>25</v>
      </c>
      <c r="CG29" s="36" t="s">
        <v>4080</v>
      </c>
      <c r="CH29" s="36" t="s">
        <v>4081</v>
      </c>
      <c r="CI29" s="36"/>
      <c r="CJ29" s="36"/>
      <c r="CK29" s="36"/>
      <c r="CL29" s="36"/>
      <c r="CM29" s="36"/>
      <c r="CN29" s="36"/>
      <c r="CO29" s="36"/>
      <c r="CP29" s="36"/>
      <c r="CQ29" s="36">
        <f t="shared" si="17"/>
        <v>15</v>
      </c>
      <c r="CR29" s="36">
        <v>15</v>
      </c>
      <c r="CS29" s="36" t="s">
        <v>4092</v>
      </c>
      <c r="CT29" s="36" t="s">
        <v>4093</v>
      </c>
      <c r="CU29" s="36"/>
      <c r="CV29" s="36"/>
      <c r="CW29" s="36"/>
      <c r="CX29" s="59">
        <f t="shared" si="18"/>
        <v>0</v>
      </c>
      <c r="CY29" s="36"/>
      <c r="CZ29" s="36"/>
      <c r="DA29" s="36"/>
      <c r="DB29" s="36"/>
      <c r="DC29" s="36"/>
      <c r="DD29" s="36"/>
      <c r="DE29" s="59">
        <f t="shared" si="19"/>
        <v>0</v>
      </c>
      <c r="DF29" s="59">
        <v>0</v>
      </c>
      <c r="DG29" s="59">
        <v>0</v>
      </c>
      <c r="DH29" s="59"/>
      <c r="DI29" s="59"/>
      <c r="DJ29" s="59"/>
      <c r="DK29" s="59" t="s">
        <v>4075</v>
      </c>
      <c r="DL29" s="59">
        <v>0</v>
      </c>
      <c r="DM29" s="23">
        <v>0</v>
      </c>
    </row>
    <row r="30" s="9" customFormat="1" ht="70" customHeight="1" spans="1:117">
      <c r="A30" s="23"/>
      <c r="B30" s="23"/>
      <c r="C30" s="23"/>
      <c r="D30" s="23"/>
      <c r="E30" s="23"/>
      <c r="F30" s="23"/>
      <c r="G30" s="23"/>
      <c r="H30" s="23"/>
      <c r="I30" s="23"/>
      <c r="J30" s="23"/>
      <c r="K30" s="23"/>
      <c r="L30" s="23"/>
      <c r="M30" s="23"/>
      <c r="N30" s="23"/>
      <c r="O30" s="23"/>
      <c r="P30" s="23"/>
      <c r="Q30" s="23">
        <f>SUBTOTAL(103,$W$7:W30)*1</f>
        <v>24</v>
      </c>
      <c r="R30" s="23"/>
      <c r="S30" s="23"/>
      <c r="T30" s="30"/>
      <c r="U30" s="23"/>
      <c r="V30" s="23" t="s">
        <v>4065</v>
      </c>
      <c r="W30" s="23" t="s">
        <v>464</v>
      </c>
      <c r="X30" s="23" t="s">
        <v>192</v>
      </c>
      <c r="Y30" s="23" t="s">
        <v>193</v>
      </c>
      <c r="Z30" s="23" t="s">
        <v>194</v>
      </c>
      <c r="AA30" s="23" t="s">
        <v>465</v>
      </c>
      <c r="AB30" s="23" t="s">
        <v>466</v>
      </c>
      <c r="AC30" s="23" t="s">
        <v>467</v>
      </c>
      <c r="AD30" s="23" t="s">
        <v>468</v>
      </c>
      <c r="AE30" s="23" t="s">
        <v>469</v>
      </c>
      <c r="AF30" s="23" t="s">
        <v>465</v>
      </c>
      <c r="AG30" s="23" t="s">
        <v>470</v>
      </c>
      <c r="AH30" s="23" t="s">
        <v>202</v>
      </c>
      <c r="AI30" s="23" t="s">
        <v>203</v>
      </c>
      <c r="AJ30" s="23" t="s">
        <v>471</v>
      </c>
      <c r="AK30" s="23">
        <v>0</v>
      </c>
      <c r="AL30" s="23" t="s">
        <v>472</v>
      </c>
      <c r="AM30" s="33" t="s">
        <v>206</v>
      </c>
      <c r="AN30" s="33" t="s">
        <v>207</v>
      </c>
      <c r="AO30" s="23" t="s">
        <v>208</v>
      </c>
      <c r="AP30" s="23" t="s">
        <v>30</v>
      </c>
      <c r="AQ30" s="23"/>
      <c r="AR30" s="23"/>
      <c r="AS30" s="23"/>
      <c r="AT30" s="23"/>
      <c r="AU30" s="36">
        <v>48</v>
      </c>
      <c r="AV30" s="36">
        <v>48</v>
      </c>
      <c r="AW30" s="36">
        <f t="shared" si="7"/>
        <v>48</v>
      </c>
      <c r="AX30" s="36">
        <f t="shared" si="8"/>
        <v>0</v>
      </c>
      <c r="AY30" s="36"/>
      <c r="AZ30" s="36"/>
      <c r="BA30" s="40">
        <v>800</v>
      </c>
      <c r="BB30" s="40">
        <v>238</v>
      </c>
      <c r="BC30" s="23" t="s">
        <v>210</v>
      </c>
      <c r="BD30" s="23" t="s">
        <v>210</v>
      </c>
      <c r="BE30" s="23" t="s">
        <v>211</v>
      </c>
      <c r="BF30" s="23">
        <v>0</v>
      </c>
      <c r="BG30" s="23" t="s">
        <v>212</v>
      </c>
      <c r="BH30" s="23" t="s">
        <v>210</v>
      </c>
      <c r="BI30" s="23" t="s">
        <v>210</v>
      </c>
      <c r="BJ30" s="23">
        <v>0</v>
      </c>
      <c r="BK30" s="23" t="s">
        <v>210</v>
      </c>
      <c r="BL30" s="23">
        <v>0</v>
      </c>
      <c r="BM30" s="23" t="s">
        <v>473</v>
      </c>
      <c r="BN30" s="23" t="s">
        <v>474</v>
      </c>
      <c r="BO30" s="23"/>
      <c r="BP30" s="23" t="s">
        <v>209</v>
      </c>
      <c r="BQ30" s="49">
        <f t="shared" si="9"/>
        <v>48</v>
      </c>
      <c r="BR30" s="49">
        <f t="shared" si="2"/>
        <v>48</v>
      </c>
      <c r="BS30" s="49">
        <f t="shared" si="10"/>
        <v>48</v>
      </c>
      <c r="BT30" s="49">
        <f t="shared" si="11"/>
        <v>0</v>
      </c>
      <c r="BU30" s="49">
        <f t="shared" si="12"/>
        <v>0</v>
      </c>
      <c r="BV30" s="49">
        <f t="shared" si="13"/>
        <v>0</v>
      </c>
      <c r="BW30" s="49">
        <f t="shared" si="14"/>
        <v>0</v>
      </c>
      <c r="BX30" s="49">
        <f t="shared" si="15"/>
        <v>48</v>
      </c>
      <c r="BY30" s="49">
        <v>48</v>
      </c>
      <c r="BZ30" s="52" t="s">
        <v>4078</v>
      </c>
      <c r="CA30" s="52" t="s">
        <v>4079</v>
      </c>
      <c r="CB30" s="36"/>
      <c r="CC30" s="36"/>
      <c r="CD30" s="36"/>
      <c r="CE30" s="36">
        <f t="shared" si="16"/>
        <v>0</v>
      </c>
      <c r="CF30" s="36"/>
      <c r="CG30" s="36"/>
      <c r="CH30" s="36"/>
      <c r="CI30" s="36"/>
      <c r="CJ30" s="36"/>
      <c r="CK30" s="36"/>
      <c r="CL30" s="36"/>
      <c r="CM30" s="36"/>
      <c r="CN30" s="36"/>
      <c r="CO30" s="36"/>
      <c r="CP30" s="36"/>
      <c r="CQ30" s="36">
        <f t="shared" si="17"/>
        <v>0</v>
      </c>
      <c r="CR30" s="36"/>
      <c r="CS30" s="36"/>
      <c r="CT30" s="36"/>
      <c r="CU30" s="36"/>
      <c r="CV30" s="36"/>
      <c r="CW30" s="36"/>
      <c r="CX30" s="59">
        <f t="shared" si="18"/>
        <v>0</v>
      </c>
      <c r="CY30" s="36"/>
      <c r="CZ30" s="36"/>
      <c r="DA30" s="36"/>
      <c r="DB30" s="36"/>
      <c r="DC30" s="36"/>
      <c r="DD30" s="36"/>
      <c r="DE30" s="59">
        <f t="shared" si="19"/>
        <v>37.96</v>
      </c>
      <c r="DF30" s="59">
        <v>37.96</v>
      </c>
      <c r="DG30" s="59">
        <v>0</v>
      </c>
      <c r="DH30" s="59"/>
      <c r="DI30" s="59"/>
      <c r="DJ30" s="59"/>
      <c r="DK30" s="59" t="s">
        <v>4070</v>
      </c>
      <c r="DL30" s="59">
        <v>1</v>
      </c>
      <c r="DM30" s="23" t="s">
        <v>4097</v>
      </c>
    </row>
    <row r="31" s="9" customFormat="1" ht="70" customHeight="1" spans="1:117">
      <c r="A31" s="23"/>
      <c r="B31" s="23"/>
      <c r="C31" s="23"/>
      <c r="D31" s="23"/>
      <c r="E31" s="23"/>
      <c r="F31" s="23"/>
      <c r="G31" s="23"/>
      <c r="H31" s="23"/>
      <c r="I31" s="23"/>
      <c r="J31" s="23"/>
      <c r="K31" s="23"/>
      <c r="L31" s="23"/>
      <c r="M31" s="23"/>
      <c r="N31" s="23"/>
      <c r="O31" s="23"/>
      <c r="P31" s="23"/>
      <c r="Q31" s="23">
        <f>SUBTOTAL(103,$W$7:W31)*1</f>
        <v>25</v>
      </c>
      <c r="R31" s="23"/>
      <c r="S31" s="23"/>
      <c r="T31" s="23"/>
      <c r="U31" s="23"/>
      <c r="V31" s="23" t="s">
        <v>4065</v>
      </c>
      <c r="W31" s="23" t="s">
        <v>475</v>
      </c>
      <c r="X31" s="23" t="s">
        <v>192</v>
      </c>
      <c r="Y31" s="23" t="s">
        <v>193</v>
      </c>
      <c r="Z31" s="23" t="s">
        <v>476</v>
      </c>
      <c r="AA31" s="23" t="s">
        <v>477</v>
      </c>
      <c r="AB31" s="23" t="s">
        <v>196</v>
      </c>
      <c r="AC31" s="23" t="s">
        <v>478</v>
      </c>
      <c r="AD31" s="23" t="s">
        <v>479</v>
      </c>
      <c r="AE31" s="23" t="s">
        <v>480</v>
      </c>
      <c r="AF31" s="23" t="s">
        <v>479</v>
      </c>
      <c r="AG31" s="23" t="s">
        <v>481</v>
      </c>
      <c r="AH31" s="23" t="s">
        <v>482</v>
      </c>
      <c r="AI31" s="23" t="s">
        <v>269</v>
      </c>
      <c r="AJ31" s="23" t="s">
        <v>483</v>
      </c>
      <c r="AK31" s="23" t="s">
        <v>484</v>
      </c>
      <c r="AL31" s="23" t="s">
        <v>485</v>
      </c>
      <c r="AM31" s="33" t="s">
        <v>486</v>
      </c>
      <c r="AN31" s="33" t="s">
        <v>290</v>
      </c>
      <c r="AO31" s="23" t="s">
        <v>487</v>
      </c>
      <c r="AP31" s="23" t="s">
        <v>78</v>
      </c>
      <c r="AQ31" s="23"/>
      <c r="AR31" s="23"/>
      <c r="AS31" s="23"/>
      <c r="AT31" s="23"/>
      <c r="AU31" s="36">
        <v>195</v>
      </c>
      <c r="AV31" s="36">
        <v>195</v>
      </c>
      <c r="AW31" s="36">
        <f t="shared" si="7"/>
        <v>0</v>
      </c>
      <c r="AX31" s="36">
        <f t="shared" si="8"/>
        <v>195</v>
      </c>
      <c r="AY31" s="36"/>
      <c r="AZ31" s="36"/>
      <c r="BA31" s="40">
        <v>2600</v>
      </c>
      <c r="BB31" s="40">
        <v>36</v>
      </c>
      <c r="BC31" s="23" t="s">
        <v>210</v>
      </c>
      <c r="BD31" s="23" t="s">
        <v>210</v>
      </c>
      <c r="BE31" s="23" t="s">
        <v>211</v>
      </c>
      <c r="BF31" s="23">
        <v>0</v>
      </c>
      <c r="BG31" s="23" t="s">
        <v>212</v>
      </c>
      <c r="BH31" s="23" t="s">
        <v>210</v>
      </c>
      <c r="BI31" s="23" t="s">
        <v>210</v>
      </c>
      <c r="BJ31" s="23">
        <v>0</v>
      </c>
      <c r="BK31" s="23" t="s">
        <v>210</v>
      </c>
      <c r="BL31" s="23">
        <v>0</v>
      </c>
      <c r="BM31" s="23" t="s">
        <v>488</v>
      </c>
      <c r="BN31" s="23">
        <v>15340364333</v>
      </c>
      <c r="BO31" s="23"/>
      <c r="BP31" s="23"/>
      <c r="BQ31" s="49">
        <f t="shared" si="9"/>
        <v>0</v>
      </c>
      <c r="BR31" s="49">
        <f t="shared" si="2"/>
        <v>0</v>
      </c>
      <c r="BS31" s="49">
        <f t="shared" si="10"/>
        <v>0</v>
      </c>
      <c r="BT31" s="49">
        <f t="shared" si="11"/>
        <v>0</v>
      </c>
      <c r="BU31" s="49">
        <f t="shared" si="12"/>
        <v>0</v>
      </c>
      <c r="BV31" s="49">
        <f t="shared" si="13"/>
        <v>0</v>
      </c>
      <c r="BW31" s="49">
        <f t="shared" si="14"/>
        <v>0</v>
      </c>
      <c r="BX31" s="49">
        <f t="shared" si="15"/>
        <v>0</v>
      </c>
      <c r="BY31" s="36"/>
      <c r="BZ31" s="36"/>
      <c r="CA31" s="36"/>
      <c r="CB31" s="36"/>
      <c r="CC31" s="36"/>
      <c r="CD31" s="36"/>
      <c r="CE31" s="36">
        <f t="shared" si="16"/>
        <v>0</v>
      </c>
      <c r="CF31" s="36"/>
      <c r="CG31" s="36"/>
      <c r="CH31" s="36"/>
      <c r="CI31" s="36"/>
      <c r="CJ31" s="36"/>
      <c r="CK31" s="36"/>
      <c r="CL31" s="36"/>
      <c r="CM31" s="36"/>
      <c r="CN31" s="36"/>
      <c r="CO31" s="36"/>
      <c r="CP31" s="36"/>
      <c r="CQ31" s="36">
        <f t="shared" si="17"/>
        <v>0</v>
      </c>
      <c r="CR31" s="36"/>
      <c r="CS31" s="36"/>
      <c r="CT31" s="36"/>
      <c r="CU31" s="36"/>
      <c r="CV31" s="36"/>
      <c r="CW31" s="36"/>
      <c r="CX31" s="59">
        <f t="shared" si="18"/>
        <v>0</v>
      </c>
      <c r="CY31" s="36"/>
      <c r="CZ31" s="36"/>
      <c r="DA31" s="36"/>
      <c r="DB31" s="36"/>
      <c r="DC31" s="36"/>
      <c r="DD31" s="36"/>
      <c r="DE31" s="59">
        <f t="shared" si="19"/>
        <v>0</v>
      </c>
      <c r="DF31" s="59">
        <v>0</v>
      </c>
      <c r="DG31" s="59">
        <v>0</v>
      </c>
      <c r="DH31" s="59"/>
      <c r="DI31" s="59"/>
      <c r="DJ31" s="59"/>
      <c r="DK31" s="59" t="s">
        <v>4098</v>
      </c>
      <c r="DL31" s="59">
        <v>10</v>
      </c>
      <c r="DM31" s="23">
        <v>0</v>
      </c>
    </row>
    <row r="32" s="9" customFormat="1" ht="70" customHeight="1" spans="1:117">
      <c r="A32" s="23"/>
      <c r="B32" s="23"/>
      <c r="C32" s="23"/>
      <c r="D32" s="23"/>
      <c r="E32" s="23"/>
      <c r="F32" s="23"/>
      <c r="G32" s="23"/>
      <c r="H32" s="23"/>
      <c r="I32" s="23"/>
      <c r="J32" s="23"/>
      <c r="K32" s="23"/>
      <c r="L32" s="23"/>
      <c r="M32" s="23"/>
      <c r="N32" s="23"/>
      <c r="O32" s="23"/>
      <c r="P32" s="23"/>
      <c r="Q32" s="23">
        <f>SUBTOTAL(103,$W$7:W32)*1</f>
        <v>26</v>
      </c>
      <c r="R32" s="23"/>
      <c r="S32" s="23"/>
      <c r="T32" s="30"/>
      <c r="U32" s="23"/>
      <c r="V32" s="23" t="s">
        <v>4065</v>
      </c>
      <c r="W32" s="23" t="s">
        <v>489</v>
      </c>
      <c r="X32" s="23" t="s">
        <v>192</v>
      </c>
      <c r="Y32" s="23" t="s">
        <v>193</v>
      </c>
      <c r="Z32" s="23" t="s">
        <v>194</v>
      </c>
      <c r="AA32" s="23" t="s">
        <v>490</v>
      </c>
      <c r="AB32" s="23" t="s">
        <v>196</v>
      </c>
      <c r="AC32" s="23" t="s">
        <v>73</v>
      </c>
      <c r="AD32" s="23" t="s">
        <v>491</v>
      </c>
      <c r="AE32" s="23" t="s">
        <v>492</v>
      </c>
      <c r="AF32" s="23" t="s">
        <v>490</v>
      </c>
      <c r="AG32" s="23" t="s">
        <v>493</v>
      </c>
      <c r="AH32" s="23" t="s">
        <v>202</v>
      </c>
      <c r="AI32" s="23" t="s">
        <v>203</v>
      </c>
      <c r="AJ32" s="23" t="s">
        <v>494</v>
      </c>
      <c r="AK32" s="23">
        <v>0</v>
      </c>
      <c r="AL32" s="23" t="s">
        <v>495</v>
      </c>
      <c r="AM32" s="33" t="s">
        <v>206</v>
      </c>
      <c r="AN32" s="33" t="s">
        <v>207</v>
      </c>
      <c r="AO32" s="23" t="s">
        <v>208</v>
      </c>
      <c r="AP32" s="23" t="s">
        <v>72</v>
      </c>
      <c r="AQ32" s="23"/>
      <c r="AR32" s="23"/>
      <c r="AS32" s="23"/>
      <c r="AT32" s="23"/>
      <c r="AU32" s="36">
        <v>60</v>
      </c>
      <c r="AV32" s="36">
        <v>60</v>
      </c>
      <c r="AW32" s="36">
        <f t="shared" si="7"/>
        <v>60</v>
      </c>
      <c r="AX32" s="36">
        <f t="shared" si="8"/>
        <v>0</v>
      </c>
      <c r="AY32" s="36"/>
      <c r="AZ32" s="36"/>
      <c r="BA32" s="40">
        <v>600</v>
      </c>
      <c r="BB32" s="40">
        <v>80</v>
      </c>
      <c r="BC32" s="23" t="s">
        <v>210</v>
      </c>
      <c r="BD32" s="23" t="s">
        <v>210</v>
      </c>
      <c r="BE32" s="23" t="s">
        <v>211</v>
      </c>
      <c r="BF32" s="23">
        <v>0</v>
      </c>
      <c r="BG32" s="23" t="s">
        <v>212</v>
      </c>
      <c r="BH32" s="23" t="s">
        <v>209</v>
      </c>
      <c r="BI32" s="23" t="s">
        <v>210</v>
      </c>
      <c r="BJ32" s="23">
        <v>0</v>
      </c>
      <c r="BK32" s="23" t="s">
        <v>210</v>
      </c>
      <c r="BL32" s="23">
        <v>0</v>
      </c>
      <c r="BM32" s="23" t="s">
        <v>496</v>
      </c>
      <c r="BN32" s="23">
        <v>13709486788</v>
      </c>
      <c r="BO32" s="23"/>
      <c r="BP32" s="23" t="s">
        <v>209</v>
      </c>
      <c r="BQ32" s="49">
        <f t="shared" si="9"/>
        <v>60</v>
      </c>
      <c r="BR32" s="49">
        <f t="shared" si="2"/>
        <v>60</v>
      </c>
      <c r="BS32" s="49">
        <f t="shared" si="10"/>
        <v>60</v>
      </c>
      <c r="BT32" s="49">
        <f t="shared" si="11"/>
        <v>0</v>
      </c>
      <c r="BU32" s="49">
        <f t="shared" si="12"/>
        <v>0</v>
      </c>
      <c r="BV32" s="49">
        <f t="shared" si="13"/>
        <v>0</v>
      </c>
      <c r="BW32" s="49">
        <f t="shared" si="14"/>
        <v>0</v>
      </c>
      <c r="BX32" s="49">
        <f t="shared" si="15"/>
        <v>60</v>
      </c>
      <c r="BY32" s="49">
        <v>60</v>
      </c>
      <c r="BZ32" s="52" t="s">
        <v>4078</v>
      </c>
      <c r="CA32" s="52" t="s">
        <v>4079</v>
      </c>
      <c r="CB32" s="36"/>
      <c r="CC32" s="36"/>
      <c r="CD32" s="36"/>
      <c r="CE32" s="36">
        <f t="shared" si="16"/>
        <v>0</v>
      </c>
      <c r="CF32" s="36"/>
      <c r="CG32" s="36"/>
      <c r="CH32" s="36"/>
      <c r="CI32" s="36"/>
      <c r="CJ32" s="36"/>
      <c r="CK32" s="36"/>
      <c r="CL32" s="36"/>
      <c r="CM32" s="36"/>
      <c r="CN32" s="36"/>
      <c r="CO32" s="36"/>
      <c r="CP32" s="36"/>
      <c r="CQ32" s="36">
        <f t="shared" si="17"/>
        <v>0</v>
      </c>
      <c r="CR32" s="36"/>
      <c r="CS32" s="36"/>
      <c r="CT32" s="36"/>
      <c r="CU32" s="36"/>
      <c r="CV32" s="36"/>
      <c r="CW32" s="36"/>
      <c r="CX32" s="59">
        <f t="shared" si="18"/>
        <v>0</v>
      </c>
      <c r="CY32" s="36"/>
      <c r="CZ32" s="36"/>
      <c r="DA32" s="36"/>
      <c r="DB32" s="36"/>
      <c r="DC32" s="36"/>
      <c r="DD32" s="36"/>
      <c r="DE32" s="59">
        <f t="shared" si="19"/>
        <v>40</v>
      </c>
      <c r="DF32" s="59">
        <v>40</v>
      </c>
      <c r="DG32" s="59">
        <v>0</v>
      </c>
      <c r="DH32" s="59"/>
      <c r="DI32" s="59"/>
      <c r="DJ32" s="59"/>
      <c r="DK32" s="59" t="s">
        <v>4070</v>
      </c>
      <c r="DL32" s="59">
        <v>0</v>
      </c>
      <c r="DM32" s="23">
        <v>0</v>
      </c>
    </row>
    <row r="33" s="9" customFormat="1" ht="70" customHeight="1" spans="1:117">
      <c r="A33" s="23"/>
      <c r="B33" s="23"/>
      <c r="C33" s="23"/>
      <c r="D33" s="23"/>
      <c r="E33" s="23"/>
      <c r="F33" s="23"/>
      <c r="G33" s="23"/>
      <c r="H33" s="23"/>
      <c r="I33" s="23"/>
      <c r="J33" s="23"/>
      <c r="K33" s="23"/>
      <c r="L33" s="23"/>
      <c r="M33" s="23"/>
      <c r="N33" s="23"/>
      <c r="O33" s="23"/>
      <c r="P33" s="23"/>
      <c r="Q33" s="23">
        <f>SUBTOTAL(103,$W$7:W33)*1</f>
        <v>27</v>
      </c>
      <c r="R33" s="23"/>
      <c r="S33" s="23"/>
      <c r="T33" s="23"/>
      <c r="U33" s="23"/>
      <c r="V33" s="23" t="s">
        <v>4065</v>
      </c>
      <c r="W33" s="23" t="s">
        <v>497</v>
      </c>
      <c r="X33" s="23" t="s">
        <v>192</v>
      </c>
      <c r="Y33" s="23" t="s">
        <v>244</v>
      </c>
      <c r="Z33" s="23" t="s">
        <v>262</v>
      </c>
      <c r="AA33" s="23" t="s">
        <v>498</v>
      </c>
      <c r="AB33" s="23" t="s">
        <v>196</v>
      </c>
      <c r="AC33" s="23" t="s">
        <v>499</v>
      </c>
      <c r="AD33" s="23" t="s">
        <v>500</v>
      </c>
      <c r="AE33" s="23" t="s">
        <v>501</v>
      </c>
      <c r="AF33" s="23" t="s">
        <v>502</v>
      </c>
      <c r="AG33" s="23" t="s">
        <v>503</v>
      </c>
      <c r="AH33" s="23" t="s">
        <v>504</v>
      </c>
      <c r="AI33" s="23" t="s">
        <v>377</v>
      </c>
      <c r="AJ33" s="23" t="s">
        <v>461</v>
      </c>
      <c r="AK33" s="23">
        <v>0</v>
      </c>
      <c r="AL33" s="23" t="s">
        <v>505</v>
      </c>
      <c r="AM33" s="33" t="s">
        <v>506</v>
      </c>
      <c r="AN33" s="33" t="s">
        <v>507</v>
      </c>
      <c r="AO33" s="23" t="s">
        <v>274</v>
      </c>
      <c r="AP33" s="23" t="s">
        <v>78</v>
      </c>
      <c r="AQ33" s="23"/>
      <c r="AR33" s="23"/>
      <c r="AS33" s="23"/>
      <c r="AT33" s="23"/>
      <c r="AU33" s="36">
        <v>19</v>
      </c>
      <c r="AV33" s="36">
        <v>19</v>
      </c>
      <c r="AW33" s="36">
        <f t="shared" si="7"/>
        <v>19</v>
      </c>
      <c r="AX33" s="36">
        <f t="shared" si="8"/>
        <v>0</v>
      </c>
      <c r="AY33" s="36"/>
      <c r="AZ33" s="36"/>
      <c r="BA33" s="40">
        <v>50</v>
      </c>
      <c r="BB33" s="40">
        <v>20</v>
      </c>
      <c r="BC33" s="23" t="s">
        <v>210</v>
      </c>
      <c r="BD33" s="23" t="s">
        <v>210</v>
      </c>
      <c r="BE33" s="23" t="s">
        <v>211</v>
      </c>
      <c r="BF33" s="23">
        <v>0</v>
      </c>
      <c r="BG33" s="23" t="s">
        <v>212</v>
      </c>
      <c r="BH33" s="23" t="s">
        <v>209</v>
      </c>
      <c r="BI33" s="23" t="s">
        <v>210</v>
      </c>
      <c r="BJ33" s="23">
        <v>0</v>
      </c>
      <c r="BK33" s="23" t="s">
        <v>210</v>
      </c>
      <c r="BL33" s="23">
        <v>0</v>
      </c>
      <c r="BM33" s="23" t="s">
        <v>488</v>
      </c>
      <c r="BN33" s="23">
        <v>15340364333</v>
      </c>
      <c r="BO33" s="23"/>
      <c r="BP33" s="23" t="s">
        <v>209</v>
      </c>
      <c r="BQ33" s="49">
        <f t="shared" si="9"/>
        <v>19</v>
      </c>
      <c r="BR33" s="49">
        <f t="shared" si="2"/>
        <v>11</v>
      </c>
      <c r="BS33" s="49">
        <f t="shared" si="10"/>
        <v>0</v>
      </c>
      <c r="BT33" s="49">
        <f t="shared" si="11"/>
        <v>11</v>
      </c>
      <c r="BU33" s="49">
        <f t="shared" si="12"/>
        <v>0</v>
      </c>
      <c r="BV33" s="49">
        <f t="shared" si="13"/>
        <v>8</v>
      </c>
      <c r="BW33" s="49">
        <f t="shared" si="14"/>
        <v>0</v>
      </c>
      <c r="BX33" s="49">
        <f t="shared" si="15"/>
        <v>0</v>
      </c>
      <c r="BY33" s="36"/>
      <c r="BZ33" s="36"/>
      <c r="CA33" s="36"/>
      <c r="CB33" s="36"/>
      <c r="CC33" s="36"/>
      <c r="CD33" s="36"/>
      <c r="CE33" s="36">
        <f t="shared" si="16"/>
        <v>11</v>
      </c>
      <c r="CF33" s="36">
        <v>11</v>
      </c>
      <c r="CG33" s="36" t="s">
        <v>4080</v>
      </c>
      <c r="CH33" s="36" t="s">
        <v>4081</v>
      </c>
      <c r="CI33" s="36"/>
      <c r="CJ33" s="36"/>
      <c r="CK33" s="36"/>
      <c r="CL33" s="36"/>
      <c r="CM33" s="36"/>
      <c r="CN33" s="36"/>
      <c r="CO33" s="36"/>
      <c r="CP33" s="36"/>
      <c r="CQ33" s="36">
        <f t="shared" si="17"/>
        <v>8</v>
      </c>
      <c r="CR33" s="36">
        <v>8</v>
      </c>
      <c r="CS33" s="36" t="s">
        <v>4068</v>
      </c>
      <c r="CT33" s="36" t="s">
        <v>4082</v>
      </c>
      <c r="CU33" s="36"/>
      <c r="CV33" s="36"/>
      <c r="CW33" s="36"/>
      <c r="CX33" s="59">
        <f t="shared" si="18"/>
        <v>0</v>
      </c>
      <c r="CY33" s="36"/>
      <c r="CZ33" s="36"/>
      <c r="DA33" s="36"/>
      <c r="DB33" s="36"/>
      <c r="DC33" s="36"/>
      <c r="DD33" s="36"/>
      <c r="DE33" s="59">
        <f t="shared" si="19"/>
        <v>8.1</v>
      </c>
      <c r="DF33" s="59">
        <v>0</v>
      </c>
      <c r="DG33" s="59">
        <v>8.1</v>
      </c>
      <c r="DH33" s="59"/>
      <c r="DI33" s="59"/>
      <c r="DJ33" s="59"/>
      <c r="DK33" s="59" t="s">
        <v>4075</v>
      </c>
      <c r="DL33" s="59">
        <v>100</v>
      </c>
      <c r="DM33" s="23">
        <v>0</v>
      </c>
    </row>
    <row r="34" s="9" customFormat="1" ht="70" customHeight="1" spans="1:117">
      <c r="A34" s="23"/>
      <c r="B34" s="23"/>
      <c r="C34" s="23"/>
      <c r="D34" s="23"/>
      <c r="E34" s="23"/>
      <c r="F34" s="23"/>
      <c r="G34" s="23"/>
      <c r="H34" s="23"/>
      <c r="I34" s="23"/>
      <c r="J34" s="23"/>
      <c r="K34" s="23"/>
      <c r="L34" s="23"/>
      <c r="M34" s="23"/>
      <c r="N34" s="23"/>
      <c r="O34" s="23"/>
      <c r="P34" s="23"/>
      <c r="Q34" s="23">
        <f>SUBTOTAL(103,$W$7:W34)*1</f>
        <v>28</v>
      </c>
      <c r="R34" s="23"/>
      <c r="S34" s="23"/>
      <c r="T34" s="30"/>
      <c r="U34" s="23"/>
      <c r="V34" s="23" t="s">
        <v>4065</v>
      </c>
      <c r="W34" s="23" t="s">
        <v>508</v>
      </c>
      <c r="X34" s="23" t="s">
        <v>192</v>
      </c>
      <c r="Y34" s="23" t="s">
        <v>193</v>
      </c>
      <c r="Z34" s="23" t="s">
        <v>194</v>
      </c>
      <c r="AA34" s="23" t="s">
        <v>509</v>
      </c>
      <c r="AB34" s="23" t="s">
        <v>196</v>
      </c>
      <c r="AC34" s="23" t="s">
        <v>510</v>
      </c>
      <c r="AD34" s="23" t="s">
        <v>511</v>
      </c>
      <c r="AE34" s="23" t="s">
        <v>512</v>
      </c>
      <c r="AF34" s="23" t="s">
        <v>509</v>
      </c>
      <c r="AG34" s="23" t="s">
        <v>513</v>
      </c>
      <c r="AH34" s="23" t="s">
        <v>224</v>
      </c>
      <c r="AI34" s="23" t="s">
        <v>225</v>
      </c>
      <c r="AJ34" s="23" t="s">
        <v>514</v>
      </c>
      <c r="AK34" s="23">
        <v>0</v>
      </c>
      <c r="AL34" s="23" t="s">
        <v>515</v>
      </c>
      <c r="AM34" s="33" t="s">
        <v>206</v>
      </c>
      <c r="AN34" s="33" t="s">
        <v>207</v>
      </c>
      <c r="AO34" s="23" t="s">
        <v>208</v>
      </c>
      <c r="AP34" s="23" t="s">
        <v>42</v>
      </c>
      <c r="AQ34" s="23"/>
      <c r="AR34" s="23"/>
      <c r="AS34" s="23"/>
      <c r="AT34" s="23"/>
      <c r="AU34" s="36">
        <v>95</v>
      </c>
      <c r="AV34" s="36">
        <v>95</v>
      </c>
      <c r="AW34" s="36">
        <f t="shared" si="7"/>
        <v>95</v>
      </c>
      <c r="AX34" s="36">
        <f t="shared" si="8"/>
        <v>0</v>
      </c>
      <c r="AY34" s="36"/>
      <c r="AZ34" s="36"/>
      <c r="BA34" s="40">
        <v>90</v>
      </c>
      <c r="BB34" s="40">
        <v>8</v>
      </c>
      <c r="BC34" s="23" t="s">
        <v>210</v>
      </c>
      <c r="BD34" s="23" t="s">
        <v>210</v>
      </c>
      <c r="BE34" s="23" t="s">
        <v>211</v>
      </c>
      <c r="BF34" s="23">
        <v>0</v>
      </c>
      <c r="BG34" s="23" t="s">
        <v>212</v>
      </c>
      <c r="BH34" s="23" t="s">
        <v>209</v>
      </c>
      <c r="BI34" s="23" t="s">
        <v>210</v>
      </c>
      <c r="BJ34" s="23">
        <v>0</v>
      </c>
      <c r="BK34" s="23" t="s">
        <v>210</v>
      </c>
      <c r="BL34" s="23">
        <v>0</v>
      </c>
      <c r="BM34" s="23" t="s">
        <v>516</v>
      </c>
      <c r="BN34" s="23">
        <v>15520180123</v>
      </c>
      <c r="BO34" s="23"/>
      <c r="BP34" s="23" t="s">
        <v>209</v>
      </c>
      <c r="BQ34" s="49">
        <f t="shared" si="9"/>
        <v>95</v>
      </c>
      <c r="BR34" s="49">
        <f t="shared" si="2"/>
        <v>95</v>
      </c>
      <c r="BS34" s="49">
        <f t="shared" si="10"/>
        <v>95</v>
      </c>
      <c r="BT34" s="49">
        <f t="shared" si="11"/>
        <v>0</v>
      </c>
      <c r="BU34" s="49">
        <f t="shared" si="12"/>
        <v>0</v>
      </c>
      <c r="BV34" s="49">
        <f t="shared" si="13"/>
        <v>0</v>
      </c>
      <c r="BW34" s="49">
        <f t="shared" si="14"/>
        <v>0</v>
      </c>
      <c r="BX34" s="49">
        <f t="shared" si="15"/>
        <v>95</v>
      </c>
      <c r="BY34" s="49">
        <v>95</v>
      </c>
      <c r="BZ34" s="52" t="s">
        <v>4078</v>
      </c>
      <c r="CA34" s="52" t="s">
        <v>4079</v>
      </c>
      <c r="CB34" s="36"/>
      <c r="CC34" s="36"/>
      <c r="CD34" s="36"/>
      <c r="CE34" s="36">
        <f t="shared" si="16"/>
        <v>0</v>
      </c>
      <c r="CF34" s="36"/>
      <c r="CG34" s="36"/>
      <c r="CH34" s="36"/>
      <c r="CI34" s="36"/>
      <c r="CJ34" s="36"/>
      <c r="CK34" s="36"/>
      <c r="CL34" s="36"/>
      <c r="CM34" s="36"/>
      <c r="CN34" s="36"/>
      <c r="CO34" s="36"/>
      <c r="CP34" s="36"/>
      <c r="CQ34" s="36">
        <f t="shared" si="17"/>
        <v>0</v>
      </c>
      <c r="CR34" s="36"/>
      <c r="CS34" s="36"/>
      <c r="CT34" s="36"/>
      <c r="CU34" s="36"/>
      <c r="CV34" s="36"/>
      <c r="CW34" s="36"/>
      <c r="CX34" s="59">
        <f t="shared" si="18"/>
        <v>0</v>
      </c>
      <c r="CY34" s="36"/>
      <c r="CZ34" s="36"/>
      <c r="DA34" s="36"/>
      <c r="DB34" s="36"/>
      <c r="DC34" s="36"/>
      <c r="DD34" s="36"/>
      <c r="DE34" s="59">
        <f t="shared" si="19"/>
        <v>58.5</v>
      </c>
      <c r="DF34" s="59">
        <v>58.5</v>
      </c>
      <c r="DG34" s="59">
        <v>0</v>
      </c>
      <c r="DH34" s="59"/>
      <c r="DI34" s="59"/>
      <c r="DJ34" s="59"/>
      <c r="DK34" s="59" t="s">
        <v>4075</v>
      </c>
      <c r="DL34" s="59">
        <v>0.9</v>
      </c>
      <c r="DM34" s="23" t="s">
        <v>4099</v>
      </c>
    </row>
    <row r="35" s="9" customFormat="1" ht="70" customHeight="1" spans="1:117">
      <c r="A35" s="23"/>
      <c r="B35" s="23"/>
      <c r="C35" s="23"/>
      <c r="D35" s="23"/>
      <c r="E35" s="23"/>
      <c r="F35" s="23"/>
      <c r="G35" s="23"/>
      <c r="H35" s="23"/>
      <c r="I35" s="23"/>
      <c r="J35" s="23"/>
      <c r="K35" s="23"/>
      <c r="L35" s="23"/>
      <c r="M35" s="23"/>
      <c r="N35" s="23"/>
      <c r="O35" s="23"/>
      <c r="P35" s="23"/>
      <c r="Q35" s="23">
        <f>SUBTOTAL(103,$W$7:W35)*1</f>
        <v>29</v>
      </c>
      <c r="R35" s="23" t="s">
        <v>4100</v>
      </c>
      <c r="S35" s="23">
        <v>3</v>
      </c>
      <c r="T35" s="23"/>
      <c r="U35" s="23"/>
      <c r="V35" s="23" t="s">
        <v>4065</v>
      </c>
      <c r="W35" s="23" t="s">
        <v>517</v>
      </c>
      <c r="X35" s="23" t="s">
        <v>192</v>
      </c>
      <c r="Y35" s="23" t="s">
        <v>244</v>
      </c>
      <c r="Z35" s="23" t="s">
        <v>262</v>
      </c>
      <c r="AA35" s="23" t="s">
        <v>518</v>
      </c>
      <c r="AB35" s="23" t="s">
        <v>196</v>
      </c>
      <c r="AC35" s="23" t="s">
        <v>37</v>
      </c>
      <c r="AD35" s="23" t="s">
        <v>519</v>
      </c>
      <c r="AE35" s="23" t="s">
        <v>520</v>
      </c>
      <c r="AF35" s="23" t="s">
        <v>521</v>
      </c>
      <c r="AG35" s="23" t="s">
        <v>522</v>
      </c>
      <c r="AH35" s="23" t="s">
        <v>268</v>
      </c>
      <c r="AI35" s="23" t="s">
        <v>225</v>
      </c>
      <c r="AJ35" s="23" t="s">
        <v>461</v>
      </c>
      <c r="AK35" s="23" t="s">
        <v>405</v>
      </c>
      <c r="AL35" s="23" t="s">
        <v>523</v>
      </c>
      <c r="AM35" s="33" t="s">
        <v>303</v>
      </c>
      <c r="AN35" s="33" t="s">
        <v>230</v>
      </c>
      <c r="AO35" s="23" t="s">
        <v>274</v>
      </c>
      <c r="AP35" s="23" t="s">
        <v>36</v>
      </c>
      <c r="AQ35" s="23"/>
      <c r="AR35" s="23"/>
      <c r="AS35" s="23"/>
      <c r="AT35" s="23"/>
      <c r="AU35" s="36">
        <v>47</v>
      </c>
      <c r="AV35" s="36">
        <v>47</v>
      </c>
      <c r="AW35" s="36">
        <f t="shared" si="7"/>
        <v>44</v>
      </c>
      <c r="AX35" s="36">
        <f t="shared" si="8"/>
        <v>3</v>
      </c>
      <c r="AY35" s="36"/>
      <c r="AZ35" s="36"/>
      <c r="BA35" s="40">
        <v>300</v>
      </c>
      <c r="BB35" s="40">
        <v>50</v>
      </c>
      <c r="BC35" s="23" t="s">
        <v>210</v>
      </c>
      <c r="BD35" s="23" t="s">
        <v>210</v>
      </c>
      <c r="BE35" s="23" t="s">
        <v>211</v>
      </c>
      <c r="BF35" s="23">
        <v>0</v>
      </c>
      <c r="BG35" s="23" t="s">
        <v>212</v>
      </c>
      <c r="BH35" s="23" t="s">
        <v>210</v>
      </c>
      <c r="BI35" s="23" t="s">
        <v>210</v>
      </c>
      <c r="BJ35" s="23">
        <v>0</v>
      </c>
      <c r="BK35" s="23" t="s">
        <v>210</v>
      </c>
      <c r="BL35" s="23">
        <v>0</v>
      </c>
      <c r="BM35" s="23" t="s">
        <v>524</v>
      </c>
      <c r="BN35" s="23">
        <v>75647104</v>
      </c>
      <c r="BO35" s="23"/>
      <c r="BP35" s="23" t="s">
        <v>209</v>
      </c>
      <c r="BQ35" s="49">
        <f t="shared" si="9"/>
        <v>44</v>
      </c>
      <c r="BR35" s="49">
        <f t="shared" si="2"/>
        <v>44</v>
      </c>
      <c r="BS35" s="49">
        <f t="shared" si="10"/>
        <v>18</v>
      </c>
      <c r="BT35" s="49">
        <f t="shared" si="11"/>
        <v>26</v>
      </c>
      <c r="BU35" s="49">
        <f t="shared" si="12"/>
        <v>0</v>
      </c>
      <c r="BV35" s="49">
        <f t="shared" si="13"/>
        <v>0</v>
      </c>
      <c r="BW35" s="49">
        <f t="shared" si="14"/>
        <v>0</v>
      </c>
      <c r="BX35" s="49">
        <f t="shared" si="15"/>
        <v>18</v>
      </c>
      <c r="BY35" s="49">
        <v>18</v>
      </c>
      <c r="BZ35" s="49" t="s">
        <v>4078</v>
      </c>
      <c r="CA35" s="49" t="s">
        <v>4088</v>
      </c>
      <c r="CB35" s="36"/>
      <c r="CC35" s="36"/>
      <c r="CD35" s="36"/>
      <c r="CE35" s="36">
        <f t="shared" si="16"/>
        <v>26</v>
      </c>
      <c r="CF35" s="36">
        <v>26</v>
      </c>
      <c r="CG35" s="36" t="s">
        <v>4080</v>
      </c>
      <c r="CH35" s="36" t="s">
        <v>4081</v>
      </c>
      <c r="CI35" s="36"/>
      <c r="CJ35" s="36"/>
      <c r="CK35" s="36"/>
      <c r="CL35" s="36"/>
      <c r="CM35" s="36"/>
      <c r="CN35" s="36"/>
      <c r="CO35" s="36"/>
      <c r="CP35" s="36"/>
      <c r="CQ35" s="36">
        <f t="shared" si="17"/>
        <v>0</v>
      </c>
      <c r="CR35" s="36"/>
      <c r="CS35" s="36"/>
      <c r="CT35" s="36"/>
      <c r="CU35" s="36"/>
      <c r="CV35" s="36"/>
      <c r="CW35" s="36"/>
      <c r="CX35" s="59">
        <f t="shared" si="18"/>
        <v>0</v>
      </c>
      <c r="CY35" s="36"/>
      <c r="CZ35" s="36"/>
      <c r="DA35" s="36"/>
      <c r="DB35" s="36"/>
      <c r="DC35" s="36"/>
      <c r="DD35" s="36"/>
      <c r="DE35" s="59">
        <f t="shared" si="19"/>
        <v>36</v>
      </c>
      <c r="DF35" s="59">
        <v>18</v>
      </c>
      <c r="DG35" s="59">
        <v>18</v>
      </c>
      <c r="DH35" s="59"/>
      <c r="DI35" s="59"/>
      <c r="DJ35" s="59"/>
      <c r="DK35" s="59" t="s">
        <v>4075</v>
      </c>
      <c r="DL35" s="59">
        <v>0</v>
      </c>
      <c r="DM35" s="23" t="s">
        <v>4098</v>
      </c>
    </row>
    <row r="36" s="9" customFormat="1" ht="70" customHeight="1" spans="1:117">
      <c r="A36" s="23"/>
      <c r="B36" s="23"/>
      <c r="C36" s="23"/>
      <c r="D36" s="23"/>
      <c r="E36" s="23"/>
      <c r="F36" s="23"/>
      <c r="G36" s="23"/>
      <c r="H36" s="23"/>
      <c r="I36" s="23"/>
      <c r="J36" s="23"/>
      <c r="K36" s="23"/>
      <c r="L36" s="23"/>
      <c r="M36" s="23"/>
      <c r="N36" s="23"/>
      <c r="O36" s="23"/>
      <c r="P36" s="23"/>
      <c r="Q36" s="23">
        <f>SUBTOTAL(103,$W$7:W36)*1</f>
        <v>30</v>
      </c>
      <c r="R36" s="23"/>
      <c r="S36" s="23"/>
      <c r="T36" s="30"/>
      <c r="U36" s="23"/>
      <c r="V36" s="23" t="s">
        <v>4065</v>
      </c>
      <c r="W36" s="23" t="s">
        <v>525</v>
      </c>
      <c r="X36" s="23" t="s">
        <v>192</v>
      </c>
      <c r="Y36" s="23" t="s">
        <v>193</v>
      </c>
      <c r="Z36" s="23" t="s">
        <v>194</v>
      </c>
      <c r="AA36" s="23" t="s">
        <v>526</v>
      </c>
      <c r="AB36" s="23" t="s">
        <v>196</v>
      </c>
      <c r="AC36" s="23" t="s">
        <v>527</v>
      </c>
      <c r="AD36" s="23" t="s">
        <v>528</v>
      </c>
      <c r="AE36" s="23" t="s">
        <v>529</v>
      </c>
      <c r="AF36" s="23" t="s">
        <v>526</v>
      </c>
      <c r="AG36" s="23" t="s">
        <v>530</v>
      </c>
      <c r="AH36" s="23" t="s">
        <v>202</v>
      </c>
      <c r="AI36" s="23" t="s">
        <v>203</v>
      </c>
      <c r="AJ36" s="23" t="s">
        <v>531</v>
      </c>
      <c r="AK36" s="23">
        <v>0</v>
      </c>
      <c r="AL36" s="23" t="s">
        <v>532</v>
      </c>
      <c r="AM36" s="33" t="s">
        <v>206</v>
      </c>
      <c r="AN36" s="33" t="s">
        <v>207</v>
      </c>
      <c r="AO36" s="23" t="s">
        <v>208</v>
      </c>
      <c r="AP36" s="23" t="s">
        <v>62</v>
      </c>
      <c r="AQ36" s="23"/>
      <c r="AR36" s="23"/>
      <c r="AS36" s="23"/>
      <c r="AT36" s="23"/>
      <c r="AU36" s="36">
        <v>26</v>
      </c>
      <c r="AV36" s="36">
        <v>26</v>
      </c>
      <c r="AW36" s="36">
        <f t="shared" si="7"/>
        <v>26</v>
      </c>
      <c r="AX36" s="36">
        <f t="shared" si="8"/>
        <v>0</v>
      </c>
      <c r="AY36" s="36"/>
      <c r="AZ36" s="36"/>
      <c r="BA36" s="40">
        <v>343</v>
      </c>
      <c r="BB36" s="40">
        <v>72</v>
      </c>
      <c r="BC36" s="23" t="s">
        <v>210</v>
      </c>
      <c r="BD36" s="23" t="s">
        <v>210</v>
      </c>
      <c r="BE36" s="23" t="s">
        <v>211</v>
      </c>
      <c r="BF36" s="23">
        <v>0</v>
      </c>
      <c r="BG36" s="23" t="s">
        <v>212</v>
      </c>
      <c r="BH36" s="23" t="s">
        <v>209</v>
      </c>
      <c r="BI36" s="23" t="s">
        <v>210</v>
      </c>
      <c r="BJ36" s="23">
        <v>0</v>
      </c>
      <c r="BK36" s="23" t="s">
        <v>210</v>
      </c>
      <c r="BL36" s="23">
        <v>0</v>
      </c>
      <c r="BM36" s="23" t="s">
        <v>533</v>
      </c>
      <c r="BN36" s="23">
        <v>15923776924</v>
      </c>
      <c r="BO36" s="23"/>
      <c r="BP36" s="23" t="s">
        <v>209</v>
      </c>
      <c r="BQ36" s="49">
        <f t="shared" si="9"/>
        <v>26</v>
      </c>
      <c r="BR36" s="49">
        <f t="shared" si="2"/>
        <v>26</v>
      </c>
      <c r="BS36" s="49">
        <f t="shared" si="10"/>
        <v>26</v>
      </c>
      <c r="BT36" s="49">
        <f t="shared" si="11"/>
        <v>0</v>
      </c>
      <c r="BU36" s="49">
        <f t="shared" si="12"/>
        <v>0</v>
      </c>
      <c r="BV36" s="49">
        <f t="shared" si="13"/>
        <v>0</v>
      </c>
      <c r="BW36" s="49">
        <f t="shared" si="14"/>
        <v>0</v>
      </c>
      <c r="BX36" s="49">
        <f t="shared" si="15"/>
        <v>26</v>
      </c>
      <c r="BY36" s="49">
        <v>26</v>
      </c>
      <c r="BZ36" s="52" t="s">
        <v>4078</v>
      </c>
      <c r="CA36" s="52" t="s">
        <v>4079</v>
      </c>
      <c r="CB36" s="36"/>
      <c r="CC36" s="36"/>
      <c r="CD36" s="36"/>
      <c r="CE36" s="36">
        <f t="shared" si="16"/>
        <v>0</v>
      </c>
      <c r="CF36" s="36"/>
      <c r="CG36" s="36"/>
      <c r="CH36" s="36"/>
      <c r="CI36" s="36"/>
      <c r="CJ36" s="36"/>
      <c r="CK36" s="36"/>
      <c r="CL36" s="36"/>
      <c r="CM36" s="36"/>
      <c r="CN36" s="36"/>
      <c r="CO36" s="36"/>
      <c r="CP36" s="36"/>
      <c r="CQ36" s="36">
        <f t="shared" si="17"/>
        <v>0</v>
      </c>
      <c r="CR36" s="36"/>
      <c r="CS36" s="36"/>
      <c r="CT36" s="36"/>
      <c r="CU36" s="36"/>
      <c r="CV36" s="36"/>
      <c r="CW36" s="36"/>
      <c r="CX36" s="59">
        <f t="shared" si="18"/>
        <v>0</v>
      </c>
      <c r="CY36" s="36"/>
      <c r="CZ36" s="36"/>
      <c r="DA36" s="36"/>
      <c r="DB36" s="36"/>
      <c r="DC36" s="36"/>
      <c r="DD36" s="36"/>
      <c r="DE36" s="59">
        <f t="shared" si="19"/>
        <v>20.8</v>
      </c>
      <c r="DF36" s="59">
        <v>20.8</v>
      </c>
      <c r="DG36" s="59">
        <v>0</v>
      </c>
      <c r="DH36" s="59"/>
      <c r="DI36" s="59"/>
      <c r="DJ36" s="59"/>
      <c r="DK36" s="59" t="s">
        <v>4070</v>
      </c>
      <c r="DL36" s="59">
        <v>1</v>
      </c>
      <c r="DM36" s="23" t="s">
        <v>4071</v>
      </c>
    </row>
    <row r="37" s="9" customFormat="1" ht="70" customHeight="1" spans="1:117">
      <c r="A37" s="23"/>
      <c r="B37" s="23"/>
      <c r="C37" s="23"/>
      <c r="D37" s="23"/>
      <c r="E37" s="23"/>
      <c r="F37" s="23"/>
      <c r="G37" s="23"/>
      <c r="H37" s="23"/>
      <c r="I37" s="23"/>
      <c r="J37" s="23"/>
      <c r="K37" s="23"/>
      <c r="L37" s="23"/>
      <c r="M37" s="23"/>
      <c r="N37" s="23"/>
      <c r="O37" s="23"/>
      <c r="P37" s="23"/>
      <c r="Q37" s="23">
        <f>SUBTOTAL(103,$W$7:W37)*1</f>
        <v>31</v>
      </c>
      <c r="R37" s="23"/>
      <c r="S37" s="23"/>
      <c r="T37" s="23"/>
      <c r="U37" s="23"/>
      <c r="V37" s="23" t="s">
        <v>4065</v>
      </c>
      <c r="W37" s="23" t="s">
        <v>534</v>
      </c>
      <c r="X37" s="23" t="s">
        <v>192</v>
      </c>
      <c r="Y37" s="23" t="s">
        <v>244</v>
      </c>
      <c r="Z37" s="23" t="s">
        <v>262</v>
      </c>
      <c r="AA37" s="23" t="s">
        <v>385</v>
      </c>
      <c r="AB37" s="23" t="s">
        <v>196</v>
      </c>
      <c r="AC37" s="23" t="s">
        <v>535</v>
      </c>
      <c r="AD37" s="23" t="s">
        <v>439</v>
      </c>
      <c r="AE37" s="23" t="s">
        <v>440</v>
      </c>
      <c r="AF37" s="23" t="s">
        <v>437</v>
      </c>
      <c r="AG37" s="23" t="s">
        <v>390</v>
      </c>
      <c r="AH37" s="23" t="s">
        <v>268</v>
      </c>
      <c r="AI37" s="23" t="s">
        <v>225</v>
      </c>
      <c r="AJ37" s="23" t="s">
        <v>300</v>
      </c>
      <c r="AK37" s="23" t="s">
        <v>394</v>
      </c>
      <c r="AL37" s="23" t="s">
        <v>441</v>
      </c>
      <c r="AM37" s="33" t="s">
        <v>442</v>
      </c>
      <c r="AN37" s="33" t="s">
        <v>257</v>
      </c>
      <c r="AO37" s="23" t="s">
        <v>274</v>
      </c>
      <c r="AP37" s="23" t="s">
        <v>40</v>
      </c>
      <c r="AQ37" s="23"/>
      <c r="AR37" s="23"/>
      <c r="AS37" s="23"/>
      <c r="AT37" s="23"/>
      <c r="AU37" s="36">
        <v>60</v>
      </c>
      <c r="AV37" s="36">
        <v>60</v>
      </c>
      <c r="AW37" s="36">
        <f t="shared" si="7"/>
        <v>60</v>
      </c>
      <c r="AX37" s="36">
        <f t="shared" si="8"/>
        <v>0</v>
      </c>
      <c r="AY37" s="36"/>
      <c r="AZ37" s="36"/>
      <c r="BA37" s="40">
        <v>1000</v>
      </c>
      <c r="BB37" s="40">
        <v>156</v>
      </c>
      <c r="BC37" s="23" t="s">
        <v>210</v>
      </c>
      <c r="BD37" s="23" t="s">
        <v>210</v>
      </c>
      <c r="BE37" s="23" t="s">
        <v>211</v>
      </c>
      <c r="BF37" s="23">
        <v>0</v>
      </c>
      <c r="BG37" s="23" t="s">
        <v>212</v>
      </c>
      <c r="BH37" s="23" t="s">
        <v>209</v>
      </c>
      <c r="BI37" s="23" t="s">
        <v>210</v>
      </c>
      <c r="BJ37" s="23">
        <v>0</v>
      </c>
      <c r="BK37" s="23" t="s">
        <v>210</v>
      </c>
      <c r="BL37" s="23">
        <v>0</v>
      </c>
      <c r="BM37" s="23" t="s">
        <v>536</v>
      </c>
      <c r="BN37" s="23">
        <v>13452215600</v>
      </c>
      <c r="BO37" s="23"/>
      <c r="BP37" s="23" t="s">
        <v>209</v>
      </c>
      <c r="BQ37" s="49">
        <f t="shared" si="9"/>
        <v>60</v>
      </c>
      <c r="BR37" s="49">
        <f t="shared" si="2"/>
        <v>36</v>
      </c>
      <c r="BS37" s="49">
        <f t="shared" si="10"/>
        <v>0</v>
      </c>
      <c r="BT37" s="49">
        <f t="shared" si="11"/>
        <v>36</v>
      </c>
      <c r="BU37" s="49">
        <f t="shared" si="12"/>
        <v>0</v>
      </c>
      <c r="BV37" s="49">
        <f t="shared" si="13"/>
        <v>24</v>
      </c>
      <c r="BW37" s="49">
        <f t="shared" si="14"/>
        <v>0</v>
      </c>
      <c r="BX37" s="49">
        <f t="shared" si="15"/>
        <v>0</v>
      </c>
      <c r="BY37" s="36"/>
      <c r="BZ37" s="36"/>
      <c r="CA37" s="36"/>
      <c r="CB37" s="36"/>
      <c r="CC37" s="36"/>
      <c r="CD37" s="36"/>
      <c r="CE37" s="36">
        <f t="shared" si="16"/>
        <v>36</v>
      </c>
      <c r="CF37" s="36">
        <v>36</v>
      </c>
      <c r="CG37" s="36" t="s">
        <v>4080</v>
      </c>
      <c r="CH37" s="36" t="s">
        <v>4081</v>
      </c>
      <c r="CI37" s="36"/>
      <c r="CJ37" s="36"/>
      <c r="CK37" s="36"/>
      <c r="CL37" s="36"/>
      <c r="CM37" s="36"/>
      <c r="CN37" s="36"/>
      <c r="CO37" s="36"/>
      <c r="CP37" s="36"/>
      <c r="CQ37" s="36">
        <f t="shared" si="17"/>
        <v>24</v>
      </c>
      <c r="CR37" s="36">
        <v>24</v>
      </c>
      <c r="CS37" s="36" t="s">
        <v>4068</v>
      </c>
      <c r="CT37" s="36" t="s">
        <v>4069</v>
      </c>
      <c r="CU37" s="36"/>
      <c r="CV37" s="36"/>
      <c r="CW37" s="36"/>
      <c r="CX37" s="59">
        <f t="shared" si="18"/>
        <v>0</v>
      </c>
      <c r="CY37" s="36"/>
      <c r="CZ37" s="36"/>
      <c r="DA37" s="36"/>
      <c r="DB37" s="36"/>
      <c r="DC37" s="36"/>
      <c r="DD37" s="36"/>
      <c r="DE37" s="59">
        <f t="shared" si="19"/>
        <v>0</v>
      </c>
      <c r="DF37" s="59">
        <v>0</v>
      </c>
      <c r="DG37" s="59">
        <v>0</v>
      </c>
      <c r="DH37" s="59"/>
      <c r="DI37" s="59"/>
      <c r="DJ37" s="59"/>
      <c r="DK37" s="59" t="s">
        <v>4083</v>
      </c>
      <c r="DL37" s="59">
        <v>0</v>
      </c>
      <c r="DM37" s="23">
        <v>0</v>
      </c>
    </row>
    <row r="38" s="9" customFormat="1" ht="70" customHeight="1" spans="1:117">
      <c r="A38" s="23"/>
      <c r="B38" s="23"/>
      <c r="C38" s="23"/>
      <c r="D38" s="23"/>
      <c r="E38" s="23"/>
      <c r="F38" s="23"/>
      <c r="G38" s="23"/>
      <c r="H38" s="23"/>
      <c r="I38" s="23"/>
      <c r="J38" s="23"/>
      <c r="K38" s="23"/>
      <c r="L38" s="23"/>
      <c r="M38" s="23"/>
      <c r="N38" s="23"/>
      <c r="O38" s="23"/>
      <c r="P38" s="23"/>
      <c r="Q38" s="23">
        <f>SUBTOTAL(103,$W$7:W38)*1</f>
        <v>32</v>
      </c>
      <c r="R38" s="23"/>
      <c r="S38" s="23"/>
      <c r="T38" s="30"/>
      <c r="U38" s="23"/>
      <c r="V38" s="23" t="s">
        <v>4065</v>
      </c>
      <c r="W38" s="23" t="s">
        <v>537</v>
      </c>
      <c r="X38" s="23" t="s">
        <v>192</v>
      </c>
      <c r="Y38" s="23" t="s">
        <v>244</v>
      </c>
      <c r="Z38" s="23" t="s">
        <v>262</v>
      </c>
      <c r="AA38" s="23" t="s">
        <v>538</v>
      </c>
      <c r="AB38" s="23" t="s">
        <v>196</v>
      </c>
      <c r="AC38" s="23" t="s">
        <v>41</v>
      </c>
      <c r="AD38" s="23" t="s">
        <v>539</v>
      </c>
      <c r="AE38" s="23" t="s">
        <v>540</v>
      </c>
      <c r="AF38" s="23" t="s">
        <v>539</v>
      </c>
      <c r="AG38" s="23" t="s">
        <v>541</v>
      </c>
      <c r="AH38" s="23" t="s">
        <v>542</v>
      </c>
      <c r="AI38" s="23" t="s">
        <v>361</v>
      </c>
      <c r="AJ38" s="23" t="s">
        <v>461</v>
      </c>
      <c r="AK38" s="23" t="s">
        <v>543</v>
      </c>
      <c r="AL38" s="23" t="s">
        <v>544</v>
      </c>
      <c r="AM38" s="33" t="s">
        <v>545</v>
      </c>
      <c r="AN38" s="33" t="s">
        <v>546</v>
      </c>
      <c r="AO38" s="23" t="s">
        <v>274</v>
      </c>
      <c r="AP38" s="23" t="s">
        <v>40</v>
      </c>
      <c r="AQ38" s="23"/>
      <c r="AR38" s="23"/>
      <c r="AS38" s="23"/>
      <c r="AT38" s="23"/>
      <c r="AU38" s="36">
        <v>25</v>
      </c>
      <c r="AV38" s="36">
        <v>25</v>
      </c>
      <c r="AW38" s="36">
        <f t="shared" si="7"/>
        <v>25</v>
      </c>
      <c r="AX38" s="36">
        <f t="shared" si="8"/>
        <v>0</v>
      </c>
      <c r="AY38" s="36"/>
      <c r="AZ38" s="36"/>
      <c r="BA38" s="40">
        <v>150</v>
      </c>
      <c r="BB38" s="40">
        <v>25</v>
      </c>
      <c r="BC38" s="23" t="s">
        <v>210</v>
      </c>
      <c r="BD38" s="23" t="s">
        <v>210</v>
      </c>
      <c r="BE38" s="23" t="s">
        <v>211</v>
      </c>
      <c r="BF38" s="23">
        <v>0</v>
      </c>
      <c r="BG38" s="23" t="s">
        <v>212</v>
      </c>
      <c r="BH38" s="23" t="s">
        <v>209</v>
      </c>
      <c r="BI38" s="23" t="s">
        <v>210</v>
      </c>
      <c r="BJ38" s="23">
        <v>0</v>
      </c>
      <c r="BK38" s="23" t="s">
        <v>210</v>
      </c>
      <c r="BL38" s="23">
        <v>0</v>
      </c>
      <c r="BM38" s="23" t="s">
        <v>536</v>
      </c>
      <c r="BN38" s="23">
        <v>13452215600</v>
      </c>
      <c r="BO38" s="23"/>
      <c r="BP38" s="23" t="s">
        <v>209</v>
      </c>
      <c r="BQ38" s="49">
        <f t="shared" si="9"/>
        <v>25</v>
      </c>
      <c r="BR38" s="49">
        <f t="shared" si="2"/>
        <v>15</v>
      </c>
      <c r="BS38" s="49">
        <f t="shared" si="10"/>
        <v>0</v>
      </c>
      <c r="BT38" s="49">
        <f t="shared" si="11"/>
        <v>15</v>
      </c>
      <c r="BU38" s="49">
        <f t="shared" si="12"/>
        <v>0</v>
      </c>
      <c r="BV38" s="49">
        <f t="shared" si="13"/>
        <v>10</v>
      </c>
      <c r="BW38" s="49">
        <f t="shared" si="14"/>
        <v>0</v>
      </c>
      <c r="BX38" s="49">
        <f t="shared" si="15"/>
        <v>0</v>
      </c>
      <c r="BY38" s="36"/>
      <c r="BZ38" s="36"/>
      <c r="CA38" s="36"/>
      <c r="CB38" s="36"/>
      <c r="CC38" s="36"/>
      <c r="CD38" s="36"/>
      <c r="CE38" s="36">
        <f t="shared" si="16"/>
        <v>15</v>
      </c>
      <c r="CF38" s="36">
        <v>15</v>
      </c>
      <c r="CG38" s="36" t="s">
        <v>4080</v>
      </c>
      <c r="CH38" s="36" t="s">
        <v>4081</v>
      </c>
      <c r="CI38" s="36"/>
      <c r="CJ38" s="36"/>
      <c r="CK38" s="36"/>
      <c r="CL38" s="36"/>
      <c r="CM38" s="36"/>
      <c r="CN38" s="36"/>
      <c r="CO38" s="36"/>
      <c r="CP38" s="36"/>
      <c r="CQ38" s="36">
        <f t="shared" si="17"/>
        <v>10</v>
      </c>
      <c r="CR38" s="36">
        <v>10</v>
      </c>
      <c r="CS38" s="36" t="s">
        <v>4068</v>
      </c>
      <c r="CT38" s="36" t="s">
        <v>4082</v>
      </c>
      <c r="CU38" s="36"/>
      <c r="CV38" s="36"/>
      <c r="CW38" s="36"/>
      <c r="CX38" s="59">
        <f t="shared" si="18"/>
        <v>0</v>
      </c>
      <c r="CY38" s="36"/>
      <c r="CZ38" s="36"/>
      <c r="DA38" s="36"/>
      <c r="DB38" s="36"/>
      <c r="DC38" s="36"/>
      <c r="DD38" s="36"/>
      <c r="DE38" s="59">
        <f t="shared" si="19"/>
        <v>0</v>
      </c>
      <c r="DF38" s="59">
        <v>0</v>
      </c>
      <c r="DG38" s="59">
        <v>0</v>
      </c>
      <c r="DH38" s="59"/>
      <c r="DI38" s="59"/>
      <c r="DJ38" s="59"/>
      <c r="DK38" s="59" t="s">
        <v>4075</v>
      </c>
      <c r="DL38" s="59">
        <v>0</v>
      </c>
      <c r="DM38" s="23">
        <v>0</v>
      </c>
    </row>
    <row r="39" s="9" customFormat="1" ht="70" customHeight="1" spans="1:117">
      <c r="A39" s="23"/>
      <c r="B39" s="23"/>
      <c r="C39" s="23"/>
      <c r="D39" s="23"/>
      <c r="E39" s="23"/>
      <c r="F39" s="23"/>
      <c r="G39" s="23"/>
      <c r="H39" s="23"/>
      <c r="I39" s="23"/>
      <c r="J39" s="23"/>
      <c r="K39" s="23"/>
      <c r="L39" s="23"/>
      <c r="M39" s="23"/>
      <c r="N39" s="23"/>
      <c r="O39" s="23"/>
      <c r="P39" s="23"/>
      <c r="Q39" s="23">
        <f>SUBTOTAL(103,$W$7:W39)*1</f>
        <v>33</v>
      </c>
      <c r="R39" s="23"/>
      <c r="S39" s="23"/>
      <c r="T39" s="23"/>
      <c r="U39" s="23"/>
      <c r="V39" s="23" t="s">
        <v>4065</v>
      </c>
      <c r="W39" s="23" t="s">
        <v>547</v>
      </c>
      <c r="X39" s="23" t="s">
        <v>192</v>
      </c>
      <c r="Y39" s="23" t="s">
        <v>193</v>
      </c>
      <c r="Z39" s="23" t="s">
        <v>548</v>
      </c>
      <c r="AA39" s="23" t="s">
        <v>549</v>
      </c>
      <c r="AB39" s="23" t="s">
        <v>196</v>
      </c>
      <c r="AC39" s="23" t="s">
        <v>550</v>
      </c>
      <c r="AD39" s="23" t="s">
        <v>551</v>
      </c>
      <c r="AE39" s="23" t="s">
        <v>552</v>
      </c>
      <c r="AF39" s="23" t="s">
        <v>553</v>
      </c>
      <c r="AG39" s="23" t="s">
        <v>554</v>
      </c>
      <c r="AH39" s="23" t="s">
        <v>504</v>
      </c>
      <c r="AI39" s="23" t="s">
        <v>225</v>
      </c>
      <c r="AJ39" s="23" t="s">
        <v>555</v>
      </c>
      <c r="AK39" s="23">
        <v>0</v>
      </c>
      <c r="AL39" s="23" t="s">
        <v>557</v>
      </c>
      <c r="AM39" s="33" t="s">
        <v>558</v>
      </c>
      <c r="AN39" s="33" t="s">
        <v>290</v>
      </c>
      <c r="AO39" s="23" t="s">
        <v>559</v>
      </c>
      <c r="AP39" s="23" t="s">
        <v>64</v>
      </c>
      <c r="AQ39" s="23"/>
      <c r="AR39" s="23"/>
      <c r="AS39" s="23"/>
      <c r="AT39" s="23"/>
      <c r="AU39" s="36">
        <v>379.8</v>
      </c>
      <c r="AV39" s="36">
        <v>379.8</v>
      </c>
      <c r="AW39" s="36">
        <f t="shared" si="7"/>
        <v>300</v>
      </c>
      <c r="AX39" s="36">
        <f t="shared" si="8"/>
        <v>79.8</v>
      </c>
      <c r="AY39" s="36"/>
      <c r="AZ39" s="36"/>
      <c r="BA39" s="40">
        <v>3027</v>
      </c>
      <c r="BB39" s="40">
        <v>572</v>
      </c>
      <c r="BC39" s="23" t="s">
        <v>560</v>
      </c>
      <c r="BD39" s="23" t="s">
        <v>210</v>
      </c>
      <c r="BE39" s="23" t="s">
        <v>211</v>
      </c>
      <c r="BF39" s="23">
        <v>0</v>
      </c>
      <c r="BG39" s="23" t="s">
        <v>212</v>
      </c>
      <c r="BH39" s="23" t="s">
        <v>210</v>
      </c>
      <c r="BI39" s="23" t="s">
        <v>210</v>
      </c>
      <c r="BJ39" s="23">
        <v>0</v>
      </c>
      <c r="BK39" s="23" t="s">
        <v>210</v>
      </c>
      <c r="BL39" s="23">
        <v>0</v>
      </c>
      <c r="BM39" s="23" t="s">
        <v>561</v>
      </c>
      <c r="BN39" s="23">
        <v>13609497658</v>
      </c>
      <c r="BO39" s="23"/>
      <c r="BP39" s="23" t="s">
        <v>209</v>
      </c>
      <c r="BQ39" s="49">
        <f t="shared" si="9"/>
        <v>300</v>
      </c>
      <c r="BR39" s="49">
        <f t="shared" si="2"/>
        <v>150</v>
      </c>
      <c r="BS39" s="49">
        <f t="shared" si="10"/>
        <v>130</v>
      </c>
      <c r="BT39" s="49">
        <f t="shared" si="11"/>
        <v>20</v>
      </c>
      <c r="BU39" s="49">
        <f t="shared" si="12"/>
        <v>0</v>
      </c>
      <c r="BV39" s="49">
        <f t="shared" si="13"/>
        <v>150</v>
      </c>
      <c r="BW39" s="49">
        <f t="shared" si="14"/>
        <v>0</v>
      </c>
      <c r="BX39" s="49">
        <f t="shared" si="15"/>
        <v>130</v>
      </c>
      <c r="BY39" s="49">
        <v>130</v>
      </c>
      <c r="BZ39" s="52" t="s">
        <v>4078</v>
      </c>
      <c r="CA39" s="52" t="s">
        <v>4079</v>
      </c>
      <c r="CB39" s="36"/>
      <c r="CC39" s="36"/>
      <c r="CD39" s="36"/>
      <c r="CE39" s="36">
        <f t="shared" si="16"/>
        <v>20</v>
      </c>
      <c r="CF39" s="36">
        <v>20</v>
      </c>
      <c r="CG39" s="36" t="s">
        <v>4066</v>
      </c>
      <c r="CH39" s="36" t="s">
        <v>4101</v>
      </c>
      <c r="CI39" s="36"/>
      <c r="CJ39" s="36"/>
      <c r="CK39" s="36"/>
      <c r="CL39" s="36"/>
      <c r="CM39" s="36"/>
      <c r="CN39" s="36"/>
      <c r="CO39" s="36"/>
      <c r="CP39" s="36"/>
      <c r="CQ39" s="36">
        <f t="shared" si="17"/>
        <v>150</v>
      </c>
      <c r="CR39" s="36">
        <v>150</v>
      </c>
      <c r="CS39" s="36" t="s">
        <v>4090</v>
      </c>
      <c r="CT39" s="36" t="s">
        <v>4091</v>
      </c>
      <c r="CU39" s="36"/>
      <c r="CV39" s="36"/>
      <c r="CW39" s="36"/>
      <c r="CX39" s="59">
        <f t="shared" si="18"/>
        <v>0</v>
      </c>
      <c r="CY39" s="36"/>
      <c r="CZ39" s="36"/>
      <c r="DA39" s="36"/>
      <c r="DB39" s="36"/>
      <c r="DC39" s="36"/>
      <c r="DD39" s="36"/>
      <c r="DE39" s="59">
        <f t="shared" si="19"/>
        <v>150</v>
      </c>
      <c r="DF39" s="59">
        <v>130</v>
      </c>
      <c r="DG39" s="59">
        <v>20</v>
      </c>
      <c r="DH39" s="59"/>
      <c r="DI39" s="59"/>
      <c r="DJ39" s="59"/>
      <c r="DK39" s="59" t="s">
        <v>4075</v>
      </c>
      <c r="DL39" s="59">
        <v>0</v>
      </c>
      <c r="DM39" s="23">
        <v>0</v>
      </c>
    </row>
    <row r="40" s="9" customFormat="1" ht="70" customHeight="1" spans="1:117">
      <c r="A40" s="23"/>
      <c r="B40" s="23"/>
      <c r="C40" s="23"/>
      <c r="D40" s="23"/>
      <c r="E40" s="23"/>
      <c r="F40" s="23"/>
      <c r="G40" s="23"/>
      <c r="H40" s="23"/>
      <c r="I40" s="23"/>
      <c r="J40" s="23"/>
      <c r="K40" s="23"/>
      <c r="L40" s="23"/>
      <c r="M40" s="23"/>
      <c r="N40" s="23"/>
      <c r="O40" s="23"/>
      <c r="P40" s="23"/>
      <c r="Q40" s="23">
        <f>SUBTOTAL(103,$W$7:W40)*1</f>
        <v>34</v>
      </c>
      <c r="R40" s="23"/>
      <c r="S40" s="23"/>
      <c r="T40" s="30"/>
      <c r="U40" s="23"/>
      <c r="V40" s="23" t="s">
        <v>4065</v>
      </c>
      <c r="W40" s="23" t="s">
        <v>562</v>
      </c>
      <c r="X40" s="23" t="s">
        <v>192</v>
      </c>
      <c r="Y40" s="23" t="s">
        <v>244</v>
      </c>
      <c r="Z40" s="23" t="s">
        <v>262</v>
      </c>
      <c r="AA40" s="23" t="s">
        <v>563</v>
      </c>
      <c r="AB40" s="23" t="s">
        <v>196</v>
      </c>
      <c r="AC40" s="23" t="s">
        <v>53</v>
      </c>
      <c r="AD40" s="23" t="s">
        <v>564</v>
      </c>
      <c r="AE40" s="23" t="s">
        <v>565</v>
      </c>
      <c r="AF40" s="23" t="s">
        <v>566</v>
      </c>
      <c r="AG40" s="23" t="s">
        <v>567</v>
      </c>
      <c r="AH40" s="23" t="s">
        <v>268</v>
      </c>
      <c r="AI40" s="23" t="s">
        <v>203</v>
      </c>
      <c r="AJ40" s="23" t="s">
        <v>461</v>
      </c>
      <c r="AK40" s="23" t="s">
        <v>405</v>
      </c>
      <c r="AL40" s="23" t="s">
        <v>441</v>
      </c>
      <c r="AM40" s="33" t="s">
        <v>303</v>
      </c>
      <c r="AN40" s="33" t="s">
        <v>257</v>
      </c>
      <c r="AO40" s="23" t="s">
        <v>274</v>
      </c>
      <c r="AP40" s="23" t="s">
        <v>52</v>
      </c>
      <c r="AQ40" s="23"/>
      <c r="AR40" s="23"/>
      <c r="AS40" s="23"/>
      <c r="AT40" s="23"/>
      <c r="AU40" s="36">
        <v>20</v>
      </c>
      <c r="AV40" s="36">
        <v>20</v>
      </c>
      <c r="AW40" s="36">
        <f t="shared" si="7"/>
        <v>20</v>
      </c>
      <c r="AX40" s="36">
        <f t="shared" si="8"/>
        <v>0</v>
      </c>
      <c r="AY40" s="36"/>
      <c r="AZ40" s="36"/>
      <c r="BA40" s="40">
        <v>120</v>
      </c>
      <c r="BB40" s="40">
        <v>10</v>
      </c>
      <c r="BC40" s="23" t="s">
        <v>210</v>
      </c>
      <c r="BD40" s="23" t="s">
        <v>210</v>
      </c>
      <c r="BE40" s="23" t="s">
        <v>211</v>
      </c>
      <c r="BF40" s="23">
        <v>0</v>
      </c>
      <c r="BG40" s="23" t="s">
        <v>212</v>
      </c>
      <c r="BH40" s="23" t="s">
        <v>210</v>
      </c>
      <c r="BI40" s="23" t="s">
        <v>210</v>
      </c>
      <c r="BJ40" s="23">
        <v>0</v>
      </c>
      <c r="BK40" s="23" t="s">
        <v>210</v>
      </c>
      <c r="BL40" s="23">
        <v>0</v>
      </c>
      <c r="BM40" s="23" t="s">
        <v>568</v>
      </c>
      <c r="BN40" s="23" t="s">
        <v>569</v>
      </c>
      <c r="BO40" s="23"/>
      <c r="BP40" s="23" t="s">
        <v>209</v>
      </c>
      <c r="BQ40" s="49">
        <f t="shared" si="9"/>
        <v>20</v>
      </c>
      <c r="BR40" s="49">
        <f t="shared" si="2"/>
        <v>12</v>
      </c>
      <c r="BS40" s="49">
        <f t="shared" si="10"/>
        <v>0</v>
      </c>
      <c r="BT40" s="49">
        <f t="shared" si="11"/>
        <v>12</v>
      </c>
      <c r="BU40" s="49">
        <f t="shared" si="12"/>
        <v>0</v>
      </c>
      <c r="BV40" s="49">
        <f t="shared" si="13"/>
        <v>8</v>
      </c>
      <c r="BW40" s="49">
        <f t="shared" si="14"/>
        <v>0</v>
      </c>
      <c r="BX40" s="49">
        <f t="shared" si="15"/>
        <v>0</v>
      </c>
      <c r="BY40" s="36"/>
      <c r="BZ40" s="36"/>
      <c r="CA40" s="36"/>
      <c r="CB40" s="36"/>
      <c r="CC40" s="36"/>
      <c r="CD40" s="36"/>
      <c r="CE40" s="36">
        <f t="shared" si="16"/>
        <v>12</v>
      </c>
      <c r="CF40" s="36">
        <v>12</v>
      </c>
      <c r="CG40" s="36" t="s">
        <v>4080</v>
      </c>
      <c r="CH40" s="36" t="s">
        <v>4081</v>
      </c>
      <c r="CI40" s="36"/>
      <c r="CJ40" s="36"/>
      <c r="CK40" s="36"/>
      <c r="CL40" s="36"/>
      <c r="CM40" s="36"/>
      <c r="CN40" s="36"/>
      <c r="CO40" s="36"/>
      <c r="CP40" s="36"/>
      <c r="CQ40" s="36">
        <f t="shared" si="17"/>
        <v>8</v>
      </c>
      <c r="CR40" s="36">
        <v>8</v>
      </c>
      <c r="CS40" s="36" t="s">
        <v>4068</v>
      </c>
      <c r="CT40" s="36" t="s">
        <v>4082</v>
      </c>
      <c r="CU40" s="36"/>
      <c r="CV40" s="36"/>
      <c r="CW40" s="36"/>
      <c r="CX40" s="59">
        <f t="shared" si="18"/>
        <v>0</v>
      </c>
      <c r="CY40" s="36"/>
      <c r="CZ40" s="36"/>
      <c r="DA40" s="36"/>
      <c r="DB40" s="36"/>
      <c r="DC40" s="36"/>
      <c r="DD40" s="36"/>
      <c r="DE40" s="59">
        <f t="shared" si="19"/>
        <v>12</v>
      </c>
      <c r="DF40" s="59">
        <v>0</v>
      </c>
      <c r="DG40" s="59">
        <v>12</v>
      </c>
      <c r="DH40" s="59"/>
      <c r="DI40" s="59"/>
      <c r="DJ40" s="59"/>
      <c r="DK40" s="59" t="s">
        <v>4070</v>
      </c>
      <c r="DL40" s="59">
        <v>1</v>
      </c>
      <c r="DM40" s="23" t="s">
        <v>4102</v>
      </c>
    </row>
    <row r="41" s="9" customFormat="1" ht="70" customHeight="1" spans="1:117">
      <c r="A41" s="23"/>
      <c r="B41" s="23"/>
      <c r="C41" s="23"/>
      <c r="D41" s="23"/>
      <c r="E41" s="23"/>
      <c r="F41" s="23"/>
      <c r="G41" s="23"/>
      <c r="H41" s="23"/>
      <c r="I41" s="23"/>
      <c r="J41" s="23"/>
      <c r="K41" s="23"/>
      <c r="L41" s="23"/>
      <c r="M41" s="23"/>
      <c r="N41" s="23"/>
      <c r="O41" s="23"/>
      <c r="P41" s="23"/>
      <c r="Q41" s="23">
        <f>SUBTOTAL(103,$W$7:W41)*1</f>
        <v>35</v>
      </c>
      <c r="R41" s="23" t="s">
        <v>4103</v>
      </c>
      <c r="S41" s="23"/>
      <c r="T41" s="23">
        <v>-80</v>
      </c>
      <c r="U41" s="23"/>
      <c r="V41" s="23" t="s">
        <v>4065</v>
      </c>
      <c r="W41" s="23" t="s">
        <v>570</v>
      </c>
      <c r="X41" s="23" t="s">
        <v>215</v>
      </c>
      <c r="Y41" s="23" t="s">
        <v>571</v>
      </c>
      <c r="Z41" s="23" t="s">
        <v>572</v>
      </c>
      <c r="AA41" s="23" t="s">
        <v>573</v>
      </c>
      <c r="AB41" s="23" t="s">
        <v>574</v>
      </c>
      <c r="AC41" s="23" t="s">
        <v>575</v>
      </c>
      <c r="AD41" s="23" t="s">
        <v>576</v>
      </c>
      <c r="AE41" s="23" t="s">
        <v>577</v>
      </c>
      <c r="AF41" s="23" t="s">
        <v>573</v>
      </c>
      <c r="AG41" s="23" t="s">
        <v>578</v>
      </c>
      <c r="AH41" s="23" t="s">
        <v>579</v>
      </c>
      <c r="AI41" s="23" t="s">
        <v>225</v>
      </c>
      <c r="AJ41" s="23" t="s">
        <v>580</v>
      </c>
      <c r="AK41" s="23" t="s">
        <v>581</v>
      </c>
      <c r="AL41" s="23" t="s">
        <v>582</v>
      </c>
      <c r="AM41" s="33" t="s">
        <v>583</v>
      </c>
      <c r="AN41" s="33" t="s">
        <v>584</v>
      </c>
      <c r="AO41" s="23" t="s">
        <v>291</v>
      </c>
      <c r="AP41" s="23" t="s">
        <v>117</v>
      </c>
      <c r="AQ41" s="23"/>
      <c r="AR41" s="23"/>
      <c r="AS41" s="23"/>
      <c r="AT41" s="23"/>
      <c r="AU41" s="36">
        <v>200</v>
      </c>
      <c r="AV41" s="36">
        <v>200</v>
      </c>
      <c r="AW41" s="36">
        <f t="shared" si="7"/>
        <v>100</v>
      </c>
      <c r="AX41" s="36">
        <f t="shared" si="8"/>
        <v>80</v>
      </c>
      <c r="AY41" s="36">
        <f>CP41</f>
        <v>20</v>
      </c>
      <c r="AZ41" s="36"/>
      <c r="BA41" s="40">
        <v>4500</v>
      </c>
      <c r="BB41" s="40">
        <v>151</v>
      </c>
      <c r="BC41" s="23" t="s">
        <v>210</v>
      </c>
      <c r="BD41" s="23" t="s">
        <v>210</v>
      </c>
      <c r="BE41" s="23" t="s">
        <v>211</v>
      </c>
      <c r="BF41" s="23">
        <v>0</v>
      </c>
      <c r="BG41" s="23" t="s">
        <v>212</v>
      </c>
      <c r="BH41" s="23" t="s">
        <v>209</v>
      </c>
      <c r="BI41" s="23" t="s">
        <v>210</v>
      </c>
      <c r="BJ41" s="23">
        <v>0</v>
      </c>
      <c r="BK41" s="23" t="s">
        <v>210</v>
      </c>
      <c r="BL41" s="23">
        <v>0</v>
      </c>
      <c r="BM41" s="23" t="s">
        <v>292</v>
      </c>
      <c r="BN41" s="23">
        <v>13908279605</v>
      </c>
      <c r="BO41" s="23"/>
      <c r="BP41" s="23" t="s">
        <v>209</v>
      </c>
      <c r="BQ41" s="49">
        <f t="shared" si="9"/>
        <v>100</v>
      </c>
      <c r="BR41" s="49">
        <f t="shared" si="2"/>
        <v>100</v>
      </c>
      <c r="BS41" s="49">
        <f t="shared" si="10"/>
        <v>0</v>
      </c>
      <c r="BT41" s="49">
        <f t="shared" si="11"/>
        <v>100</v>
      </c>
      <c r="BU41" s="49">
        <f t="shared" si="12"/>
        <v>0</v>
      </c>
      <c r="BV41" s="49">
        <f t="shared" si="13"/>
        <v>0</v>
      </c>
      <c r="BW41" s="49">
        <f t="shared" si="14"/>
        <v>0</v>
      </c>
      <c r="BX41" s="49">
        <f t="shared" si="15"/>
        <v>0</v>
      </c>
      <c r="BY41" s="36"/>
      <c r="BZ41" s="36"/>
      <c r="CA41" s="36"/>
      <c r="CB41" s="36"/>
      <c r="CC41" s="36"/>
      <c r="CD41" s="36"/>
      <c r="CE41" s="36">
        <f t="shared" si="16"/>
        <v>100</v>
      </c>
      <c r="CF41" s="36">
        <v>100</v>
      </c>
      <c r="CG41" s="36" t="s">
        <v>4066</v>
      </c>
      <c r="CH41" s="36" t="s">
        <v>4104</v>
      </c>
      <c r="CI41" s="36"/>
      <c r="CJ41" s="36"/>
      <c r="CK41" s="36"/>
      <c r="CL41" s="36"/>
      <c r="CM41" s="36"/>
      <c r="CN41" s="36"/>
      <c r="CO41" s="36"/>
      <c r="CP41" s="36">
        <v>20</v>
      </c>
      <c r="CQ41" s="36">
        <f t="shared" si="17"/>
        <v>0</v>
      </c>
      <c r="CR41" s="36"/>
      <c r="CS41" s="36"/>
      <c r="CT41" s="36"/>
      <c r="CU41" s="36"/>
      <c r="CV41" s="36"/>
      <c r="CW41" s="36"/>
      <c r="CX41" s="59">
        <f t="shared" si="18"/>
        <v>0</v>
      </c>
      <c r="CY41" s="36"/>
      <c r="CZ41" s="36"/>
      <c r="DA41" s="36"/>
      <c r="DB41" s="36"/>
      <c r="DC41" s="36"/>
      <c r="DD41" s="36"/>
      <c r="DE41" s="59">
        <f t="shared" si="19"/>
        <v>80</v>
      </c>
      <c r="DF41" s="59">
        <v>0</v>
      </c>
      <c r="DG41" s="59">
        <v>80</v>
      </c>
      <c r="DH41" s="59"/>
      <c r="DI41" s="59"/>
      <c r="DJ41" s="59"/>
      <c r="DK41" s="59" t="s">
        <v>4075</v>
      </c>
      <c r="DL41" s="59">
        <v>0</v>
      </c>
      <c r="DM41" s="23">
        <v>0</v>
      </c>
    </row>
    <row r="42" s="9" customFormat="1" ht="70" customHeight="1" spans="1:117">
      <c r="A42" s="23"/>
      <c r="B42" s="23"/>
      <c r="C42" s="23"/>
      <c r="D42" s="23"/>
      <c r="E42" s="23"/>
      <c r="F42" s="23"/>
      <c r="G42" s="23"/>
      <c r="H42" s="23"/>
      <c r="I42" s="23"/>
      <c r="J42" s="23"/>
      <c r="K42" s="23"/>
      <c r="L42" s="23"/>
      <c r="M42" s="23"/>
      <c r="N42" s="23"/>
      <c r="O42" s="23"/>
      <c r="P42" s="23"/>
      <c r="Q42" s="23">
        <f>SUBTOTAL(103,$W$7:W42)*1</f>
        <v>36</v>
      </c>
      <c r="R42" s="23"/>
      <c r="S42" s="23"/>
      <c r="T42" s="30"/>
      <c r="U42" s="23"/>
      <c r="V42" s="23" t="s">
        <v>4065</v>
      </c>
      <c r="W42" s="23" t="s">
        <v>585</v>
      </c>
      <c r="X42" s="23" t="s">
        <v>215</v>
      </c>
      <c r="Y42" s="23" t="s">
        <v>216</v>
      </c>
      <c r="Z42" s="23" t="s">
        <v>217</v>
      </c>
      <c r="AA42" s="23" t="s">
        <v>586</v>
      </c>
      <c r="AB42" s="23" t="s">
        <v>196</v>
      </c>
      <c r="AC42" s="23" t="s">
        <v>25</v>
      </c>
      <c r="AD42" s="23" t="s">
        <v>587</v>
      </c>
      <c r="AE42" s="23" t="s">
        <v>588</v>
      </c>
      <c r="AF42" s="23" t="s">
        <v>430</v>
      </c>
      <c r="AG42" s="23" t="s">
        <v>431</v>
      </c>
      <c r="AH42" s="23" t="s">
        <v>224</v>
      </c>
      <c r="AI42" s="23" t="s">
        <v>225</v>
      </c>
      <c r="AJ42" s="23" t="s">
        <v>226</v>
      </c>
      <c r="AK42" s="23" t="s">
        <v>227</v>
      </c>
      <c r="AL42" s="23" t="s">
        <v>432</v>
      </c>
      <c r="AM42" s="33" t="s">
        <v>229</v>
      </c>
      <c r="AN42" s="33" t="s">
        <v>207</v>
      </c>
      <c r="AO42" s="23" t="s">
        <v>231</v>
      </c>
      <c r="AP42" s="23" t="s">
        <v>24</v>
      </c>
      <c r="AQ42" s="23"/>
      <c r="AR42" s="23"/>
      <c r="AS42" s="23"/>
      <c r="AT42" s="23"/>
      <c r="AU42" s="36">
        <v>100</v>
      </c>
      <c r="AV42" s="36">
        <v>100</v>
      </c>
      <c r="AW42" s="36">
        <f t="shared" si="7"/>
        <v>100</v>
      </c>
      <c r="AX42" s="36">
        <f t="shared" si="8"/>
        <v>0</v>
      </c>
      <c r="AY42" s="36">
        <v>0</v>
      </c>
      <c r="AZ42" s="36"/>
      <c r="BA42" s="40" t="s">
        <v>4105</v>
      </c>
      <c r="BB42" s="40" t="s">
        <v>4106</v>
      </c>
      <c r="BC42" s="23" t="s">
        <v>210</v>
      </c>
      <c r="BD42" s="23" t="s">
        <v>210</v>
      </c>
      <c r="BE42" s="23" t="s">
        <v>211</v>
      </c>
      <c r="BF42" s="23">
        <v>0</v>
      </c>
      <c r="BG42" s="23" t="s">
        <v>212</v>
      </c>
      <c r="BH42" s="23" t="s">
        <v>209</v>
      </c>
      <c r="BI42" s="23" t="s">
        <v>210</v>
      </c>
      <c r="BJ42" s="23">
        <v>0</v>
      </c>
      <c r="BK42" s="23" t="s">
        <v>209</v>
      </c>
      <c r="BL42" s="23">
        <v>0</v>
      </c>
      <c r="BM42" s="23" t="s">
        <v>589</v>
      </c>
      <c r="BN42" s="23">
        <v>15213780888</v>
      </c>
      <c r="BO42" s="23"/>
      <c r="BP42" s="23" t="s">
        <v>209</v>
      </c>
      <c r="BQ42" s="49">
        <f t="shared" si="9"/>
        <v>100</v>
      </c>
      <c r="BR42" s="49">
        <f t="shared" si="2"/>
        <v>100</v>
      </c>
      <c r="BS42" s="49">
        <f t="shared" si="10"/>
        <v>100</v>
      </c>
      <c r="BT42" s="49">
        <f t="shared" si="11"/>
        <v>0</v>
      </c>
      <c r="BU42" s="49">
        <f t="shared" si="12"/>
        <v>0</v>
      </c>
      <c r="BV42" s="49">
        <f t="shared" si="13"/>
        <v>0</v>
      </c>
      <c r="BW42" s="49">
        <f t="shared" si="14"/>
        <v>0</v>
      </c>
      <c r="BX42" s="49">
        <f t="shared" si="15"/>
        <v>100</v>
      </c>
      <c r="BY42" s="49">
        <v>100</v>
      </c>
      <c r="BZ42" s="52" t="s">
        <v>4078</v>
      </c>
      <c r="CA42" s="52" t="s">
        <v>4079</v>
      </c>
      <c r="CB42" s="36"/>
      <c r="CC42" s="36"/>
      <c r="CD42" s="36"/>
      <c r="CE42" s="36">
        <f t="shared" si="16"/>
        <v>0</v>
      </c>
      <c r="CF42" s="36"/>
      <c r="CG42" s="36"/>
      <c r="CH42" s="36"/>
      <c r="CI42" s="36"/>
      <c r="CJ42" s="36"/>
      <c r="CK42" s="36"/>
      <c r="CL42" s="36"/>
      <c r="CM42" s="36"/>
      <c r="CN42" s="36"/>
      <c r="CO42" s="36"/>
      <c r="CP42" s="36"/>
      <c r="CQ42" s="36">
        <f t="shared" si="17"/>
        <v>0</v>
      </c>
      <c r="CR42" s="36"/>
      <c r="CS42" s="36"/>
      <c r="CT42" s="36"/>
      <c r="CU42" s="36"/>
      <c r="CV42" s="36"/>
      <c r="CW42" s="36"/>
      <c r="CX42" s="59">
        <f t="shared" si="18"/>
        <v>0</v>
      </c>
      <c r="CY42" s="36"/>
      <c r="CZ42" s="36"/>
      <c r="DA42" s="36"/>
      <c r="DB42" s="36"/>
      <c r="DC42" s="36"/>
      <c r="DD42" s="36"/>
      <c r="DE42" s="59">
        <f t="shared" si="19"/>
        <v>100</v>
      </c>
      <c r="DF42" s="59">
        <v>100</v>
      </c>
      <c r="DG42" s="59">
        <v>0</v>
      </c>
      <c r="DH42" s="59"/>
      <c r="DI42" s="59"/>
      <c r="DJ42" s="59"/>
      <c r="DK42" s="59" t="s">
        <v>4075</v>
      </c>
      <c r="DL42" s="59">
        <v>1</v>
      </c>
      <c r="DM42" s="23" t="s">
        <v>4071</v>
      </c>
    </row>
    <row r="43" s="9" customFormat="1" ht="70" customHeight="1" spans="1:117">
      <c r="A43" s="23"/>
      <c r="B43" s="23"/>
      <c r="C43" s="23"/>
      <c r="D43" s="23"/>
      <c r="E43" s="23"/>
      <c r="F43" s="23"/>
      <c r="G43" s="23"/>
      <c r="H43" s="23"/>
      <c r="I43" s="23"/>
      <c r="J43" s="23"/>
      <c r="K43" s="23"/>
      <c r="L43" s="23"/>
      <c r="M43" s="23"/>
      <c r="N43" s="23"/>
      <c r="O43" s="23"/>
      <c r="P43" s="23"/>
      <c r="Q43" s="23">
        <f>SUBTOTAL(103,$W$7:W43)*1</f>
        <v>37</v>
      </c>
      <c r="R43" s="23"/>
      <c r="S43" s="23"/>
      <c r="T43" s="23"/>
      <c r="U43" s="23"/>
      <c r="V43" s="23" t="s">
        <v>4065</v>
      </c>
      <c r="W43" s="23" t="s">
        <v>590</v>
      </c>
      <c r="X43" s="23" t="s">
        <v>215</v>
      </c>
      <c r="Y43" s="23" t="s">
        <v>216</v>
      </c>
      <c r="Z43" s="23" t="s">
        <v>217</v>
      </c>
      <c r="AA43" s="23" t="s">
        <v>591</v>
      </c>
      <c r="AB43" s="23" t="s">
        <v>196</v>
      </c>
      <c r="AC43" s="23" t="s">
        <v>592</v>
      </c>
      <c r="AD43" s="23" t="s">
        <v>593</v>
      </c>
      <c r="AE43" s="23" t="s">
        <v>429</v>
      </c>
      <c r="AF43" s="23" t="s">
        <v>594</v>
      </c>
      <c r="AG43" s="23" t="s">
        <v>595</v>
      </c>
      <c r="AH43" s="23" t="s">
        <v>224</v>
      </c>
      <c r="AI43" s="23" t="s">
        <v>225</v>
      </c>
      <c r="AJ43" s="23" t="s">
        <v>226</v>
      </c>
      <c r="AK43" s="23" t="s">
        <v>227</v>
      </c>
      <c r="AL43" s="23" t="s">
        <v>432</v>
      </c>
      <c r="AM43" s="33" t="s">
        <v>229</v>
      </c>
      <c r="AN43" s="33" t="s">
        <v>207</v>
      </c>
      <c r="AO43" s="23" t="s">
        <v>231</v>
      </c>
      <c r="AP43" s="23" t="s">
        <v>20</v>
      </c>
      <c r="AQ43" s="23"/>
      <c r="AR43" s="23"/>
      <c r="AS43" s="23"/>
      <c r="AT43" s="23"/>
      <c r="AU43" s="36">
        <v>80</v>
      </c>
      <c r="AV43" s="36">
        <v>80</v>
      </c>
      <c r="AW43" s="36">
        <f t="shared" si="7"/>
        <v>80</v>
      </c>
      <c r="AX43" s="36">
        <f t="shared" si="8"/>
        <v>0</v>
      </c>
      <c r="AY43" s="36">
        <v>0</v>
      </c>
      <c r="AZ43" s="36"/>
      <c r="BA43" s="40">
        <v>160</v>
      </c>
      <c r="BB43" s="40" t="s">
        <v>4096</v>
      </c>
      <c r="BC43" s="23" t="s">
        <v>210</v>
      </c>
      <c r="BD43" s="23" t="s">
        <v>210</v>
      </c>
      <c r="BE43" s="23" t="s">
        <v>211</v>
      </c>
      <c r="BF43" s="23">
        <v>0</v>
      </c>
      <c r="BG43" s="23" t="s">
        <v>212</v>
      </c>
      <c r="BH43" s="23" t="s">
        <v>210</v>
      </c>
      <c r="BI43" s="23" t="s">
        <v>210</v>
      </c>
      <c r="BJ43" s="23">
        <v>0</v>
      </c>
      <c r="BK43" s="23" t="s">
        <v>209</v>
      </c>
      <c r="BL43" s="23" t="s">
        <v>596</v>
      </c>
      <c r="BM43" s="23" t="s">
        <v>597</v>
      </c>
      <c r="BN43" s="23" t="s">
        <v>598</v>
      </c>
      <c r="BO43" s="23"/>
      <c r="BP43" s="23" t="s">
        <v>209</v>
      </c>
      <c r="BQ43" s="49">
        <f t="shared" si="9"/>
        <v>80</v>
      </c>
      <c r="BR43" s="49">
        <f t="shared" si="2"/>
        <v>80</v>
      </c>
      <c r="BS43" s="49">
        <f t="shared" si="10"/>
        <v>80</v>
      </c>
      <c r="BT43" s="49">
        <f t="shared" si="11"/>
        <v>0</v>
      </c>
      <c r="BU43" s="49">
        <f t="shared" si="12"/>
        <v>0</v>
      </c>
      <c r="BV43" s="49">
        <f t="shared" si="13"/>
        <v>0</v>
      </c>
      <c r="BW43" s="49">
        <f t="shared" si="14"/>
        <v>0</v>
      </c>
      <c r="BX43" s="49">
        <f t="shared" si="15"/>
        <v>80</v>
      </c>
      <c r="BY43" s="49">
        <v>80</v>
      </c>
      <c r="BZ43" s="52" t="s">
        <v>4078</v>
      </c>
      <c r="CA43" s="52" t="s">
        <v>4079</v>
      </c>
      <c r="CB43" s="36"/>
      <c r="CC43" s="36"/>
      <c r="CD43" s="36"/>
      <c r="CE43" s="36">
        <f t="shared" si="16"/>
        <v>0</v>
      </c>
      <c r="CF43" s="36"/>
      <c r="CG43" s="36"/>
      <c r="CH43" s="36"/>
      <c r="CI43" s="36"/>
      <c r="CJ43" s="36"/>
      <c r="CK43" s="36"/>
      <c r="CL43" s="36"/>
      <c r="CM43" s="36"/>
      <c r="CN43" s="36"/>
      <c r="CO43" s="36"/>
      <c r="CP43" s="36"/>
      <c r="CQ43" s="36">
        <f t="shared" si="17"/>
        <v>0</v>
      </c>
      <c r="CR43" s="36"/>
      <c r="CS43" s="36"/>
      <c r="CT43" s="36"/>
      <c r="CU43" s="36"/>
      <c r="CV43" s="36"/>
      <c r="CW43" s="36"/>
      <c r="CX43" s="59">
        <f t="shared" si="18"/>
        <v>0</v>
      </c>
      <c r="CY43" s="36"/>
      <c r="CZ43" s="36"/>
      <c r="DA43" s="36"/>
      <c r="DB43" s="36"/>
      <c r="DC43" s="36"/>
      <c r="DD43" s="36"/>
      <c r="DE43" s="59">
        <f t="shared" si="19"/>
        <v>64</v>
      </c>
      <c r="DF43" s="59">
        <v>64</v>
      </c>
      <c r="DG43" s="59">
        <v>0</v>
      </c>
      <c r="DH43" s="59"/>
      <c r="DI43" s="59"/>
      <c r="DJ43" s="59"/>
      <c r="DK43" s="59" t="s">
        <v>4075</v>
      </c>
      <c r="DL43" s="59">
        <v>0</v>
      </c>
      <c r="DM43" s="23">
        <v>0</v>
      </c>
    </row>
    <row r="44" s="9" customFormat="1" ht="70" customHeight="1" spans="1:117">
      <c r="A44" s="23"/>
      <c r="B44" s="23"/>
      <c r="C44" s="23"/>
      <c r="D44" s="23"/>
      <c r="E44" s="23"/>
      <c r="F44" s="23"/>
      <c r="G44" s="23"/>
      <c r="H44" s="23"/>
      <c r="I44" s="23"/>
      <c r="J44" s="23"/>
      <c r="K44" s="23"/>
      <c r="L44" s="23"/>
      <c r="M44" s="23"/>
      <c r="N44" s="23"/>
      <c r="O44" s="23"/>
      <c r="P44" s="23"/>
      <c r="Q44" s="23">
        <f>SUBTOTAL(103,$W$7:W44)*1</f>
        <v>38</v>
      </c>
      <c r="R44" s="23"/>
      <c r="S44" s="23"/>
      <c r="T44" s="30"/>
      <c r="U44" s="23"/>
      <c r="V44" s="23" t="s">
        <v>4065</v>
      </c>
      <c r="W44" s="23" t="s">
        <v>599</v>
      </c>
      <c r="X44" s="23" t="s">
        <v>192</v>
      </c>
      <c r="Y44" s="23" t="s">
        <v>193</v>
      </c>
      <c r="Z44" s="23" t="s">
        <v>548</v>
      </c>
      <c r="AA44" s="23" t="s">
        <v>600</v>
      </c>
      <c r="AB44" s="23" t="s">
        <v>466</v>
      </c>
      <c r="AC44" s="23" t="s">
        <v>25</v>
      </c>
      <c r="AD44" s="23" t="s">
        <v>601</v>
      </c>
      <c r="AE44" s="23" t="s">
        <v>602</v>
      </c>
      <c r="AF44" s="23" t="s">
        <v>601</v>
      </c>
      <c r="AG44" s="23" t="s">
        <v>603</v>
      </c>
      <c r="AH44" s="23" t="s">
        <v>224</v>
      </c>
      <c r="AI44" s="23" t="s">
        <v>225</v>
      </c>
      <c r="AJ44" s="23" t="s">
        <v>604</v>
      </c>
      <c r="AK44" s="23" t="s">
        <v>605</v>
      </c>
      <c r="AL44" s="23" t="s">
        <v>606</v>
      </c>
      <c r="AM44" s="33" t="s">
        <v>558</v>
      </c>
      <c r="AN44" s="33" t="s">
        <v>290</v>
      </c>
      <c r="AO44" s="23" t="s">
        <v>559</v>
      </c>
      <c r="AP44" s="23" t="s">
        <v>118</v>
      </c>
      <c r="AQ44" s="23"/>
      <c r="AR44" s="23"/>
      <c r="AS44" s="23"/>
      <c r="AT44" s="23"/>
      <c r="AU44" s="36">
        <v>897</v>
      </c>
      <c r="AV44" s="36">
        <v>897</v>
      </c>
      <c r="AW44" s="36">
        <f t="shared" si="7"/>
        <v>226.1</v>
      </c>
      <c r="AX44" s="36">
        <f t="shared" si="8"/>
        <v>670.9</v>
      </c>
      <c r="AY44" s="36">
        <v>0</v>
      </c>
      <c r="AZ44" s="36"/>
      <c r="BA44" s="40">
        <v>72173</v>
      </c>
      <c r="BB44" s="40">
        <v>473</v>
      </c>
      <c r="BC44" s="23" t="s">
        <v>560</v>
      </c>
      <c r="BD44" s="23" t="s">
        <v>210</v>
      </c>
      <c r="BE44" s="23" t="s">
        <v>211</v>
      </c>
      <c r="BF44" s="23">
        <v>0</v>
      </c>
      <c r="BG44" s="23" t="s">
        <v>212</v>
      </c>
      <c r="BH44" s="23" t="s">
        <v>210</v>
      </c>
      <c r="BI44" s="23" t="s">
        <v>210</v>
      </c>
      <c r="BJ44" s="23">
        <v>0</v>
      </c>
      <c r="BK44" s="23" t="s">
        <v>210</v>
      </c>
      <c r="BL44" s="23">
        <v>0</v>
      </c>
      <c r="BM44" s="23" t="s">
        <v>607</v>
      </c>
      <c r="BN44" s="23">
        <v>15823649885</v>
      </c>
      <c r="BO44" s="23"/>
      <c r="BP44" s="23" t="s">
        <v>209</v>
      </c>
      <c r="BQ44" s="49">
        <f t="shared" si="9"/>
        <v>226.1</v>
      </c>
      <c r="BR44" s="49">
        <f t="shared" si="2"/>
        <v>132</v>
      </c>
      <c r="BS44" s="49">
        <f t="shared" si="10"/>
        <v>0</v>
      </c>
      <c r="BT44" s="49">
        <f t="shared" si="11"/>
        <v>132</v>
      </c>
      <c r="BU44" s="49">
        <f t="shared" si="12"/>
        <v>0</v>
      </c>
      <c r="BV44" s="49">
        <f t="shared" si="13"/>
        <v>94.1</v>
      </c>
      <c r="BW44" s="49">
        <f t="shared" si="14"/>
        <v>0</v>
      </c>
      <c r="BX44" s="49">
        <f t="shared" si="15"/>
        <v>0</v>
      </c>
      <c r="BY44" s="36"/>
      <c r="BZ44" s="36"/>
      <c r="CA44" s="36"/>
      <c r="CB44" s="36"/>
      <c r="CC44" s="36"/>
      <c r="CD44" s="36"/>
      <c r="CE44" s="36">
        <f t="shared" si="16"/>
        <v>132</v>
      </c>
      <c r="CF44" s="36">
        <v>132</v>
      </c>
      <c r="CG44" s="36" t="s">
        <v>4066</v>
      </c>
      <c r="CH44" s="36" t="s">
        <v>4101</v>
      </c>
      <c r="CI44" s="36"/>
      <c r="CJ44" s="36"/>
      <c r="CK44" s="36"/>
      <c r="CL44" s="36"/>
      <c r="CM44" s="36"/>
      <c r="CN44" s="36"/>
      <c r="CO44" s="36"/>
      <c r="CP44" s="36"/>
      <c r="CQ44" s="36">
        <f t="shared" si="17"/>
        <v>94.1</v>
      </c>
      <c r="CR44" s="36">
        <v>16</v>
      </c>
      <c r="CS44" s="36" t="s">
        <v>4068</v>
      </c>
      <c r="CT44" s="36" t="s">
        <v>4069</v>
      </c>
      <c r="CU44" s="36">
        <v>78.1</v>
      </c>
      <c r="CV44" s="36" t="s">
        <v>4107</v>
      </c>
      <c r="CW44" s="36" t="s">
        <v>4108</v>
      </c>
      <c r="CX44" s="59">
        <f t="shared" si="18"/>
        <v>0</v>
      </c>
      <c r="CY44" s="36"/>
      <c r="CZ44" s="36"/>
      <c r="DA44" s="36"/>
      <c r="DB44" s="36"/>
      <c r="DC44" s="36"/>
      <c r="DD44" s="36"/>
      <c r="DE44" s="59">
        <f t="shared" si="19"/>
        <v>0</v>
      </c>
      <c r="DF44" s="59">
        <v>0</v>
      </c>
      <c r="DG44" s="59">
        <v>0</v>
      </c>
      <c r="DH44" s="59"/>
      <c r="DI44" s="59"/>
      <c r="DJ44" s="59"/>
      <c r="DK44" s="59" t="s">
        <v>4075</v>
      </c>
      <c r="DL44" s="59">
        <v>0</v>
      </c>
      <c r="DM44" s="23">
        <v>0</v>
      </c>
    </row>
    <row r="45" s="9" customFormat="1" ht="70" customHeight="1" spans="1:117">
      <c r="A45" s="23"/>
      <c r="B45" s="23"/>
      <c r="C45" s="23"/>
      <c r="D45" s="23"/>
      <c r="E45" s="23"/>
      <c r="F45" s="23"/>
      <c r="G45" s="23"/>
      <c r="H45" s="23"/>
      <c r="I45" s="23"/>
      <c r="J45" s="23"/>
      <c r="K45" s="23"/>
      <c r="L45" s="23"/>
      <c r="M45" s="23"/>
      <c r="N45" s="23"/>
      <c r="O45" s="23"/>
      <c r="P45" s="23"/>
      <c r="Q45" s="23">
        <f>SUBTOTAL(103,$W$7:W45)*1</f>
        <v>39</v>
      </c>
      <c r="R45" s="23"/>
      <c r="S45" s="23"/>
      <c r="T45" s="23"/>
      <c r="U45" s="23"/>
      <c r="V45" s="23" t="s">
        <v>4065</v>
      </c>
      <c r="W45" s="23" t="s">
        <v>608</v>
      </c>
      <c r="X45" s="23" t="s">
        <v>192</v>
      </c>
      <c r="Y45" s="23" t="s">
        <v>193</v>
      </c>
      <c r="Z45" s="23" t="s">
        <v>548</v>
      </c>
      <c r="AA45" s="23" t="s">
        <v>609</v>
      </c>
      <c r="AB45" s="23" t="s">
        <v>466</v>
      </c>
      <c r="AC45" s="23" t="s">
        <v>610</v>
      </c>
      <c r="AD45" s="23" t="s">
        <v>611</v>
      </c>
      <c r="AE45" s="23" t="s">
        <v>612</v>
      </c>
      <c r="AF45" s="23" t="s">
        <v>611</v>
      </c>
      <c r="AG45" s="23" t="s">
        <v>613</v>
      </c>
      <c r="AH45" s="23" t="s">
        <v>224</v>
      </c>
      <c r="AI45" s="23" t="s">
        <v>225</v>
      </c>
      <c r="AJ45" s="23" t="s">
        <v>614</v>
      </c>
      <c r="AK45" s="23">
        <v>0</v>
      </c>
      <c r="AL45" s="23" t="s">
        <v>615</v>
      </c>
      <c r="AM45" s="33" t="s">
        <v>558</v>
      </c>
      <c r="AN45" s="33" t="s">
        <v>290</v>
      </c>
      <c r="AO45" s="23" t="s">
        <v>559</v>
      </c>
      <c r="AP45" s="23" t="s">
        <v>80</v>
      </c>
      <c r="AQ45" s="23"/>
      <c r="AR45" s="23"/>
      <c r="AS45" s="23"/>
      <c r="AT45" s="23"/>
      <c r="AU45" s="36">
        <v>1170.125</v>
      </c>
      <c r="AV45" s="36">
        <v>1170.125</v>
      </c>
      <c r="AW45" s="36">
        <f t="shared" si="7"/>
        <v>330</v>
      </c>
      <c r="AX45" s="36">
        <f t="shared" si="8"/>
        <v>840.125</v>
      </c>
      <c r="AY45" s="36">
        <v>0</v>
      </c>
      <c r="AZ45" s="36"/>
      <c r="BA45" s="40">
        <v>534</v>
      </c>
      <c r="BB45" s="40">
        <v>142</v>
      </c>
      <c r="BC45" s="23" t="s">
        <v>210</v>
      </c>
      <c r="BD45" s="23" t="s">
        <v>210</v>
      </c>
      <c r="BE45" s="23" t="s">
        <v>211</v>
      </c>
      <c r="BF45" s="23">
        <v>0</v>
      </c>
      <c r="BG45" s="23" t="s">
        <v>212</v>
      </c>
      <c r="BH45" s="23" t="s">
        <v>210</v>
      </c>
      <c r="BI45" s="23" t="s">
        <v>210</v>
      </c>
      <c r="BJ45" s="23">
        <v>0</v>
      </c>
      <c r="BK45" s="23" t="s">
        <v>210</v>
      </c>
      <c r="BL45" s="23">
        <v>0</v>
      </c>
      <c r="BM45" s="23" t="s">
        <v>616</v>
      </c>
      <c r="BN45" s="23" t="s">
        <v>617</v>
      </c>
      <c r="BO45" s="23"/>
      <c r="BP45" s="23" t="s">
        <v>209</v>
      </c>
      <c r="BQ45" s="49">
        <f t="shared" si="9"/>
        <v>330</v>
      </c>
      <c r="BR45" s="49">
        <f t="shared" si="2"/>
        <v>220</v>
      </c>
      <c r="BS45" s="49">
        <f t="shared" si="10"/>
        <v>0</v>
      </c>
      <c r="BT45" s="49">
        <f t="shared" si="11"/>
        <v>220</v>
      </c>
      <c r="BU45" s="49">
        <f t="shared" si="12"/>
        <v>0</v>
      </c>
      <c r="BV45" s="49">
        <f t="shared" si="13"/>
        <v>110</v>
      </c>
      <c r="BW45" s="49">
        <f t="shared" si="14"/>
        <v>0</v>
      </c>
      <c r="BX45" s="49">
        <f t="shared" si="15"/>
        <v>0</v>
      </c>
      <c r="BY45" s="36"/>
      <c r="BZ45" s="36"/>
      <c r="CA45" s="36"/>
      <c r="CB45" s="36"/>
      <c r="CC45" s="36"/>
      <c r="CD45" s="36"/>
      <c r="CE45" s="36">
        <f t="shared" si="16"/>
        <v>220</v>
      </c>
      <c r="CF45" s="36">
        <v>220</v>
      </c>
      <c r="CG45" s="36" t="s">
        <v>4066</v>
      </c>
      <c r="CH45" s="36" t="s">
        <v>4101</v>
      </c>
      <c r="CI45" s="36"/>
      <c r="CJ45" s="36"/>
      <c r="CK45" s="36"/>
      <c r="CL45" s="36"/>
      <c r="CM45" s="36"/>
      <c r="CN45" s="36"/>
      <c r="CO45" s="36"/>
      <c r="CP45" s="36"/>
      <c r="CQ45" s="36">
        <f t="shared" si="17"/>
        <v>110</v>
      </c>
      <c r="CR45" s="36">
        <v>110</v>
      </c>
      <c r="CS45" s="36" t="s">
        <v>4092</v>
      </c>
      <c r="CT45" s="36" t="s">
        <v>4109</v>
      </c>
      <c r="CU45" s="36"/>
      <c r="CV45" s="36"/>
      <c r="CW45" s="36"/>
      <c r="CX45" s="59">
        <f t="shared" si="18"/>
        <v>0</v>
      </c>
      <c r="CY45" s="36"/>
      <c r="CZ45" s="36"/>
      <c r="DA45" s="36"/>
      <c r="DB45" s="36"/>
      <c r="DC45" s="36"/>
      <c r="DD45" s="36"/>
      <c r="DE45" s="59">
        <f t="shared" si="19"/>
        <v>18.16</v>
      </c>
      <c r="DF45" s="59">
        <v>0</v>
      </c>
      <c r="DG45" s="59">
        <v>18.16</v>
      </c>
      <c r="DH45" s="59"/>
      <c r="DI45" s="59"/>
      <c r="DJ45" s="59"/>
      <c r="DK45" s="59" t="s">
        <v>4075</v>
      </c>
      <c r="DL45" s="59">
        <v>0</v>
      </c>
      <c r="DM45" s="23">
        <v>0</v>
      </c>
    </row>
    <row r="46" s="9" customFormat="1" ht="70" customHeight="1" spans="1:117">
      <c r="A46" s="23"/>
      <c r="B46" s="23"/>
      <c r="C46" s="23"/>
      <c r="D46" s="23"/>
      <c r="E46" s="23"/>
      <c r="F46" s="23"/>
      <c r="G46" s="23"/>
      <c r="H46" s="23"/>
      <c r="I46" s="23"/>
      <c r="J46" s="23"/>
      <c r="K46" s="23"/>
      <c r="L46" s="23"/>
      <c r="M46" s="23"/>
      <c r="N46" s="23"/>
      <c r="O46" s="23"/>
      <c r="P46" s="23"/>
      <c r="Q46" s="23">
        <f>SUBTOTAL(103,$W$7:W46)*1</f>
        <v>40</v>
      </c>
      <c r="R46" s="23"/>
      <c r="S46" s="23"/>
      <c r="T46" s="30"/>
      <c r="U46" s="23"/>
      <c r="V46" s="23" t="s">
        <v>4065</v>
      </c>
      <c r="W46" s="23" t="s">
        <v>618</v>
      </c>
      <c r="X46" s="23" t="s">
        <v>192</v>
      </c>
      <c r="Y46" s="23" t="s">
        <v>244</v>
      </c>
      <c r="Z46" s="23" t="s">
        <v>262</v>
      </c>
      <c r="AA46" s="23" t="s">
        <v>619</v>
      </c>
      <c r="AB46" s="23" t="s">
        <v>196</v>
      </c>
      <c r="AC46" s="23" t="s">
        <v>620</v>
      </c>
      <c r="AD46" s="23" t="s">
        <v>621</v>
      </c>
      <c r="AE46" s="23" t="s">
        <v>622</v>
      </c>
      <c r="AF46" s="23" t="s">
        <v>621</v>
      </c>
      <c r="AG46" s="23" t="s">
        <v>298</v>
      </c>
      <c r="AH46" s="23" t="s">
        <v>504</v>
      </c>
      <c r="AI46" s="23" t="s">
        <v>623</v>
      </c>
      <c r="AJ46" s="23" t="s">
        <v>300</v>
      </c>
      <c r="AK46" s="23" t="s">
        <v>624</v>
      </c>
      <c r="AL46" s="23" t="s">
        <v>625</v>
      </c>
      <c r="AM46" s="33" t="s">
        <v>303</v>
      </c>
      <c r="AN46" s="33" t="s">
        <v>257</v>
      </c>
      <c r="AO46" s="23" t="s">
        <v>274</v>
      </c>
      <c r="AP46" s="23" t="s">
        <v>20</v>
      </c>
      <c r="AQ46" s="23"/>
      <c r="AR46" s="23"/>
      <c r="AS46" s="23"/>
      <c r="AT46" s="23"/>
      <c r="AU46" s="36">
        <v>30</v>
      </c>
      <c r="AV46" s="36">
        <v>30</v>
      </c>
      <c r="AW46" s="36">
        <f t="shared" si="7"/>
        <v>30</v>
      </c>
      <c r="AX46" s="36">
        <f t="shared" si="8"/>
        <v>0</v>
      </c>
      <c r="AY46" s="36">
        <v>0</v>
      </c>
      <c r="AZ46" s="36"/>
      <c r="BA46" s="40">
        <v>100</v>
      </c>
      <c r="BB46" s="40">
        <v>30</v>
      </c>
      <c r="BC46" s="23" t="s">
        <v>210</v>
      </c>
      <c r="BD46" s="23" t="s">
        <v>210</v>
      </c>
      <c r="BE46" s="23" t="s">
        <v>211</v>
      </c>
      <c r="BF46" s="23">
        <v>0</v>
      </c>
      <c r="BG46" s="23" t="s">
        <v>212</v>
      </c>
      <c r="BH46" s="23" t="s">
        <v>210</v>
      </c>
      <c r="BI46" s="23" t="s">
        <v>210</v>
      </c>
      <c r="BJ46" s="23">
        <v>0</v>
      </c>
      <c r="BK46" s="23" t="s">
        <v>210</v>
      </c>
      <c r="BL46" s="23">
        <v>0</v>
      </c>
      <c r="BM46" s="23" t="s">
        <v>626</v>
      </c>
      <c r="BN46" s="23">
        <v>13638206080</v>
      </c>
      <c r="BO46" s="23"/>
      <c r="BP46" s="23" t="s">
        <v>209</v>
      </c>
      <c r="BQ46" s="49">
        <f t="shared" si="9"/>
        <v>30</v>
      </c>
      <c r="BR46" s="49">
        <f t="shared" si="2"/>
        <v>18</v>
      </c>
      <c r="BS46" s="49">
        <f t="shared" si="10"/>
        <v>0</v>
      </c>
      <c r="BT46" s="49">
        <f t="shared" si="11"/>
        <v>18</v>
      </c>
      <c r="BU46" s="49">
        <f t="shared" si="12"/>
        <v>0</v>
      </c>
      <c r="BV46" s="49">
        <f t="shared" si="13"/>
        <v>12</v>
      </c>
      <c r="BW46" s="49">
        <f t="shared" si="14"/>
        <v>0</v>
      </c>
      <c r="BX46" s="49">
        <f t="shared" si="15"/>
        <v>0</v>
      </c>
      <c r="BY46" s="36"/>
      <c r="BZ46" s="36"/>
      <c r="CA46" s="36"/>
      <c r="CB46" s="36"/>
      <c r="CC46" s="36"/>
      <c r="CD46" s="36"/>
      <c r="CE46" s="36">
        <f t="shared" si="16"/>
        <v>18</v>
      </c>
      <c r="CF46" s="36">
        <v>18</v>
      </c>
      <c r="CG46" s="36" t="s">
        <v>4080</v>
      </c>
      <c r="CH46" s="36" t="s">
        <v>4081</v>
      </c>
      <c r="CI46" s="36"/>
      <c r="CJ46" s="36"/>
      <c r="CK46" s="36"/>
      <c r="CL46" s="36"/>
      <c r="CM46" s="36"/>
      <c r="CN46" s="36"/>
      <c r="CO46" s="36"/>
      <c r="CP46" s="36"/>
      <c r="CQ46" s="36">
        <f t="shared" si="17"/>
        <v>12</v>
      </c>
      <c r="CR46" s="36">
        <v>12</v>
      </c>
      <c r="CS46" s="36" t="s">
        <v>4092</v>
      </c>
      <c r="CT46" s="36" t="s">
        <v>4093</v>
      </c>
      <c r="CU46" s="36"/>
      <c r="CV46" s="36"/>
      <c r="CW46" s="36"/>
      <c r="CX46" s="59">
        <f t="shared" si="18"/>
        <v>0</v>
      </c>
      <c r="CY46" s="36"/>
      <c r="CZ46" s="36"/>
      <c r="DA46" s="36"/>
      <c r="DB46" s="36"/>
      <c r="DC46" s="36"/>
      <c r="DD46" s="36"/>
      <c r="DE46" s="59">
        <f t="shared" si="19"/>
        <v>12</v>
      </c>
      <c r="DF46" s="59">
        <v>0</v>
      </c>
      <c r="DG46" s="59">
        <v>12</v>
      </c>
      <c r="DH46" s="59"/>
      <c r="DI46" s="59"/>
      <c r="DJ46" s="59"/>
      <c r="DK46" s="59" t="s">
        <v>4075</v>
      </c>
      <c r="DL46" s="59">
        <v>0</v>
      </c>
      <c r="DM46" s="23">
        <v>0</v>
      </c>
    </row>
    <row r="47" s="9" customFormat="1" ht="70" customHeight="1" spans="1:117">
      <c r="A47" s="23"/>
      <c r="B47" s="23"/>
      <c r="C47" s="23"/>
      <c r="D47" s="23"/>
      <c r="E47" s="23"/>
      <c r="F47" s="23"/>
      <c r="G47" s="23"/>
      <c r="H47" s="23"/>
      <c r="I47" s="23"/>
      <c r="J47" s="23"/>
      <c r="K47" s="23"/>
      <c r="L47" s="23"/>
      <c r="M47" s="23"/>
      <c r="N47" s="23"/>
      <c r="O47" s="23"/>
      <c r="P47" s="23"/>
      <c r="Q47" s="23">
        <f>SUBTOTAL(103,$W$7:W47)*1</f>
        <v>41</v>
      </c>
      <c r="R47" s="23" t="s">
        <v>4110</v>
      </c>
      <c r="S47" s="23">
        <v>-30</v>
      </c>
      <c r="T47" s="23"/>
      <c r="U47" s="23"/>
      <c r="V47" s="23" t="s">
        <v>4065</v>
      </c>
      <c r="W47" s="23" t="s">
        <v>3953</v>
      </c>
      <c r="X47" s="23" t="s">
        <v>192</v>
      </c>
      <c r="Y47" s="23" t="s">
        <v>244</v>
      </c>
      <c r="Z47" s="23" t="s">
        <v>262</v>
      </c>
      <c r="AA47" s="23" t="s">
        <v>619</v>
      </c>
      <c r="AB47" s="23" t="s">
        <v>196</v>
      </c>
      <c r="AC47" s="23" t="s">
        <v>4111</v>
      </c>
      <c r="AD47" s="23" t="s">
        <v>621</v>
      </c>
      <c r="AE47" s="23" t="s">
        <v>4112</v>
      </c>
      <c r="AF47" s="23" t="s">
        <v>621</v>
      </c>
      <c r="AG47" s="23" t="s">
        <v>298</v>
      </c>
      <c r="AH47" s="23" t="s">
        <v>504</v>
      </c>
      <c r="AI47" s="23" t="s">
        <v>623</v>
      </c>
      <c r="AJ47" s="23" t="s">
        <v>300</v>
      </c>
      <c r="AK47" s="23" t="s">
        <v>624</v>
      </c>
      <c r="AL47" s="23" t="s">
        <v>625</v>
      </c>
      <c r="AM47" s="33" t="s">
        <v>303</v>
      </c>
      <c r="AN47" s="33" t="s">
        <v>257</v>
      </c>
      <c r="AO47" s="23"/>
      <c r="AP47" s="23"/>
      <c r="AQ47" s="23"/>
      <c r="AR47" s="23"/>
      <c r="AS47" s="23"/>
      <c r="AT47" s="23"/>
      <c r="AU47" s="36"/>
      <c r="AV47" s="36"/>
      <c r="AW47" s="36">
        <f t="shared" si="7"/>
        <v>0</v>
      </c>
      <c r="AX47" s="36">
        <f t="shared" si="8"/>
        <v>0</v>
      </c>
      <c r="AY47" s="36"/>
      <c r="AZ47" s="36"/>
      <c r="BA47" s="40">
        <v>0</v>
      </c>
      <c r="BB47" s="40">
        <v>0</v>
      </c>
      <c r="BC47" s="23">
        <v>0</v>
      </c>
      <c r="BD47" s="23">
        <v>0</v>
      </c>
      <c r="BE47" s="23">
        <v>0</v>
      </c>
      <c r="BF47" s="23">
        <v>0</v>
      </c>
      <c r="BG47" s="23">
        <v>0</v>
      </c>
      <c r="BH47" s="23">
        <v>0</v>
      </c>
      <c r="BI47" s="23">
        <v>0</v>
      </c>
      <c r="BJ47" s="23">
        <v>0</v>
      </c>
      <c r="BK47" s="23">
        <v>0</v>
      </c>
      <c r="BL47" s="23">
        <v>0</v>
      </c>
      <c r="BM47" s="23">
        <v>0</v>
      </c>
      <c r="BN47" s="23">
        <v>0</v>
      </c>
      <c r="BO47" s="23"/>
      <c r="BP47" s="23"/>
      <c r="BQ47" s="49">
        <f t="shared" si="9"/>
        <v>0</v>
      </c>
      <c r="BR47" s="49">
        <f t="shared" si="2"/>
        <v>0</v>
      </c>
      <c r="BS47" s="49">
        <f t="shared" si="10"/>
        <v>0</v>
      </c>
      <c r="BT47" s="49">
        <f t="shared" si="11"/>
        <v>0</v>
      </c>
      <c r="BU47" s="49">
        <f t="shared" si="12"/>
        <v>0</v>
      </c>
      <c r="BV47" s="49">
        <f t="shared" si="13"/>
        <v>0</v>
      </c>
      <c r="BW47" s="49">
        <f t="shared" si="14"/>
        <v>0</v>
      </c>
      <c r="BX47" s="49">
        <f t="shared" si="15"/>
        <v>0</v>
      </c>
      <c r="BY47" s="36"/>
      <c r="BZ47" s="36"/>
      <c r="CA47" s="36"/>
      <c r="CB47" s="36"/>
      <c r="CC47" s="36"/>
      <c r="CD47" s="36"/>
      <c r="CE47" s="36">
        <f t="shared" si="16"/>
        <v>0</v>
      </c>
      <c r="CF47" s="36"/>
      <c r="CG47" s="36"/>
      <c r="CH47" s="36"/>
      <c r="CI47" s="36"/>
      <c r="CJ47" s="36"/>
      <c r="CK47" s="36"/>
      <c r="CL47" s="36"/>
      <c r="CM47" s="36"/>
      <c r="CN47" s="36"/>
      <c r="CO47" s="36"/>
      <c r="CP47" s="36"/>
      <c r="CQ47" s="36">
        <f t="shared" si="17"/>
        <v>0</v>
      </c>
      <c r="CR47" s="36"/>
      <c r="CS47" s="36"/>
      <c r="CT47" s="36"/>
      <c r="CU47" s="36"/>
      <c r="CV47" s="36"/>
      <c r="CW47" s="36"/>
      <c r="CX47" s="59">
        <f t="shared" si="18"/>
        <v>0</v>
      </c>
      <c r="CY47" s="36"/>
      <c r="CZ47" s="36"/>
      <c r="DA47" s="36"/>
      <c r="DB47" s="36"/>
      <c r="DC47" s="36"/>
      <c r="DD47" s="36"/>
      <c r="DE47" s="59">
        <f t="shared" si="19"/>
        <v>0</v>
      </c>
      <c r="DF47" s="59">
        <v>0</v>
      </c>
      <c r="DG47" s="59">
        <v>0</v>
      </c>
      <c r="DH47" s="59"/>
      <c r="DI47" s="59"/>
      <c r="DJ47" s="59"/>
      <c r="DK47" s="59" t="s">
        <v>4113</v>
      </c>
      <c r="DL47" s="59"/>
      <c r="DM47" s="23"/>
    </row>
    <row r="48" s="9" customFormat="1" ht="70" customHeight="1" spans="1:117">
      <c r="A48" s="23"/>
      <c r="B48" s="23"/>
      <c r="C48" s="23"/>
      <c r="D48" s="23"/>
      <c r="E48" s="23"/>
      <c r="F48" s="23"/>
      <c r="G48" s="23"/>
      <c r="H48" s="23"/>
      <c r="I48" s="23"/>
      <c r="J48" s="23"/>
      <c r="K48" s="23"/>
      <c r="L48" s="23"/>
      <c r="M48" s="23"/>
      <c r="N48" s="23"/>
      <c r="O48" s="23"/>
      <c r="P48" s="23"/>
      <c r="Q48" s="23">
        <f>SUBTOTAL(103,$W$7:W48)*1</f>
        <v>42</v>
      </c>
      <c r="R48" s="23"/>
      <c r="S48" s="23"/>
      <c r="T48" s="30"/>
      <c r="U48" s="23"/>
      <c r="V48" s="23" t="s">
        <v>4065</v>
      </c>
      <c r="W48" s="23" t="s">
        <v>627</v>
      </c>
      <c r="X48" s="23" t="s">
        <v>192</v>
      </c>
      <c r="Y48" s="23" t="s">
        <v>193</v>
      </c>
      <c r="Z48" s="23" t="s">
        <v>194</v>
      </c>
      <c r="AA48" s="23" t="s">
        <v>628</v>
      </c>
      <c r="AB48" s="23" t="s">
        <v>629</v>
      </c>
      <c r="AC48" s="23" t="s">
        <v>57</v>
      </c>
      <c r="AD48" s="23" t="s">
        <v>630</v>
      </c>
      <c r="AE48" s="23" t="s">
        <v>631</v>
      </c>
      <c r="AF48" s="23" t="s">
        <v>632</v>
      </c>
      <c r="AG48" s="23" t="s">
        <v>633</v>
      </c>
      <c r="AH48" s="23" t="s">
        <v>202</v>
      </c>
      <c r="AI48" s="23" t="s">
        <v>203</v>
      </c>
      <c r="AJ48" s="23" t="s">
        <v>634</v>
      </c>
      <c r="AK48" s="23">
        <v>0</v>
      </c>
      <c r="AL48" s="23" t="s">
        <v>635</v>
      </c>
      <c r="AM48" s="33" t="s">
        <v>206</v>
      </c>
      <c r="AN48" s="33" t="s">
        <v>207</v>
      </c>
      <c r="AO48" s="23" t="s">
        <v>208</v>
      </c>
      <c r="AP48" s="23" t="s">
        <v>56</v>
      </c>
      <c r="AQ48" s="23"/>
      <c r="AR48" s="23"/>
      <c r="AS48" s="23"/>
      <c r="AT48" s="23"/>
      <c r="AU48" s="36">
        <v>22</v>
      </c>
      <c r="AV48" s="36">
        <v>22</v>
      </c>
      <c r="AW48" s="36">
        <f t="shared" si="7"/>
        <v>22</v>
      </c>
      <c r="AX48" s="36">
        <f t="shared" si="8"/>
        <v>0</v>
      </c>
      <c r="AY48" s="36">
        <v>0</v>
      </c>
      <c r="AZ48" s="36"/>
      <c r="BA48" s="40">
        <v>1601</v>
      </c>
      <c r="BB48" s="40">
        <v>310</v>
      </c>
      <c r="BC48" s="23" t="s">
        <v>210</v>
      </c>
      <c r="BD48" s="23" t="s">
        <v>210</v>
      </c>
      <c r="BE48" s="23" t="s">
        <v>211</v>
      </c>
      <c r="BF48" s="23">
        <v>0</v>
      </c>
      <c r="BG48" s="23" t="s">
        <v>212</v>
      </c>
      <c r="BH48" s="23" t="s">
        <v>210</v>
      </c>
      <c r="BI48" s="23" t="s">
        <v>210</v>
      </c>
      <c r="BJ48" s="23">
        <v>0</v>
      </c>
      <c r="BK48" s="23" t="s">
        <v>210</v>
      </c>
      <c r="BL48" s="23">
        <v>0</v>
      </c>
      <c r="BM48" s="23" t="s">
        <v>636</v>
      </c>
      <c r="BN48" s="23">
        <v>18324198777</v>
      </c>
      <c r="BO48" s="23"/>
      <c r="BP48" s="23" t="s">
        <v>209</v>
      </c>
      <c r="BQ48" s="49">
        <f t="shared" si="9"/>
        <v>22</v>
      </c>
      <c r="BR48" s="49">
        <f t="shared" si="2"/>
        <v>13</v>
      </c>
      <c r="BS48" s="49">
        <f t="shared" si="10"/>
        <v>0</v>
      </c>
      <c r="BT48" s="49">
        <f t="shared" si="11"/>
        <v>13</v>
      </c>
      <c r="BU48" s="49">
        <f t="shared" si="12"/>
        <v>0</v>
      </c>
      <c r="BV48" s="49">
        <f t="shared" si="13"/>
        <v>9</v>
      </c>
      <c r="BW48" s="49">
        <f t="shared" si="14"/>
        <v>0</v>
      </c>
      <c r="BX48" s="49">
        <f t="shared" si="15"/>
        <v>0</v>
      </c>
      <c r="BY48" s="36"/>
      <c r="BZ48" s="36"/>
      <c r="CA48" s="36"/>
      <c r="CB48" s="36"/>
      <c r="CC48" s="36"/>
      <c r="CD48" s="36"/>
      <c r="CE48" s="36">
        <f t="shared" si="16"/>
        <v>13</v>
      </c>
      <c r="CF48" s="36">
        <v>13</v>
      </c>
      <c r="CG48" s="36" t="s">
        <v>4066</v>
      </c>
      <c r="CH48" s="36" t="s">
        <v>4067</v>
      </c>
      <c r="CI48" s="36"/>
      <c r="CJ48" s="36"/>
      <c r="CK48" s="36"/>
      <c r="CL48" s="36"/>
      <c r="CM48" s="36"/>
      <c r="CN48" s="36"/>
      <c r="CO48" s="36"/>
      <c r="CP48" s="36"/>
      <c r="CQ48" s="36">
        <f t="shared" si="17"/>
        <v>9</v>
      </c>
      <c r="CR48" s="36">
        <v>9</v>
      </c>
      <c r="CS48" s="36" t="s">
        <v>4068</v>
      </c>
      <c r="CT48" s="36" t="s">
        <v>4069</v>
      </c>
      <c r="CU48" s="36"/>
      <c r="CV48" s="36"/>
      <c r="CW48" s="36"/>
      <c r="CX48" s="59">
        <f t="shared" si="18"/>
        <v>0</v>
      </c>
      <c r="CY48" s="36"/>
      <c r="CZ48" s="36"/>
      <c r="DA48" s="36"/>
      <c r="DB48" s="36"/>
      <c r="DC48" s="36"/>
      <c r="DD48" s="36"/>
      <c r="DE48" s="59">
        <f t="shared" si="19"/>
        <v>13</v>
      </c>
      <c r="DF48" s="59">
        <v>0</v>
      </c>
      <c r="DG48" s="59">
        <v>13</v>
      </c>
      <c r="DH48" s="59"/>
      <c r="DI48" s="59"/>
      <c r="DJ48" s="59"/>
      <c r="DK48" s="59" t="s">
        <v>4070</v>
      </c>
      <c r="DL48" s="59">
        <v>40</v>
      </c>
      <c r="DM48" s="23">
        <v>9</v>
      </c>
    </row>
    <row r="49" s="9" customFormat="1" ht="70" customHeight="1" spans="1:117">
      <c r="A49" s="23"/>
      <c r="B49" s="23"/>
      <c r="C49" s="23"/>
      <c r="D49" s="23"/>
      <c r="E49" s="23"/>
      <c r="F49" s="23"/>
      <c r="G49" s="23"/>
      <c r="H49" s="23"/>
      <c r="I49" s="23"/>
      <c r="J49" s="23"/>
      <c r="K49" s="23"/>
      <c r="L49" s="23"/>
      <c r="M49" s="23"/>
      <c r="N49" s="23"/>
      <c r="O49" s="23"/>
      <c r="P49" s="23"/>
      <c r="Q49" s="23">
        <f>SUBTOTAL(103,$W$7:W49)*1</f>
        <v>43</v>
      </c>
      <c r="R49" s="23"/>
      <c r="S49" s="23"/>
      <c r="T49" s="23"/>
      <c r="U49" s="23"/>
      <c r="V49" s="23" t="s">
        <v>4065</v>
      </c>
      <c r="W49" s="23" t="s">
        <v>637</v>
      </c>
      <c r="X49" s="23" t="s">
        <v>192</v>
      </c>
      <c r="Y49" s="23" t="s">
        <v>193</v>
      </c>
      <c r="Z49" s="23" t="s">
        <v>548</v>
      </c>
      <c r="AA49" s="23" t="s">
        <v>638</v>
      </c>
      <c r="AB49" s="23" t="s">
        <v>466</v>
      </c>
      <c r="AC49" s="23" t="s">
        <v>639</v>
      </c>
      <c r="AD49" s="23" t="s">
        <v>640</v>
      </c>
      <c r="AE49" s="23" t="s">
        <v>641</v>
      </c>
      <c r="AF49" s="23" t="s">
        <v>640</v>
      </c>
      <c r="AG49" s="23" t="s">
        <v>642</v>
      </c>
      <c r="AH49" s="23" t="s">
        <v>224</v>
      </c>
      <c r="AI49" s="23" t="s">
        <v>225</v>
      </c>
      <c r="AJ49" s="23" t="s">
        <v>643</v>
      </c>
      <c r="AK49" s="23">
        <v>0</v>
      </c>
      <c r="AL49" s="23" t="s">
        <v>615</v>
      </c>
      <c r="AM49" s="33" t="s">
        <v>558</v>
      </c>
      <c r="AN49" s="33" t="s">
        <v>290</v>
      </c>
      <c r="AO49" s="23" t="s">
        <v>559</v>
      </c>
      <c r="AP49" s="23" t="s">
        <v>80</v>
      </c>
      <c r="AQ49" s="23"/>
      <c r="AR49" s="23"/>
      <c r="AS49" s="23"/>
      <c r="AT49" s="23"/>
      <c r="AU49" s="36">
        <v>2014.8</v>
      </c>
      <c r="AV49" s="36">
        <v>2014.8</v>
      </c>
      <c r="AW49" s="36">
        <f t="shared" si="7"/>
        <v>600</v>
      </c>
      <c r="AX49" s="36">
        <f t="shared" si="8"/>
        <v>1414.8</v>
      </c>
      <c r="AY49" s="36">
        <v>0</v>
      </c>
      <c r="AZ49" s="36"/>
      <c r="BA49" s="40">
        <v>444</v>
      </c>
      <c r="BB49" s="40">
        <v>130</v>
      </c>
      <c r="BC49" s="23" t="s">
        <v>210</v>
      </c>
      <c r="BD49" s="23" t="s">
        <v>210</v>
      </c>
      <c r="BE49" s="23" t="s">
        <v>211</v>
      </c>
      <c r="BF49" s="23">
        <v>0</v>
      </c>
      <c r="BG49" s="23" t="s">
        <v>212</v>
      </c>
      <c r="BH49" s="23" t="s">
        <v>210</v>
      </c>
      <c r="BI49" s="23" t="s">
        <v>210</v>
      </c>
      <c r="BJ49" s="23">
        <v>0</v>
      </c>
      <c r="BK49" s="23" t="s">
        <v>210</v>
      </c>
      <c r="BL49" s="23">
        <v>0</v>
      </c>
      <c r="BM49" s="23" t="s">
        <v>616</v>
      </c>
      <c r="BN49" s="23" t="s">
        <v>617</v>
      </c>
      <c r="BO49" s="23"/>
      <c r="BP49" s="23"/>
      <c r="BQ49" s="49">
        <f t="shared" si="9"/>
        <v>600</v>
      </c>
      <c r="BR49" s="49">
        <f t="shared" si="2"/>
        <v>0</v>
      </c>
      <c r="BS49" s="49">
        <f t="shared" si="10"/>
        <v>0</v>
      </c>
      <c r="BT49" s="49">
        <f t="shared" si="11"/>
        <v>0</v>
      </c>
      <c r="BU49" s="49">
        <f t="shared" si="12"/>
        <v>0</v>
      </c>
      <c r="BV49" s="49">
        <f t="shared" si="13"/>
        <v>600</v>
      </c>
      <c r="BW49" s="49">
        <f t="shared" si="14"/>
        <v>0</v>
      </c>
      <c r="BX49" s="49">
        <f t="shared" si="15"/>
        <v>0</v>
      </c>
      <c r="BY49" s="36"/>
      <c r="BZ49" s="36"/>
      <c r="CA49" s="36"/>
      <c r="CB49" s="36"/>
      <c r="CC49" s="36"/>
      <c r="CD49" s="36"/>
      <c r="CE49" s="36">
        <f t="shared" si="16"/>
        <v>0</v>
      </c>
      <c r="CF49" s="36"/>
      <c r="CG49" s="36"/>
      <c r="CH49" s="36"/>
      <c r="CI49" s="36"/>
      <c r="CJ49" s="36"/>
      <c r="CK49" s="36"/>
      <c r="CL49" s="36"/>
      <c r="CM49" s="36"/>
      <c r="CN49" s="36"/>
      <c r="CO49" s="36"/>
      <c r="CP49" s="36"/>
      <c r="CQ49" s="36">
        <f t="shared" si="17"/>
        <v>600</v>
      </c>
      <c r="CR49" s="36">
        <v>600</v>
      </c>
      <c r="CS49" s="36" t="s">
        <v>4068</v>
      </c>
      <c r="CT49" s="36" t="s">
        <v>4114</v>
      </c>
      <c r="CU49" s="36"/>
      <c r="CV49" s="36"/>
      <c r="CW49" s="36"/>
      <c r="CX49" s="59">
        <f t="shared" si="18"/>
        <v>0</v>
      </c>
      <c r="CY49" s="36"/>
      <c r="CZ49" s="36"/>
      <c r="DA49" s="36"/>
      <c r="DB49" s="36"/>
      <c r="DC49" s="36"/>
      <c r="DD49" s="36"/>
      <c r="DE49" s="59">
        <f t="shared" si="19"/>
        <v>0</v>
      </c>
      <c r="DF49" s="59">
        <v>0</v>
      </c>
      <c r="DG49" s="59">
        <v>0</v>
      </c>
      <c r="DH49" s="59"/>
      <c r="DI49" s="59"/>
      <c r="DJ49" s="59"/>
      <c r="DK49" s="59" t="s">
        <v>4098</v>
      </c>
      <c r="DL49" s="59">
        <v>0</v>
      </c>
      <c r="DM49" s="23">
        <v>0</v>
      </c>
    </row>
    <row r="50" s="9" customFormat="1" ht="70" customHeight="1" spans="1:117">
      <c r="A50" s="23"/>
      <c r="B50" s="23"/>
      <c r="C50" s="23"/>
      <c r="D50" s="23"/>
      <c r="E50" s="23"/>
      <c r="F50" s="23"/>
      <c r="G50" s="23"/>
      <c r="H50" s="23"/>
      <c r="I50" s="23"/>
      <c r="J50" s="23"/>
      <c r="K50" s="23"/>
      <c r="L50" s="23"/>
      <c r="M50" s="23"/>
      <c r="N50" s="23"/>
      <c r="O50" s="23"/>
      <c r="P50" s="23"/>
      <c r="Q50" s="23">
        <f>SUBTOTAL(103,$W$7:W50)*1</f>
        <v>44</v>
      </c>
      <c r="R50" s="23"/>
      <c r="S50" s="23"/>
      <c r="T50" s="30"/>
      <c r="U50" s="23"/>
      <c r="V50" s="23" t="s">
        <v>4065</v>
      </c>
      <c r="W50" s="23" t="s">
        <v>644</v>
      </c>
      <c r="X50" s="23" t="s">
        <v>645</v>
      </c>
      <c r="Y50" s="23" t="s">
        <v>646</v>
      </c>
      <c r="Z50" s="23" t="s">
        <v>646</v>
      </c>
      <c r="AA50" s="23" t="s">
        <v>647</v>
      </c>
      <c r="AB50" s="23" t="s">
        <v>196</v>
      </c>
      <c r="AC50" s="23" t="s">
        <v>648</v>
      </c>
      <c r="AD50" s="23" t="s">
        <v>649</v>
      </c>
      <c r="AE50" s="23" t="s">
        <v>650</v>
      </c>
      <c r="AF50" s="23" t="s">
        <v>649</v>
      </c>
      <c r="AG50" s="23" t="s">
        <v>651</v>
      </c>
      <c r="AH50" s="23" t="s">
        <v>224</v>
      </c>
      <c r="AI50" s="23" t="s">
        <v>225</v>
      </c>
      <c r="AJ50" s="23" t="s">
        <v>652</v>
      </c>
      <c r="AK50" s="23" t="s">
        <v>653</v>
      </c>
      <c r="AL50" s="23" t="s">
        <v>654</v>
      </c>
      <c r="AM50" s="33" t="s">
        <v>655</v>
      </c>
      <c r="AN50" s="33" t="s">
        <v>290</v>
      </c>
      <c r="AO50" s="23" t="s">
        <v>559</v>
      </c>
      <c r="AP50" s="23" t="s">
        <v>105</v>
      </c>
      <c r="AQ50" s="23"/>
      <c r="AR50" s="23"/>
      <c r="AS50" s="23"/>
      <c r="AT50" s="23"/>
      <c r="AU50" s="36">
        <v>2400</v>
      </c>
      <c r="AV50" s="36">
        <v>2400</v>
      </c>
      <c r="AW50" s="36">
        <f t="shared" si="7"/>
        <v>2400</v>
      </c>
      <c r="AX50" s="36">
        <f t="shared" si="8"/>
        <v>0</v>
      </c>
      <c r="AY50" s="36">
        <v>0</v>
      </c>
      <c r="AZ50" s="36"/>
      <c r="BA50" s="40">
        <v>0</v>
      </c>
      <c r="BB50" s="40">
        <v>0</v>
      </c>
      <c r="BC50" s="23" t="s">
        <v>210</v>
      </c>
      <c r="BD50" s="23">
        <v>0</v>
      </c>
      <c r="BE50" s="23">
        <v>0</v>
      </c>
      <c r="BF50" s="23">
        <v>0</v>
      </c>
      <c r="BG50" s="23">
        <v>0</v>
      </c>
      <c r="BH50" s="23">
        <v>0</v>
      </c>
      <c r="BI50" s="23">
        <v>0</v>
      </c>
      <c r="BJ50" s="23">
        <v>0</v>
      </c>
      <c r="BK50" s="23">
        <v>0</v>
      </c>
      <c r="BL50" s="23">
        <v>0</v>
      </c>
      <c r="BM50" s="23">
        <v>0</v>
      </c>
      <c r="BN50" s="23">
        <v>0</v>
      </c>
      <c r="BO50" s="23"/>
      <c r="BP50" s="23" t="s">
        <v>209</v>
      </c>
      <c r="BQ50" s="49">
        <f t="shared" si="9"/>
        <v>2400</v>
      </c>
      <c r="BR50" s="49">
        <f t="shared" si="2"/>
        <v>2400</v>
      </c>
      <c r="BS50" s="49">
        <f t="shared" si="10"/>
        <v>1440</v>
      </c>
      <c r="BT50" s="49">
        <f t="shared" si="11"/>
        <v>960</v>
      </c>
      <c r="BU50" s="49">
        <f t="shared" si="12"/>
        <v>0</v>
      </c>
      <c r="BV50" s="49">
        <f t="shared" si="13"/>
        <v>0</v>
      </c>
      <c r="BW50" s="49">
        <f t="shared" si="14"/>
        <v>0</v>
      </c>
      <c r="BX50" s="49">
        <f t="shared" si="15"/>
        <v>1440</v>
      </c>
      <c r="BY50" s="49">
        <v>1440</v>
      </c>
      <c r="BZ50" s="52" t="s">
        <v>4078</v>
      </c>
      <c r="CA50" s="52" t="s">
        <v>4079</v>
      </c>
      <c r="CB50" s="36"/>
      <c r="CC50" s="36"/>
      <c r="CD50" s="36"/>
      <c r="CE50" s="36">
        <f t="shared" si="16"/>
        <v>960</v>
      </c>
      <c r="CF50" s="36">
        <v>560</v>
      </c>
      <c r="CG50" s="36" t="s">
        <v>4066</v>
      </c>
      <c r="CH50" s="36" t="s">
        <v>4104</v>
      </c>
      <c r="CI50" s="36">
        <v>270</v>
      </c>
      <c r="CJ50" s="36" t="s">
        <v>4066</v>
      </c>
      <c r="CK50" s="36" t="s">
        <v>4115</v>
      </c>
      <c r="CL50" s="36">
        <v>130</v>
      </c>
      <c r="CM50" s="36" t="s">
        <v>4066</v>
      </c>
      <c r="CN50" s="36" t="s">
        <v>4101</v>
      </c>
      <c r="CO50" s="36"/>
      <c r="CP50" s="36"/>
      <c r="CQ50" s="36">
        <f t="shared" si="17"/>
        <v>0</v>
      </c>
      <c r="CR50" s="36"/>
      <c r="CS50" s="36"/>
      <c r="CT50" s="36"/>
      <c r="CU50" s="36"/>
      <c r="CV50" s="36"/>
      <c r="CW50" s="36"/>
      <c r="CX50" s="59">
        <f t="shared" si="18"/>
        <v>0</v>
      </c>
      <c r="CY50" s="36"/>
      <c r="CZ50" s="36"/>
      <c r="DA50" s="36"/>
      <c r="DB50" s="36"/>
      <c r="DC50" s="36"/>
      <c r="DD50" s="36"/>
      <c r="DE50" s="59">
        <f t="shared" si="19"/>
        <v>2000</v>
      </c>
      <c r="DF50" s="59">
        <v>1440</v>
      </c>
      <c r="DG50" s="59">
        <v>560</v>
      </c>
      <c r="DH50" s="59"/>
      <c r="DI50" s="59"/>
      <c r="DJ50" s="59"/>
      <c r="DK50" s="59" t="s">
        <v>4075</v>
      </c>
      <c r="DL50" s="59">
        <v>0</v>
      </c>
      <c r="DM50" s="23">
        <v>0</v>
      </c>
    </row>
    <row r="51" s="9" customFormat="1" ht="70" customHeight="1" spans="1:117">
      <c r="A51" s="23"/>
      <c r="B51" s="23"/>
      <c r="C51" s="23"/>
      <c r="D51" s="23"/>
      <c r="E51" s="23"/>
      <c r="F51" s="23"/>
      <c r="G51" s="23"/>
      <c r="H51" s="23"/>
      <c r="I51" s="23"/>
      <c r="J51" s="23"/>
      <c r="K51" s="23"/>
      <c r="L51" s="23"/>
      <c r="M51" s="23"/>
      <c r="N51" s="23"/>
      <c r="O51" s="23"/>
      <c r="P51" s="23"/>
      <c r="Q51" s="23">
        <f>SUBTOTAL(103,$W$7:W51)*1</f>
        <v>45</v>
      </c>
      <c r="R51" s="23"/>
      <c r="S51" s="23"/>
      <c r="T51" s="23"/>
      <c r="U51" s="23"/>
      <c r="V51" s="23" t="s">
        <v>4065</v>
      </c>
      <c r="W51" s="23" t="s">
        <v>657</v>
      </c>
      <c r="X51" s="23" t="s">
        <v>192</v>
      </c>
      <c r="Y51" s="23" t="s">
        <v>244</v>
      </c>
      <c r="Z51" s="23" t="s">
        <v>262</v>
      </c>
      <c r="AA51" s="23" t="s">
        <v>658</v>
      </c>
      <c r="AB51" s="23" t="s">
        <v>196</v>
      </c>
      <c r="AC51" s="23" t="s">
        <v>15</v>
      </c>
      <c r="AD51" s="23" t="s">
        <v>659</v>
      </c>
      <c r="AE51" s="23" t="s">
        <v>660</v>
      </c>
      <c r="AF51" s="23" t="s">
        <v>661</v>
      </c>
      <c r="AG51" s="23" t="s">
        <v>662</v>
      </c>
      <c r="AH51" s="23" t="s">
        <v>268</v>
      </c>
      <c r="AI51" s="23" t="s">
        <v>225</v>
      </c>
      <c r="AJ51" s="23" t="s">
        <v>461</v>
      </c>
      <c r="AK51" s="23" t="s">
        <v>663</v>
      </c>
      <c r="AL51" s="23" t="s">
        <v>664</v>
      </c>
      <c r="AM51" s="33" t="s">
        <v>665</v>
      </c>
      <c r="AN51" s="33" t="s">
        <v>257</v>
      </c>
      <c r="AO51" s="23" t="s">
        <v>274</v>
      </c>
      <c r="AP51" s="23" t="s">
        <v>14</v>
      </c>
      <c r="AQ51" s="23"/>
      <c r="AR51" s="23"/>
      <c r="AS51" s="23"/>
      <c r="AT51" s="23"/>
      <c r="AU51" s="36">
        <v>7.5</v>
      </c>
      <c r="AV51" s="36">
        <v>7.5</v>
      </c>
      <c r="AW51" s="36">
        <f t="shared" si="7"/>
        <v>7.5</v>
      </c>
      <c r="AX51" s="36">
        <f t="shared" si="8"/>
        <v>0</v>
      </c>
      <c r="AY51" s="36">
        <v>0</v>
      </c>
      <c r="AZ51" s="36"/>
      <c r="BA51" s="40">
        <v>25</v>
      </c>
      <c r="BB51" s="40">
        <v>8</v>
      </c>
      <c r="BC51" s="23" t="s">
        <v>210</v>
      </c>
      <c r="BD51" s="23" t="s">
        <v>210</v>
      </c>
      <c r="BE51" s="23" t="s">
        <v>211</v>
      </c>
      <c r="BF51" s="23">
        <v>0</v>
      </c>
      <c r="BG51" s="23" t="s">
        <v>212</v>
      </c>
      <c r="BH51" s="23" t="s">
        <v>210</v>
      </c>
      <c r="BI51" s="23" t="s">
        <v>210</v>
      </c>
      <c r="BJ51" s="23">
        <v>0</v>
      </c>
      <c r="BK51" s="23" t="s">
        <v>210</v>
      </c>
      <c r="BL51" s="23">
        <v>0</v>
      </c>
      <c r="BM51" s="23" t="s">
        <v>666</v>
      </c>
      <c r="BN51" s="23">
        <v>17725077006</v>
      </c>
      <c r="BO51" s="23"/>
      <c r="BP51" s="23" t="s">
        <v>209</v>
      </c>
      <c r="BQ51" s="49">
        <f t="shared" si="9"/>
        <v>7.5</v>
      </c>
      <c r="BR51" s="49">
        <f t="shared" si="2"/>
        <v>7.5</v>
      </c>
      <c r="BS51" s="49">
        <f t="shared" si="10"/>
        <v>2.5</v>
      </c>
      <c r="BT51" s="49">
        <f t="shared" si="11"/>
        <v>5</v>
      </c>
      <c r="BU51" s="49">
        <f t="shared" si="12"/>
        <v>0</v>
      </c>
      <c r="BV51" s="49">
        <f t="shared" si="13"/>
        <v>0</v>
      </c>
      <c r="BW51" s="49">
        <f t="shared" si="14"/>
        <v>0</v>
      </c>
      <c r="BX51" s="49">
        <f t="shared" si="15"/>
        <v>2.5</v>
      </c>
      <c r="BY51" s="49">
        <v>2.5</v>
      </c>
      <c r="BZ51" s="49" t="s">
        <v>4078</v>
      </c>
      <c r="CA51" s="49" t="s">
        <v>4088</v>
      </c>
      <c r="CB51" s="36"/>
      <c r="CC51" s="36"/>
      <c r="CD51" s="36"/>
      <c r="CE51" s="36">
        <f t="shared" si="16"/>
        <v>5</v>
      </c>
      <c r="CF51" s="36">
        <v>5</v>
      </c>
      <c r="CG51" s="36" t="s">
        <v>4080</v>
      </c>
      <c r="CH51" s="36" t="s">
        <v>4081</v>
      </c>
      <c r="CI51" s="36"/>
      <c r="CJ51" s="36"/>
      <c r="CK51" s="36"/>
      <c r="CL51" s="36"/>
      <c r="CM51" s="36"/>
      <c r="CN51" s="36"/>
      <c r="CO51" s="36"/>
      <c r="CP51" s="36"/>
      <c r="CQ51" s="36">
        <f t="shared" si="17"/>
        <v>0</v>
      </c>
      <c r="CR51" s="36"/>
      <c r="CS51" s="36"/>
      <c r="CT51" s="36"/>
      <c r="CU51" s="36"/>
      <c r="CV51" s="36"/>
      <c r="CW51" s="36"/>
      <c r="CX51" s="59">
        <f t="shared" si="18"/>
        <v>0</v>
      </c>
      <c r="CY51" s="36"/>
      <c r="CZ51" s="36"/>
      <c r="DA51" s="36"/>
      <c r="DB51" s="36"/>
      <c r="DC51" s="36"/>
      <c r="DD51" s="36"/>
      <c r="DE51" s="59">
        <f t="shared" si="19"/>
        <v>7.5</v>
      </c>
      <c r="DF51" s="59">
        <v>2.5</v>
      </c>
      <c r="DG51" s="59">
        <v>5</v>
      </c>
      <c r="DH51" s="59"/>
      <c r="DI51" s="59"/>
      <c r="DJ51" s="59"/>
      <c r="DK51" s="59" t="s">
        <v>4075</v>
      </c>
      <c r="DL51" s="59" t="s">
        <v>4116</v>
      </c>
      <c r="DM51" s="23" t="s">
        <v>4117</v>
      </c>
    </row>
    <row r="52" s="9" customFormat="1" ht="70" customHeight="1" spans="1:117">
      <c r="A52" s="23"/>
      <c r="B52" s="23"/>
      <c r="C52" s="23"/>
      <c r="D52" s="23"/>
      <c r="E52" s="23"/>
      <c r="F52" s="23"/>
      <c r="G52" s="23"/>
      <c r="H52" s="23"/>
      <c r="I52" s="23"/>
      <c r="J52" s="23"/>
      <c r="K52" s="23"/>
      <c r="L52" s="23"/>
      <c r="M52" s="23"/>
      <c r="N52" s="23"/>
      <c r="O52" s="23"/>
      <c r="P52" s="23"/>
      <c r="Q52" s="23">
        <f>SUBTOTAL(103,$W$7:W52)*1</f>
        <v>46</v>
      </c>
      <c r="R52" s="23"/>
      <c r="S52" s="23"/>
      <c r="T52" s="30"/>
      <c r="U52" s="23"/>
      <c r="V52" s="23" t="s">
        <v>4065</v>
      </c>
      <c r="W52" s="23" t="s">
        <v>667</v>
      </c>
      <c r="X52" s="23" t="s">
        <v>192</v>
      </c>
      <c r="Y52" s="23" t="s">
        <v>244</v>
      </c>
      <c r="Z52" s="23" t="s">
        <v>262</v>
      </c>
      <c r="AA52" s="23" t="s">
        <v>668</v>
      </c>
      <c r="AB52" s="23" t="s">
        <v>196</v>
      </c>
      <c r="AC52" s="23" t="s">
        <v>669</v>
      </c>
      <c r="AD52" s="23" t="s">
        <v>670</v>
      </c>
      <c r="AE52" s="23" t="s">
        <v>671</v>
      </c>
      <c r="AF52" s="23" t="s">
        <v>670</v>
      </c>
      <c r="AG52" s="23" t="s">
        <v>298</v>
      </c>
      <c r="AH52" s="23" t="s">
        <v>268</v>
      </c>
      <c r="AI52" s="23" t="s">
        <v>225</v>
      </c>
      <c r="AJ52" s="23" t="s">
        <v>300</v>
      </c>
      <c r="AK52" s="23" t="s">
        <v>672</v>
      </c>
      <c r="AL52" s="23" t="s">
        <v>673</v>
      </c>
      <c r="AM52" s="33" t="s">
        <v>674</v>
      </c>
      <c r="AN52" s="33" t="s">
        <v>257</v>
      </c>
      <c r="AO52" s="23" t="s">
        <v>274</v>
      </c>
      <c r="AP52" s="23" t="s">
        <v>14</v>
      </c>
      <c r="AQ52" s="23"/>
      <c r="AR52" s="23"/>
      <c r="AS52" s="23"/>
      <c r="AT52" s="23"/>
      <c r="AU52" s="36">
        <v>30</v>
      </c>
      <c r="AV52" s="36">
        <v>30</v>
      </c>
      <c r="AW52" s="36">
        <f t="shared" si="7"/>
        <v>30</v>
      </c>
      <c r="AX52" s="36">
        <f t="shared" si="8"/>
        <v>0</v>
      </c>
      <c r="AY52" s="36">
        <v>0</v>
      </c>
      <c r="AZ52" s="36"/>
      <c r="BA52" s="40">
        <v>1200</v>
      </c>
      <c r="BB52" s="40">
        <v>0</v>
      </c>
      <c r="BC52" s="23" t="s">
        <v>210</v>
      </c>
      <c r="BD52" s="23" t="s">
        <v>210</v>
      </c>
      <c r="BE52" s="23" t="s">
        <v>211</v>
      </c>
      <c r="BF52" s="23">
        <v>0</v>
      </c>
      <c r="BG52" s="23" t="s">
        <v>212</v>
      </c>
      <c r="BH52" s="23" t="s">
        <v>209</v>
      </c>
      <c r="BI52" s="23" t="s">
        <v>210</v>
      </c>
      <c r="BJ52" s="23" t="s">
        <v>210</v>
      </c>
      <c r="BK52" s="23" t="s">
        <v>210</v>
      </c>
      <c r="BL52" s="23">
        <v>0</v>
      </c>
      <c r="BM52" s="23" t="s">
        <v>666</v>
      </c>
      <c r="BN52" s="23">
        <v>17725077006</v>
      </c>
      <c r="BO52" s="23"/>
      <c r="BP52" s="23" t="s">
        <v>209</v>
      </c>
      <c r="BQ52" s="49">
        <f t="shared" si="9"/>
        <v>30</v>
      </c>
      <c r="BR52" s="49">
        <f t="shared" si="2"/>
        <v>18</v>
      </c>
      <c r="BS52" s="49">
        <f t="shared" si="10"/>
        <v>0</v>
      </c>
      <c r="BT52" s="49">
        <f t="shared" si="11"/>
        <v>18</v>
      </c>
      <c r="BU52" s="49">
        <f t="shared" si="12"/>
        <v>0</v>
      </c>
      <c r="BV52" s="49">
        <f t="shared" si="13"/>
        <v>12</v>
      </c>
      <c r="BW52" s="49">
        <f t="shared" si="14"/>
        <v>0</v>
      </c>
      <c r="BX52" s="49">
        <f t="shared" si="15"/>
        <v>0</v>
      </c>
      <c r="BY52" s="36"/>
      <c r="BZ52" s="36"/>
      <c r="CA52" s="36"/>
      <c r="CB52" s="36"/>
      <c r="CC52" s="36"/>
      <c r="CD52" s="36"/>
      <c r="CE52" s="36">
        <f t="shared" si="16"/>
        <v>18</v>
      </c>
      <c r="CF52" s="36">
        <v>18</v>
      </c>
      <c r="CG52" s="36" t="s">
        <v>4066</v>
      </c>
      <c r="CH52" s="36" t="s">
        <v>4067</v>
      </c>
      <c r="CI52" s="36"/>
      <c r="CJ52" s="36"/>
      <c r="CK52" s="36"/>
      <c r="CL52" s="36"/>
      <c r="CM52" s="36"/>
      <c r="CN52" s="36"/>
      <c r="CO52" s="36"/>
      <c r="CP52" s="36"/>
      <c r="CQ52" s="36">
        <f t="shared" si="17"/>
        <v>12</v>
      </c>
      <c r="CR52" s="36">
        <v>12</v>
      </c>
      <c r="CS52" s="36" t="s">
        <v>4068</v>
      </c>
      <c r="CT52" s="36" t="s">
        <v>4069</v>
      </c>
      <c r="CU52" s="36"/>
      <c r="CV52" s="36"/>
      <c r="CW52" s="36"/>
      <c r="CX52" s="59">
        <f t="shared" si="18"/>
        <v>0</v>
      </c>
      <c r="CY52" s="36"/>
      <c r="CZ52" s="36"/>
      <c r="DA52" s="36"/>
      <c r="DB52" s="36"/>
      <c r="DC52" s="36"/>
      <c r="DD52" s="36"/>
      <c r="DE52" s="59">
        <f t="shared" si="19"/>
        <v>18</v>
      </c>
      <c r="DF52" s="59">
        <v>0</v>
      </c>
      <c r="DG52" s="59">
        <v>18</v>
      </c>
      <c r="DH52" s="59"/>
      <c r="DI52" s="59"/>
      <c r="DJ52" s="59"/>
      <c r="DK52" s="59" t="s">
        <v>4075</v>
      </c>
      <c r="DL52" s="59">
        <v>0.6</v>
      </c>
      <c r="DM52" s="23" t="s">
        <v>4118</v>
      </c>
    </row>
    <row r="53" s="9" customFormat="1" ht="70" customHeight="1" spans="1:117">
      <c r="A53" s="23"/>
      <c r="B53" s="23"/>
      <c r="C53" s="23"/>
      <c r="D53" s="23"/>
      <c r="E53" s="23"/>
      <c r="F53" s="23"/>
      <c r="G53" s="23"/>
      <c r="H53" s="23"/>
      <c r="I53" s="23"/>
      <c r="J53" s="23"/>
      <c r="K53" s="23"/>
      <c r="L53" s="23"/>
      <c r="M53" s="23"/>
      <c r="N53" s="23"/>
      <c r="O53" s="23"/>
      <c r="P53" s="23"/>
      <c r="Q53" s="23">
        <f>SUBTOTAL(103,$W$7:W53)*1</f>
        <v>47</v>
      </c>
      <c r="R53" s="23"/>
      <c r="S53" s="23"/>
      <c r="T53" s="23"/>
      <c r="U53" s="23"/>
      <c r="V53" s="23" t="s">
        <v>4065</v>
      </c>
      <c r="W53" s="23" t="s">
        <v>675</v>
      </c>
      <c r="X53" s="23" t="s">
        <v>192</v>
      </c>
      <c r="Y53" s="23" t="s">
        <v>193</v>
      </c>
      <c r="Z53" s="23" t="s">
        <v>194</v>
      </c>
      <c r="AA53" s="23" t="s">
        <v>676</v>
      </c>
      <c r="AB53" s="23" t="s">
        <v>629</v>
      </c>
      <c r="AC53" s="23" t="s">
        <v>87</v>
      </c>
      <c r="AD53" s="23" t="s">
        <v>677</v>
      </c>
      <c r="AE53" s="23" t="s">
        <v>678</v>
      </c>
      <c r="AF53" s="23" t="s">
        <v>679</v>
      </c>
      <c r="AG53" s="23" t="s">
        <v>680</v>
      </c>
      <c r="AH53" s="23" t="s">
        <v>202</v>
      </c>
      <c r="AI53" s="23" t="s">
        <v>269</v>
      </c>
      <c r="AJ53" s="23" t="s">
        <v>681</v>
      </c>
      <c r="AK53" s="23">
        <v>0</v>
      </c>
      <c r="AL53" s="23" t="s">
        <v>682</v>
      </c>
      <c r="AM53" s="33" t="s">
        <v>351</v>
      </c>
      <c r="AN53" s="33" t="s">
        <v>207</v>
      </c>
      <c r="AO53" s="23" t="s">
        <v>208</v>
      </c>
      <c r="AP53" s="23" t="s">
        <v>86</v>
      </c>
      <c r="AQ53" s="23"/>
      <c r="AR53" s="23"/>
      <c r="AS53" s="23"/>
      <c r="AT53" s="23"/>
      <c r="AU53" s="36">
        <v>20</v>
      </c>
      <c r="AV53" s="36">
        <v>20</v>
      </c>
      <c r="AW53" s="36">
        <f t="shared" si="7"/>
        <v>20</v>
      </c>
      <c r="AX53" s="36">
        <f t="shared" si="8"/>
        <v>0</v>
      </c>
      <c r="AY53" s="36">
        <v>0</v>
      </c>
      <c r="AZ53" s="36"/>
      <c r="BA53" s="40">
        <v>30</v>
      </c>
      <c r="BB53" s="40">
        <v>8</v>
      </c>
      <c r="BC53" s="23" t="s">
        <v>210</v>
      </c>
      <c r="BD53" s="23" t="s">
        <v>210</v>
      </c>
      <c r="BE53" s="23" t="s">
        <v>211</v>
      </c>
      <c r="BF53" s="23">
        <v>0</v>
      </c>
      <c r="BG53" s="23" t="s">
        <v>212</v>
      </c>
      <c r="BH53" s="23" t="s">
        <v>210</v>
      </c>
      <c r="BI53" s="23" t="s">
        <v>210</v>
      </c>
      <c r="BJ53" s="23">
        <v>0</v>
      </c>
      <c r="BK53" s="23" t="s">
        <v>210</v>
      </c>
      <c r="BL53" s="23">
        <v>0</v>
      </c>
      <c r="BM53" s="23" t="s">
        <v>683</v>
      </c>
      <c r="BN53" s="23" t="s">
        <v>684</v>
      </c>
      <c r="BO53" s="23"/>
      <c r="BP53" s="23" t="s">
        <v>209</v>
      </c>
      <c r="BQ53" s="49">
        <f t="shared" si="9"/>
        <v>20</v>
      </c>
      <c r="BR53" s="49">
        <f t="shared" si="2"/>
        <v>20</v>
      </c>
      <c r="BS53" s="49">
        <f t="shared" si="10"/>
        <v>20</v>
      </c>
      <c r="BT53" s="49">
        <f t="shared" si="11"/>
        <v>0</v>
      </c>
      <c r="BU53" s="49">
        <f t="shared" si="12"/>
        <v>0</v>
      </c>
      <c r="BV53" s="49">
        <f t="shared" si="13"/>
        <v>0</v>
      </c>
      <c r="BW53" s="49">
        <f t="shared" si="14"/>
        <v>0</v>
      </c>
      <c r="BX53" s="49">
        <f t="shared" si="15"/>
        <v>20</v>
      </c>
      <c r="BY53" s="49">
        <v>20</v>
      </c>
      <c r="BZ53" s="52" t="s">
        <v>4078</v>
      </c>
      <c r="CA53" s="52" t="s">
        <v>4079</v>
      </c>
      <c r="CB53" s="36"/>
      <c r="CC53" s="36"/>
      <c r="CD53" s="36"/>
      <c r="CE53" s="36">
        <f t="shared" si="16"/>
        <v>0</v>
      </c>
      <c r="CF53" s="36"/>
      <c r="CG53" s="36"/>
      <c r="CH53" s="36"/>
      <c r="CI53" s="36"/>
      <c r="CJ53" s="36"/>
      <c r="CK53" s="36"/>
      <c r="CL53" s="36"/>
      <c r="CM53" s="36"/>
      <c r="CN53" s="36"/>
      <c r="CO53" s="36"/>
      <c r="CP53" s="36"/>
      <c r="CQ53" s="36">
        <f t="shared" si="17"/>
        <v>0</v>
      </c>
      <c r="CR53" s="36"/>
      <c r="CS53" s="36"/>
      <c r="CT53" s="36"/>
      <c r="CU53" s="36"/>
      <c r="CV53" s="36"/>
      <c r="CW53" s="36"/>
      <c r="CX53" s="59">
        <f t="shared" si="18"/>
        <v>0</v>
      </c>
      <c r="CY53" s="36"/>
      <c r="CZ53" s="36"/>
      <c r="DA53" s="36"/>
      <c r="DB53" s="36"/>
      <c r="DC53" s="36"/>
      <c r="DD53" s="36"/>
      <c r="DE53" s="59">
        <f t="shared" si="19"/>
        <v>6.89</v>
      </c>
      <c r="DF53" s="59">
        <v>6.89</v>
      </c>
      <c r="DG53" s="59">
        <v>0</v>
      </c>
      <c r="DH53" s="59"/>
      <c r="DI53" s="59"/>
      <c r="DJ53" s="59"/>
      <c r="DK53" s="59" t="s">
        <v>4075</v>
      </c>
      <c r="DL53" s="59">
        <v>80</v>
      </c>
      <c r="DM53" s="23">
        <v>0</v>
      </c>
    </row>
    <row r="54" s="9" customFormat="1" ht="70" customHeight="1" spans="1:117">
      <c r="A54" s="23"/>
      <c r="B54" s="23"/>
      <c r="C54" s="23"/>
      <c r="D54" s="23"/>
      <c r="E54" s="23"/>
      <c r="F54" s="23"/>
      <c r="G54" s="23"/>
      <c r="H54" s="23"/>
      <c r="I54" s="23"/>
      <c r="J54" s="23"/>
      <c r="K54" s="23"/>
      <c r="L54" s="23"/>
      <c r="M54" s="23"/>
      <c r="N54" s="23"/>
      <c r="O54" s="23"/>
      <c r="P54" s="23"/>
      <c r="Q54" s="23">
        <f>SUBTOTAL(103,$W$7:W54)*1</f>
        <v>48</v>
      </c>
      <c r="R54" s="23"/>
      <c r="S54" s="23"/>
      <c r="T54" s="30"/>
      <c r="U54" s="23"/>
      <c r="V54" s="23" t="s">
        <v>4065</v>
      </c>
      <c r="W54" s="23" t="s">
        <v>685</v>
      </c>
      <c r="X54" s="23" t="s">
        <v>192</v>
      </c>
      <c r="Y54" s="23" t="s">
        <v>193</v>
      </c>
      <c r="Z54" s="23" t="s">
        <v>194</v>
      </c>
      <c r="AA54" s="23" t="s">
        <v>686</v>
      </c>
      <c r="AB54" s="23" t="s">
        <v>196</v>
      </c>
      <c r="AC54" s="23" t="s">
        <v>687</v>
      </c>
      <c r="AD54" s="23" t="s">
        <v>688</v>
      </c>
      <c r="AE54" s="23" t="s">
        <v>689</v>
      </c>
      <c r="AF54" s="23" t="s">
        <v>690</v>
      </c>
      <c r="AG54" s="23" t="s">
        <v>691</v>
      </c>
      <c r="AH54" s="23" t="s">
        <v>504</v>
      </c>
      <c r="AI54" s="23" t="s">
        <v>692</v>
      </c>
      <c r="AJ54" s="23" t="s">
        <v>693</v>
      </c>
      <c r="AK54" s="23" t="s">
        <v>4119</v>
      </c>
      <c r="AL54" s="23" t="s">
        <v>694</v>
      </c>
      <c r="AM54" s="33" t="s">
        <v>695</v>
      </c>
      <c r="AN54" s="33" t="s">
        <v>696</v>
      </c>
      <c r="AO54" s="23" t="s">
        <v>208</v>
      </c>
      <c r="AP54" s="23" t="s">
        <v>28</v>
      </c>
      <c r="AQ54" s="23"/>
      <c r="AR54" s="23"/>
      <c r="AS54" s="23"/>
      <c r="AT54" s="23"/>
      <c r="AU54" s="36">
        <v>9.28</v>
      </c>
      <c r="AV54" s="36">
        <v>9.28</v>
      </c>
      <c r="AW54" s="36">
        <f t="shared" si="7"/>
        <v>9.28</v>
      </c>
      <c r="AX54" s="36">
        <f t="shared" si="8"/>
        <v>0</v>
      </c>
      <c r="AY54" s="36">
        <v>0</v>
      </c>
      <c r="AZ54" s="36"/>
      <c r="BA54" s="40">
        <v>85</v>
      </c>
      <c r="BB54" s="40">
        <v>25</v>
      </c>
      <c r="BC54" s="23" t="s">
        <v>210</v>
      </c>
      <c r="BD54" s="23" t="s">
        <v>210</v>
      </c>
      <c r="BE54" s="23" t="s">
        <v>211</v>
      </c>
      <c r="BF54" s="23" t="s">
        <v>209</v>
      </c>
      <c r="BG54" s="23" t="s">
        <v>212</v>
      </c>
      <c r="BH54" s="23" t="s">
        <v>210</v>
      </c>
      <c r="BI54" s="23" t="s">
        <v>210</v>
      </c>
      <c r="BJ54" s="23">
        <v>0</v>
      </c>
      <c r="BK54" s="23" t="s">
        <v>210</v>
      </c>
      <c r="BL54" s="23">
        <v>0</v>
      </c>
      <c r="BM54" s="23" t="s">
        <v>697</v>
      </c>
      <c r="BN54" s="23">
        <v>18996907165</v>
      </c>
      <c r="BO54" s="23"/>
      <c r="BP54" s="23" t="s">
        <v>209</v>
      </c>
      <c r="BQ54" s="49">
        <f t="shared" si="9"/>
        <v>9.28</v>
      </c>
      <c r="BR54" s="49">
        <f t="shared" si="2"/>
        <v>9.28</v>
      </c>
      <c r="BS54" s="49">
        <f t="shared" si="10"/>
        <v>9.28</v>
      </c>
      <c r="BT54" s="49">
        <f t="shared" si="11"/>
        <v>0</v>
      </c>
      <c r="BU54" s="49">
        <f t="shared" si="12"/>
        <v>0</v>
      </c>
      <c r="BV54" s="49">
        <f t="shared" si="13"/>
        <v>0</v>
      </c>
      <c r="BW54" s="49">
        <f t="shared" si="14"/>
        <v>0</v>
      </c>
      <c r="BX54" s="49">
        <f t="shared" si="15"/>
        <v>9.28</v>
      </c>
      <c r="BY54" s="49">
        <v>9.28</v>
      </c>
      <c r="BZ54" s="52" t="s">
        <v>4078</v>
      </c>
      <c r="CA54" s="52" t="s">
        <v>4079</v>
      </c>
      <c r="CB54" s="36"/>
      <c r="CC54" s="36"/>
      <c r="CD54" s="36"/>
      <c r="CE54" s="36">
        <f t="shared" si="16"/>
        <v>0</v>
      </c>
      <c r="CF54" s="36"/>
      <c r="CG54" s="36"/>
      <c r="CH54" s="36"/>
      <c r="CI54" s="36"/>
      <c r="CJ54" s="36"/>
      <c r="CK54" s="36"/>
      <c r="CL54" s="36"/>
      <c r="CM54" s="36"/>
      <c r="CN54" s="36"/>
      <c r="CO54" s="36"/>
      <c r="CP54" s="36"/>
      <c r="CQ54" s="36">
        <f t="shared" si="17"/>
        <v>0</v>
      </c>
      <c r="CR54" s="36"/>
      <c r="CS54" s="36"/>
      <c r="CT54" s="36"/>
      <c r="CU54" s="36"/>
      <c r="CV54" s="36"/>
      <c r="CW54" s="36"/>
      <c r="CX54" s="59">
        <f t="shared" si="18"/>
        <v>0</v>
      </c>
      <c r="CY54" s="36"/>
      <c r="CZ54" s="36"/>
      <c r="DA54" s="36"/>
      <c r="DB54" s="36"/>
      <c r="DC54" s="36"/>
      <c r="DD54" s="36"/>
      <c r="DE54" s="59">
        <f t="shared" si="19"/>
        <v>7.42</v>
      </c>
      <c r="DF54" s="59">
        <v>7.42</v>
      </c>
      <c r="DG54" s="59">
        <v>0</v>
      </c>
      <c r="DH54" s="59"/>
      <c r="DI54" s="59"/>
      <c r="DJ54" s="59"/>
      <c r="DK54" s="59" t="s">
        <v>4070</v>
      </c>
      <c r="DL54" s="59">
        <v>1</v>
      </c>
      <c r="DM54" s="23" t="s">
        <v>4120</v>
      </c>
    </row>
    <row r="55" s="9" customFormat="1" ht="70" customHeight="1" spans="1:117">
      <c r="A55" s="23"/>
      <c r="B55" s="23"/>
      <c r="C55" s="23"/>
      <c r="D55" s="23"/>
      <c r="E55" s="23"/>
      <c r="F55" s="23"/>
      <c r="G55" s="23"/>
      <c r="H55" s="23"/>
      <c r="I55" s="23"/>
      <c r="J55" s="23"/>
      <c r="K55" s="23"/>
      <c r="L55" s="23"/>
      <c r="M55" s="23"/>
      <c r="N55" s="23"/>
      <c r="O55" s="23"/>
      <c r="P55" s="23"/>
      <c r="Q55" s="23">
        <f>SUBTOTAL(103,$W$7:W55)*1</f>
        <v>49</v>
      </c>
      <c r="R55" s="23"/>
      <c r="S55" s="23"/>
      <c r="T55" s="23"/>
      <c r="U55" s="23"/>
      <c r="V55" s="23" t="s">
        <v>4065</v>
      </c>
      <c r="W55" s="23" t="s">
        <v>698</v>
      </c>
      <c r="X55" s="23" t="s">
        <v>192</v>
      </c>
      <c r="Y55" s="23" t="s">
        <v>193</v>
      </c>
      <c r="Z55" s="23" t="s">
        <v>194</v>
      </c>
      <c r="AA55" s="23" t="s">
        <v>699</v>
      </c>
      <c r="AB55" s="23" t="s">
        <v>196</v>
      </c>
      <c r="AC55" s="23" t="s">
        <v>700</v>
      </c>
      <c r="AD55" s="23" t="s">
        <v>701</v>
      </c>
      <c r="AE55" s="23" t="s">
        <v>702</v>
      </c>
      <c r="AF55" s="23" t="s">
        <v>699</v>
      </c>
      <c r="AG55" s="23" t="s">
        <v>703</v>
      </c>
      <c r="AH55" s="23" t="s">
        <v>504</v>
      </c>
      <c r="AI55" s="23" t="s">
        <v>692</v>
      </c>
      <c r="AJ55" s="23" t="s">
        <v>704</v>
      </c>
      <c r="AK55" s="23">
        <v>0</v>
      </c>
      <c r="AL55" s="23" t="s">
        <v>705</v>
      </c>
      <c r="AM55" s="33" t="s">
        <v>695</v>
      </c>
      <c r="AN55" s="33" t="s">
        <v>696</v>
      </c>
      <c r="AO55" s="23" t="s">
        <v>208</v>
      </c>
      <c r="AP55" s="23" t="s">
        <v>40</v>
      </c>
      <c r="AQ55" s="23"/>
      <c r="AR55" s="23"/>
      <c r="AS55" s="23"/>
      <c r="AT55" s="23"/>
      <c r="AU55" s="36">
        <v>25</v>
      </c>
      <c r="AV55" s="36">
        <v>25</v>
      </c>
      <c r="AW55" s="36">
        <f t="shared" si="7"/>
        <v>25</v>
      </c>
      <c r="AX55" s="36">
        <f t="shared" si="8"/>
        <v>0</v>
      </c>
      <c r="AY55" s="36">
        <v>0</v>
      </c>
      <c r="AZ55" s="36"/>
      <c r="BA55" s="40">
        <v>95</v>
      </c>
      <c r="BB55" s="40">
        <v>25</v>
      </c>
      <c r="BC55" s="23" t="s">
        <v>210</v>
      </c>
      <c r="BD55" s="23" t="s">
        <v>210</v>
      </c>
      <c r="BE55" s="23" t="s">
        <v>211</v>
      </c>
      <c r="BF55" s="23" t="s">
        <v>209</v>
      </c>
      <c r="BG55" s="23" t="s">
        <v>212</v>
      </c>
      <c r="BH55" s="23" t="s">
        <v>210</v>
      </c>
      <c r="BI55" s="23" t="s">
        <v>210</v>
      </c>
      <c r="BJ55" s="23">
        <v>0</v>
      </c>
      <c r="BK55" s="23" t="s">
        <v>210</v>
      </c>
      <c r="BL55" s="23">
        <v>0</v>
      </c>
      <c r="BM55" s="23" t="s">
        <v>536</v>
      </c>
      <c r="BN55" s="23" t="s">
        <v>706</v>
      </c>
      <c r="BO55" s="23"/>
      <c r="BP55" s="23" t="s">
        <v>209</v>
      </c>
      <c r="BQ55" s="49">
        <f t="shared" si="9"/>
        <v>25</v>
      </c>
      <c r="BR55" s="49">
        <f t="shared" si="2"/>
        <v>25</v>
      </c>
      <c r="BS55" s="49">
        <f t="shared" si="10"/>
        <v>25</v>
      </c>
      <c r="BT55" s="49">
        <f t="shared" si="11"/>
        <v>0</v>
      </c>
      <c r="BU55" s="49">
        <f t="shared" si="12"/>
        <v>0</v>
      </c>
      <c r="BV55" s="49">
        <f t="shared" si="13"/>
        <v>0</v>
      </c>
      <c r="BW55" s="49">
        <f t="shared" si="14"/>
        <v>0</v>
      </c>
      <c r="BX55" s="49">
        <f t="shared" si="15"/>
        <v>25</v>
      </c>
      <c r="BY55" s="49">
        <v>25</v>
      </c>
      <c r="BZ55" s="52" t="s">
        <v>4078</v>
      </c>
      <c r="CA55" s="52" t="s">
        <v>4079</v>
      </c>
      <c r="CB55" s="36"/>
      <c r="CC55" s="36"/>
      <c r="CD55" s="36"/>
      <c r="CE55" s="36">
        <f t="shared" si="16"/>
        <v>0</v>
      </c>
      <c r="CF55" s="36"/>
      <c r="CG55" s="36"/>
      <c r="CH55" s="36"/>
      <c r="CI55" s="36"/>
      <c r="CJ55" s="36"/>
      <c r="CK55" s="36"/>
      <c r="CL55" s="36"/>
      <c r="CM55" s="36"/>
      <c r="CN55" s="36"/>
      <c r="CO55" s="36"/>
      <c r="CP55" s="36"/>
      <c r="CQ55" s="36">
        <f t="shared" si="17"/>
        <v>0</v>
      </c>
      <c r="CR55" s="36"/>
      <c r="CS55" s="36"/>
      <c r="CT55" s="36"/>
      <c r="CU55" s="36"/>
      <c r="CV55" s="36"/>
      <c r="CW55" s="36"/>
      <c r="CX55" s="59">
        <f t="shared" si="18"/>
        <v>0</v>
      </c>
      <c r="CY55" s="36"/>
      <c r="CZ55" s="36"/>
      <c r="DA55" s="36"/>
      <c r="DB55" s="36"/>
      <c r="DC55" s="36"/>
      <c r="DD55" s="36"/>
      <c r="DE55" s="59">
        <f t="shared" si="19"/>
        <v>20</v>
      </c>
      <c r="DF55" s="59">
        <v>20</v>
      </c>
      <c r="DG55" s="59">
        <v>0</v>
      </c>
      <c r="DH55" s="59"/>
      <c r="DI55" s="59"/>
      <c r="DJ55" s="59"/>
      <c r="DK55" s="59" t="s">
        <v>4071</v>
      </c>
      <c r="DL55" s="59">
        <v>0</v>
      </c>
      <c r="DM55" s="23">
        <v>0</v>
      </c>
    </row>
    <row r="56" s="9" customFormat="1" ht="70" customHeight="1" spans="1:117">
      <c r="A56" s="23"/>
      <c r="B56" s="23"/>
      <c r="C56" s="23"/>
      <c r="D56" s="23"/>
      <c r="E56" s="23"/>
      <c r="F56" s="23"/>
      <c r="G56" s="23"/>
      <c r="H56" s="23"/>
      <c r="I56" s="23"/>
      <c r="J56" s="23"/>
      <c r="K56" s="23"/>
      <c r="L56" s="23"/>
      <c r="M56" s="23"/>
      <c r="N56" s="23"/>
      <c r="O56" s="23"/>
      <c r="P56" s="23"/>
      <c r="Q56" s="23">
        <f>SUBTOTAL(103,$W$7:W56)*1</f>
        <v>50</v>
      </c>
      <c r="R56" s="23"/>
      <c r="S56" s="23"/>
      <c r="T56" s="30"/>
      <c r="U56" s="23"/>
      <c r="V56" s="23" t="s">
        <v>4065</v>
      </c>
      <c r="W56" s="23" t="s">
        <v>707</v>
      </c>
      <c r="X56" s="23" t="s">
        <v>192</v>
      </c>
      <c r="Y56" s="23" t="s">
        <v>193</v>
      </c>
      <c r="Z56" s="23" t="s">
        <v>194</v>
      </c>
      <c r="AA56" s="23" t="s">
        <v>708</v>
      </c>
      <c r="AB56" s="23" t="s">
        <v>196</v>
      </c>
      <c r="AC56" s="23" t="s">
        <v>55</v>
      </c>
      <c r="AD56" s="23" t="s">
        <v>709</v>
      </c>
      <c r="AE56" s="23" t="s">
        <v>710</v>
      </c>
      <c r="AF56" s="23" t="s">
        <v>708</v>
      </c>
      <c r="AG56" s="23" t="s">
        <v>711</v>
      </c>
      <c r="AH56" s="23" t="s">
        <v>202</v>
      </c>
      <c r="AI56" s="23" t="s">
        <v>203</v>
      </c>
      <c r="AJ56" s="23" t="s">
        <v>712</v>
      </c>
      <c r="AK56" s="23">
        <v>0</v>
      </c>
      <c r="AL56" s="23" t="s">
        <v>713</v>
      </c>
      <c r="AM56" s="33" t="s">
        <v>206</v>
      </c>
      <c r="AN56" s="33" t="s">
        <v>207</v>
      </c>
      <c r="AO56" s="23" t="s">
        <v>208</v>
      </c>
      <c r="AP56" s="23" t="s">
        <v>54</v>
      </c>
      <c r="AQ56" s="23"/>
      <c r="AR56" s="23"/>
      <c r="AS56" s="23"/>
      <c r="AT56" s="23"/>
      <c r="AU56" s="36">
        <v>6</v>
      </c>
      <c r="AV56" s="36">
        <v>6</v>
      </c>
      <c r="AW56" s="36">
        <f t="shared" si="7"/>
        <v>6</v>
      </c>
      <c r="AX56" s="36">
        <f t="shared" si="8"/>
        <v>0</v>
      </c>
      <c r="AY56" s="36">
        <v>0</v>
      </c>
      <c r="AZ56" s="36"/>
      <c r="BA56" s="40">
        <v>60</v>
      </c>
      <c r="BB56" s="40">
        <v>10</v>
      </c>
      <c r="BC56" s="23" t="s">
        <v>210</v>
      </c>
      <c r="BD56" s="23" t="s">
        <v>210</v>
      </c>
      <c r="BE56" s="23" t="s">
        <v>211</v>
      </c>
      <c r="BF56" s="23">
        <v>0</v>
      </c>
      <c r="BG56" s="23" t="s">
        <v>212</v>
      </c>
      <c r="BH56" s="23" t="s">
        <v>209</v>
      </c>
      <c r="BI56" s="23" t="s">
        <v>210</v>
      </c>
      <c r="BJ56" s="23">
        <v>0</v>
      </c>
      <c r="BK56" s="23" t="s">
        <v>210</v>
      </c>
      <c r="BL56" s="23">
        <v>0</v>
      </c>
      <c r="BM56" s="23" t="s">
        <v>332</v>
      </c>
      <c r="BN56" s="23">
        <v>13996990943</v>
      </c>
      <c r="BO56" s="23"/>
      <c r="BP56" s="23" t="s">
        <v>209</v>
      </c>
      <c r="BQ56" s="49">
        <f t="shared" si="9"/>
        <v>6</v>
      </c>
      <c r="BR56" s="49">
        <f t="shared" si="2"/>
        <v>6</v>
      </c>
      <c r="BS56" s="49">
        <f t="shared" si="10"/>
        <v>6</v>
      </c>
      <c r="BT56" s="49">
        <f t="shared" si="11"/>
        <v>0</v>
      </c>
      <c r="BU56" s="49">
        <f t="shared" si="12"/>
        <v>0</v>
      </c>
      <c r="BV56" s="49">
        <f t="shared" si="13"/>
        <v>0</v>
      </c>
      <c r="BW56" s="49">
        <f t="shared" si="14"/>
        <v>0</v>
      </c>
      <c r="BX56" s="49">
        <f t="shared" si="15"/>
        <v>6</v>
      </c>
      <c r="BY56" s="49">
        <v>6</v>
      </c>
      <c r="BZ56" s="52" t="s">
        <v>4078</v>
      </c>
      <c r="CA56" s="52" t="s">
        <v>4079</v>
      </c>
      <c r="CB56" s="36"/>
      <c r="CC56" s="36"/>
      <c r="CD56" s="36"/>
      <c r="CE56" s="36">
        <f t="shared" si="16"/>
        <v>0</v>
      </c>
      <c r="CF56" s="36"/>
      <c r="CG56" s="36"/>
      <c r="CH56" s="36"/>
      <c r="CI56" s="36"/>
      <c r="CJ56" s="36"/>
      <c r="CK56" s="36"/>
      <c r="CL56" s="36"/>
      <c r="CM56" s="36"/>
      <c r="CN56" s="36"/>
      <c r="CO56" s="36"/>
      <c r="CP56" s="36"/>
      <c r="CQ56" s="36">
        <f t="shared" si="17"/>
        <v>0</v>
      </c>
      <c r="CR56" s="36"/>
      <c r="CS56" s="36"/>
      <c r="CT56" s="36"/>
      <c r="CU56" s="36"/>
      <c r="CV56" s="36"/>
      <c r="CW56" s="36"/>
      <c r="CX56" s="59">
        <f t="shared" si="18"/>
        <v>0</v>
      </c>
      <c r="CY56" s="36"/>
      <c r="CZ56" s="36"/>
      <c r="DA56" s="36"/>
      <c r="DB56" s="36"/>
      <c r="DC56" s="36"/>
      <c r="DD56" s="36"/>
      <c r="DE56" s="59">
        <f t="shared" si="19"/>
        <v>0</v>
      </c>
      <c r="DF56" s="59">
        <v>0</v>
      </c>
      <c r="DG56" s="59">
        <v>0</v>
      </c>
      <c r="DH56" s="59"/>
      <c r="DI56" s="59"/>
      <c r="DJ56" s="59"/>
      <c r="DK56" s="59" t="s">
        <v>4075</v>
      </c>
      <c r="DL56" s="59">
        <v>0.4</v>
      </c>
      <c r="DM56" s="23" t="s">
        <v>4086</v>
      </c>
    </row>
    <row r="57" s="9" customFormat="1" ht="70" customHeight="1" spans="1:117">
      <c r="A57" s="23"/>
      <c r="B57" s="23"/>
      <c r="C57" s="23"/>
      <c r="D57" s="23"/>
      <c r="E57" s="23"/>
      <c r="F57" s="23"/>
      <c r="G57" s="23"/>
      <c r="H57" s="23"/>
      <c r="I57" s="23"/>
      <c r="J57" s="23"/>
      <c r="K57" s="23"/>
      <c r="L57" s="23"/>
      <c r="M57" s="23"/>
      <c r="N57" s="23"/>
      <c r="O57" s="23"/>
      <c r="P57" s="23"/>
      <c r="Q57" s="23">
        <f>SUBTOTAL(103,$W$7:W57)*1</f>
        <v>51</v>
      </c>
      <c r="R57" s="23"/>
      <c r="S57" s="23"/>
      <c r="T57" s="23"/>
      <c r="U57" s="23"/>
      <c r="V57" s="23" t="s">
        <v>4065</v>
      </c>
      <c r="W57" s="23" t="s">
        <v>714</v>
      </c>
      <c r="X57" s="23" t="s">
        <v>192</v>
      </c>
      <c r="Y57" s="23" t="s">
        <v>193</v>
      </c>
      <c r="Z57" s="23" t="s">
        <v>194</v>
      </c>
      <c r="AA57" s="23" t="s">
        <v>715</v>
      </c>
      <c r="AB57" s="23" t="s">
        <v>196</v>
      </c>
      <c r="AC57" s="23" t="s">
        <v>716</v>
      </c>
      <c r="AD57" s="23" t="s">
        <v>717</v>
      </c>
      <c r="AE57" s="23" t="s">
        <v>718</v>
      </c>
      <c r="AF57" s="23" t="s">
        <v>715</v>
      </c>
      <c r="AG57" s="23" t="s">
        <v>719</v>
      </c>
      <c r="AH57" s="23" t="s">
        <v>202</v>
      </c>
      <c r="AI57" s="23" t="s">
        <v>269</v>
      </c>
      <c r="AJ57" s="23" t="s">
        <v>720</v>
      </c>
      <c r="AK57" s="23">
        <v>0</v>
      </c>
      <c r="AL57" s="23" t="s">
        <v>721</v>
      </c>
      <c r="AM57" s="33" t="s">
        <v>351</v>
      </c>
      <c r="AN57" s="33" t="s">
        <v>207</v>
      </c>
      <c r="AO57" s="23" t="s">
        <v>208</v>
      </c>
      <c r="AP57" s="23" t="s">
        <v>90</v>
      </c>
      <c r="AQ57" s="23"/>
      <c r="AR57" s="23"/>
      <c r="AS57" s="23"/>
      <c r="AT57" s="23"/>
      <c r="AU57" s="36">
        <v>20</v>
      </c>
      <c r="AV57" s="36">
        <v>20</v>
      </c>
      <c r="AW57" s="36">
        <f t="shared" si="7"/>
        <v>20</v>
      </c>
      <c r="AX57" s="36">
        <f t="shared" si="8"/>
        <v>0</v>
      </c>
      <c r="AY57" s="36">
        <v>0</v>
      </c>
      <c r="AZ57" s="36"/>
      <c r="BA57" s="40">
        <v>160</v>
      </c>
      <c r="BB57" s="40">
        <v>45</v>
      </c>
      <c r="BC57" s="23" t="s">
        <v>210</v>
      </c>
      <c r="BD57" s="23" t="s">
        <v>210</v>
      </c>
      <c r="BE57" s="23" t="s">
        <v>211</v>
      </c>
      <c r="BF57" s="23" t="s">
        <v>212</v>
      </c>
      <c r="BG57" s="23">
        <v>0</v>
      </c>
      <c r="BH57" s="23" t="s">
        <v>209</v>
      </c>
      <c r="BI57" s="23" t="s">
        <v>210</v>
      </c>
      <c r="BJ57" s="23">
        <v>0</v>
      </c>
      <c r="BK57" s="23" t="s">
        <v>210</v>
      </c>
      <c r="BL57" s="23">
        <v>0</v>
      </c>
      <c r="BM57" s="23" t="s">
        <v>722</v>
      </c>
      <c r="BN57" s="23">
        <v>15123760678</v>
      </c>
      <c r="BO57" s="23"/>
      <c r="BP57" s="23" t="s">
        <v>209</v>
      </c>
      <c r="BQ57" s="49">
        <f t="shared" si="9"/>
        <v>20</v>
      </c>
      <c r="BR57" s="49">
        <f t="shared" si="2"/>
        <v>20</v>
      </c>
      <c r="BS57" s="49">
        <f t="shared" si="10"/>
        <v>20</v>
      </c>
      <c r="BT57" s="49">
        <f t="shared" si="11"/>
        <v>0</v>
      </c>
      <c r="BU57" s="49">
        <f t="shared" si="12"/>
        <v>0</v>
      </c>
      <c r="BV57" s="49">
        <f t="shared" si="13"/>
        <v>0</v>
      </c>
      <c r="BW57" s="49">
        <f t="shared" si="14"/>
        <v>0</v>
      </c>
      <c r="BX57" s="49">
        <f t="shared" si="15"/>
        <v>20</v>
      </c>
      <c r="BY57" s="49">
        <v>20</v>
      </c>
      <c r="BZ57" s="52" t="s">
        <v>4078</v>
      </c>
      <c r="CA57" s="52" t="s">
        <v>4079</v>
      </c>
      <c r="CB57" s="36"/>
      <c r="CC57" s="36"/>
      <c r="CD57" s="36"/>
      <c r="CE57" s="36">
        <f t="shared" si="16"/>
        <v>0</v>
      </c>
      <c r="CF57" s="36"/>
      <c r="CG57" s="36"/>
      <c r="CH57" s="36"/>
      <c r="CI57" s="36"/>
      <c r="CJ57" s="36"/>
      <c r="CK57" s="36"/>
      <c r="CL57" s="36"/>
      <c r="CM57" s="36"/>
      <c r="CN57" s="36"/>
      <c r="CO57" s="36"/>
      <c r="CP57" s="36"/>
      <c r="CQ57" s="36">
        <f t="shared" si="17"/>
        <v>0</v>
      </c>
      <c r="CR57" s="36"/>
      <c r="CS57" s="36"/>
      <c r="CT57" s="36"/>
      <c r="CU57" s="36"/>
      <c r="CV57" s="36"/>
      <c r="CW57" s="36"/>
      <c r="CX57" s="59">
        <f t="shared" si="18"/>
        <v>0</v>
      </c>
      <c r="CY57" s="36"/>
      <c r="CZ57" s="36"/>
      <c r="DA57" s="36"/>
      <c r="DB57" s="36"/>
      <c r="DC57" s="36"/>
      <c r="DD57" s="36"/>
      <c r="DE57" s="59">
        <f t="shared" si="19"/>
        <v>19.38</v>
      </c>
      <c r="DF57" s="59">
        <v>19.38</v>
      </c>
      <c r="DG57" s="59">
        <v>0</v>
      </c>
      <c r="DH57" s="59"/>
      <c r="DI57" s="59"/>
      <c r="DJ57" s="59"/>
      <c r="DK57" s="59" t="s">
        <v>4070</v>
      </c>
      <c r="DL57" s="59">
        <v>0</v>
      </c>
      <c r="DM57" s="23">
        <v>0</v>
      </c>
    </row>
    <row r="58" s="9" customFormat="1" ht="70" customHeight="1" spans="1:117">
      <c r="A58" s="23"/>
      <c r="B58" s="23"/>
      <c r="C58" s="23"/>
      <c r="D58" s="23"/>
      <c r="E58" s="23"/>
      <c r="F58" s="23"/>
      <c r="G58" s="23"/>
      <c r="H58" s="23"/>
      <c r="I58" s="23"/>
      <c r="J58" s="23"/>
      <c r="K58" s="23"/>
      <c r="L58" s="23"/>
      <c r="M58" s="23"/>
      <c r="N58" s="23"/>
      <c r="O58" s="23"/>
      <c r="P58" s="23"/>
      <c r="Q58" s="23">
        <f>SUBTOTAL(103,$W$7:W58)*1</f>
        <v>52</v>
      </c>
      <c r="R58" s="23"/>
      <c r="S58" s="23"/>
      <c r="T58" s="30"/>
      <c r="U58" s="23"/>
      <c r="V58" s="23" t="s">
        <v>4065</v>
      </c>
      <c r="W58" s="23" t="s">
        <v>723</v>
      </c>
      <c r="X58" s="23" t="s">
        <v>215</v>
      </c>
      <c r="Y58" s="23" t="s">
        <v>216</v>
      </c>
      <c r="Z58" s="23" t="s">
        <v>217</v>
      </c>
      <c r="AA58" s="23" t="s">
        <v>724</v>
      </c>
      <c r="AB58" s="23" t="s">
        <v>574</v>
      </c>
      <c r="AC58" s="23" t="s">
        <v>725</v>
      </c>
      <c r="AD58" s="23" t="s">
        <v>726</v>
      </c>
      <c r="AE58" s="23" t="s">
        <v>727</v>
      </c>
      <c r="AF58" s="23" t="s">
        <v>728</v>
      </c>
      <c r="AG58" s="23" t="s">
        <v>729</v>
      </c>
      <c r="AH58" s="23" t="s">
        <v>224</v>
      </c>
      <c r="AI58" s="23" t="s">
        <v>730</v>
      </c>
      <c r="AJ58" s="23" t="s">
        <v>731</v>
      </c>
      <c r="AK58" s="23" t="s">
        <v>732</v>
      </c>
      <c r="AL58" s="23" t="s">
        <v>733</v>
      </c>
      <c r="AM58" s="33" t="s">
        <v>734</v>
      </c>
      <c r="AN58" s="33" t="s">
        <v>207</v>
      </c>
      <c r="AO58" s="23" t="s">
        <v>367</v>
      </c>
      <c r="AP58" s="23" t="s">
        <v>100</v>
      </c>
      <c r="AQ58" s="23"/>
      <c r="AR58" s="23"/>
      <c r="AS58" s="23"/>
      <c r="AT58" s="23"/>
      <c r="AU58" s="36">
        <v>20</v>
      </c>
      <c r="AV58" s="36">
        <v>20</v>
      </c>
      <c r="AW58" s="36">
        <f t="shared" si="7"/>
        <v>20</v>
      </c>
      <c r="AX58" s="36">
        <f t="shared" si="8"/>
        <v>0</v>
      </c>
      <c r="AY58" s="36">
        <v>0</v>
      </c>
      <c r="AZ58" s="36"/>
      <c r="BA58" s="40">
        <v>50</v>
      </c>
      <c r="BB58" s="40">
        <v>5</v>
      </c>
      <c r="BC58" s="23" t="s">
        <v>210</v>
      </c>
      <c r="BD58" s="23" t="s">
        <v>210</v>
      </c>
      <c r="BE58" s="23" t="s">
        <v>211</v>
      </c>
      <c r="BF58" s="23">
        <v>0</v>
      </c>
      <c r="BG58" s="23" t="s">
        <v>212</v>
      </c>
      <c r="BH58" s="23" t="s">
        <v>209</v>
      </c>
      <c r="BI58" s="23" t="s">
        <v>210</v>
      </c>
      <c r="BJ58" s="23">
        <v>0</v>
      </c>
      <c r="BK58" s="23" t="s">
        <v>210</v>
      </c>
      <c r="BL58" s="23">
        <v>0</v>
      </c>
      <c r="BM58" s="23" t="s">
        <v>368</v>
      </c>
      <c r="BN58" s="23" t="s">
        <v>735</v>
      </c>
      <c r="BO58" s="23"/>
      <c r="BP58" s="23" t="s">
        <v>209</v>
      </c>
      <c r="BQ58" s="49">
        <f t="shared" si="9"/>
        <v>20</v>
      </c>
      <c r="BR58" s="49">
        <f t="shared" si="2"/>
        <v>20</v>
      </c>
      <c r="BS58" s="49">
        <f t="shared" si="10"/>
        <v>20</v>
      </c>
      <c r="BT58" s="49">
        <f t="shared" si="11"/>
        <v>0</v>
      </c>
      <c r="BU58" s="49">
        <f t="shared" si="12"/>
        <v>0</v>
      </c>
      <c r="BV58" s="49">
        <f t="shared" si="13"/>
        <v>0</v>
      </c>
      <c r="BW58" s="49">
        <f t="shared" si="14"/>
        <v>0</v>
      </c>
      <c r="BX58" s="49">
        <f t="shared" si="15"/>
        <v>20</v>
      </c>
      <c r="BY58" s="49">
        <v>20</v>
      </c>
      <c r="BZ58" s="49" t="s">
        <v>4073</v>
      </c>
      <c r="CA58" s="49" t="s">
        <v>4074</v>
      </c>
      <c r="CB58" s="36"/>
      <c r="CC58" s="36"/>
      <c r="CD58" s="36"/>
      <c r="CE58" s="36">
        <f t="shared" si="16"/>
        <v>0</v>
      </c>
      <c r="CF58" s="36"/>
      <c r="CG58" s="36"/>
      <c r="CH58" s="36"/>
      <c r="CI58" s="36"/>
      <c r="CJ58" s="36"/>
      <c r="CK58" s="36"/>
      <c r="CL58" s="36"/>
      <c r="CM58" s="36"/>
      <c r="CN58" s="36"/>
      <c r="CO58" s="36"/>
      <c r="CP58" s="36"/>
      <c r="CQ58" s="36">
        <f t="shared" si="17"/>
        <v>0</v>
      </c>
      <c r="CR58" s="36"/>
      <c r="CS58" s="36"/>
      <c r="CT58" s="36"/>
      <c r="CU58" s="36"/>
      <c r="CV58" s="36"/>
      <c r="CW58" s="36"/>
      <c r="CX58" s="59">
        <f t="shared" si="18"/>
        <v>0</v>
      </c>
      <c r="CY58" s="36"/>
      <c r="CZ58" s="36"/>
      <c r="DA58" s="36"/>
      <c r="DB58" s="36"/>
      <c r="DC58" s="36"/>
      <c r="DD58" s="36"/>
      <c r="DE58" s="59">
        <f t="shared" si="19"/>
        <v>9.6</v>
      </c>
      <c r="DF58" s="59">
        <v>9.6</v>
      </c>
      <c r="DG58" s="59">
        <v>0</v>
      </c>
      <c r="DH58" s="59"/>
      <c r="DI58" s="59"/>
      <c r="DJ58" s="59"/>
      <c r="DK58" s="59" t="s">
        <v>4075</v>
      </c>
      <c r="DL58" s="59">
        <v>0.6</v>
      </c>
      <c r="DM58" s="23" t="s">
        <v>4121</v>
      </c>
    </row>
    <row r="59" s="9" customFormat="1" ht="70" customHeight="1" spans="1:117">
      <c r="A59" s="23"/>
      <c r="B59" s="23"/>
      <c r="C59" s="23"/>
      <c r="D59" s="23"/>
      <c r="E59" s="23"/>
      <c r="F59" s="23"/>
      <c r="G59" s="23"/>
      <c r="H59" s="23"/>
      <c r="I59" s="23"/>
      <c r="J59" s="23"/>
      <c r="K59" s="23"/>
      <c r="L59" s="23"/>
      <c r="M59" s="23"/>
      <c r="N59" s="23"/>
      <c r="O59" s="23"/>
      <c r="P59" s="23"/>
      <c r="Q59" s="23">
        <f>SUBTOTAL(103,$W$7:W59)*1</f>
        <v>53</v>
      </c>
      <c r="R59" s="23"/>
      <c r="S59" s="23"/>
      <c r="T59" s="23"/>
      <c r="U59" s="23"/>
      <c r="V59" s="23" t="s">
        <v>4065</v>
      </c>
      <c r="W59" s="23" t="s">
        <v>736</v>
      </c>
      <c r="X59" s="23" t="s">
        <v>192</v>
      </c>
      <c r="Y59" s="23" t="s">
        <v>193</v>
      </c>
      <c r="Z59" s="23" t="s">
        <v>194</v>
      </c>
      <c r="AA59" s="23" t="s">
        <v>737</v>
      </c>
      <c r="AB59" s="23" t="s">
        <v>196</v>
      </c>
      <c r="AC59" s="23" t="s">
        <v>738</v>
      </c>
      <c r="AD59" s="23" t="s">
        <v>739</v>
      </c>
      <c r="AE59" s="23" t="s">
        <v>740</v>
      </c>
      <c r="AF59" s="23" t="s">
        <v>741</v>
      </c>
      <c r="AG59" s="23" t="s">
        <v>742</v>
      </c>
      <c r="AH59" s="23" t="s">
        <v>202</v>
      </c>
      <c r="AI59" s="23" t="s">
        <v>269</v>
      </c>
      <c r="AJ59" s="23" t="s">
        <v>743</v>
      </c>
      <c r="AK59" s="23">
        <v>0</v>
      </c>
      <c r="AL59" s="23" t="s">
        <v>744</v>
      </c>
      <c r="AM59" s="33" t="s">
        <v>351</v>
      </c>
      <c r="AN59" s="33" t="s">
        <v>207</v>
      </c>
      <c r="AO59" s="23" t="s">
        <v>208</v>
      </c>
      <c r="AP59" s="23" t="s">
        <v>90</v>
      </c>
      <c r="AQ59" s="23"/>
      <c r="AR59" s="23"/>
      <c r="AS59" s="23"/>
      <c r="AT59" s="23"/>
      <c r="AU59" s="36">
        <v>13</v>
      </c>
      <c r="AV59" s="36">
        <v>13</v>
      </c>
      <c r="AW59" s="36">
        <f t="shared" si="7"/>
        <v>13</v>
      </c>
      <c r="AX59" s="36">
        <f t="shared" si="8"/>
        <v>0</v>
      </c>
      <c r="AY59" s="36">
        <v>0</v>
      </c>
      <c r="AZ59" s="36"/>
      <c r="BA59" s="40">
        <v>282</v>
      </c>
      <c r="BB59" s="40">
        <v>107</v>
      </c>
      <c r="BC59" s="23" t="s">
        <v>210</v>
      </c>
      <c r="BD59" s="23" t="s">
        <v>210</v>
      </c>
      <c r="BE59" s="23" t="s">
        <v>211</v>
      </c>
      <c r="BF59" s="23" t="s">
        <v>212</v>
      </c>
      <c r="BG59" s="23">
        <v>0</v>
      </c>
      <c r="BH59" s="23" t="s">
        <v>210</v>
      </c>
      <c r="BI59" s="23" t="s">
        <v>210</v>
      </c>
      <c r="BJ59" s="23">
        <v>0</v>
      </c>
      <c r="BK59" s="23" t="s">
        <v>210</v>
      </c>
      <c r="BL59" s="23">
        <v>0</v>
      </c>
      <c r="BM59" s="23" t="s">
        <v>745</v>
      </c>
      <c r="BN59" s="23">
        <v>18996926208</v>
      </c>
      <c r="BO59" s="23"/>
      <c r="BP59" s="23" t="s">
        <v>209</v>
      </c>
      <c r="BQ59" s="49">
        <f t="shared" si="9"/>
        <v>13</v>
      </c>
      <c r="BR59" s="49">
        <f t="shared" si="2"/>
        <v>13</v>
      </c>
      <c r="BS59" s="49">
        <f t="shared" si="10"/>
        <v>13</v>
      </c>
      <c r="BT59" s="49">
        <f t="shared" si="11"/>
        <v>0</v>
      </c>
      <c r="BU59" s="49">
        <f t="shared" si="12"/>
        <v>0</v>
      </c>
      <c r="BV59" s="49">
        <f t="shared" si="13"/>
        <v>0</v>
      </c>
      <c r="BW59" s="49">
        <f t="shared" si="14"/>
        <v>0</v>
      </c>
      <c r="BX59" s="49">
        <f t="shared" si="15"/>
        <v>13</v>
      </c>
      <c r="BY59" s="49">
        <v>13</v>
      </c>
      <c r="BZ59" s="52" t="s">
        <v>4078</v>
      </c>
      <c r="CA59" s="52" t="s">
        <v>4079</v>
      </c>
      <c r="CB59" s="36"/>
      <c r="CC59" s="36"/>
      <c r="CD59" s="36"/>
      <c r="CE59" s="36">
        <f t="shared" si="16"/>
        <v>0</v>
      </c>
      <c r="CF59" s="36"/>
      <c r="CG59" s="36"/>
      <c r="CH59" s="36"/>
      <c r="CI59" s="36"/>
      <c r="CJ59" s="36"/>
      <c r="CK59" s="36"/>
      <c r="CL59" s="36"/>
      <c r="CM59" s="36"/>
      <c r="CN59" s="36"/>
      <c r="CO59" s="36"/>
      <c r="CP59" s="36"/>
      <c r="CQ59" s="36">
        <f t="shared" si="17"/>
        <v>0</v>
      </c>
      <c r="CR59" s="36"/>
      <c r="CS59" s="36"/>
      <c r="CT59" s="36"/>
      <c r="CU59" s="36"/>
      <c r="CV59" s="36"/>
      <c r="CW59" s="36"/>
      <c r="CX59" s="59">
        <f t="shared" si="18"/>
        <v>0</v>
      </c>
      <c r="CY59" s="36"/>
      <c r="CZ59" s="36"/>
      <c r="DA59" s="36"/>
      <c r="DB59" s="36"/>
      <c r="DC59" s="36"/>
      <c r="DD59" s="36"/>
      <c r="DE59" s="59">
        <f t="shared" si="19"/>
        <v>12.59</v>
      </c>
      <c r="DF59" s="59">
        <v>12.59</v>
      </c>
      <c r="DG59" s="59">
        <v>0</v>
      </c>
      <c r="DH59" s="59"/>
      <c r="DI59" s="59"/>
      <c r="DJ59" s="59"/>
      <c r="DK59" s="59" t="s">
        <v>4070</v>
      </c>
      <c r="DL59" s="59">
        <v>0</v>
      </c>
      <c r="DM59" s="23">
        <v>0</v>
      </c>
    </row>
    <row r="60" s="9" customFormat="1" ht="70" customHeight="1" spans="1:117">
      <c r="A60" s="23"/>
      <c r="B60" s="23"/>
      <c r="C60" s="23"/>
      <c r="D60" s="23"/>
      <c r="E60" s="23"/>
      <c r="F60" s="23"/>
      <c r="G60" s="23"/>
      <c r="H60" s="23"/>
      <c r="I60" s="23"/>
      <c r="J60" s="23"/>
      <c r="K60" s="23"/>
      <c r="L60" s="23"/>
      <c r="M60" s="23"/>
      <c r="N60" s="23"/>
      <c r="O60" s="23"/>
      <c r="P60" s="23"/>
      <c r="Q60" s="23">
        <f>SUBTOTAL(103,$W$7:W60)*1</f>
        <v>54</v>
      </c>
      <c r="R60" s="23"/>
      <c r="S60" s="23"/>
      <c r="T60" s="30"/>
      <c r="U60" s="23"/>
      <c r="V60" s="23" t="s">
        <v>4065</v>
      </c>
      <c r="W60" s="23" t="s">
        <v>746</v>
      </c>
      <c r="X60" s="23" t="s">
        <v>192</v>
      </c>
      <c r="Y60" s="23" t="s">
        <v>193</v>
      </c>
      <c r="Z60" s="23" t="s">
        <v>476</v>
      </c>
      <c r="AA60" s="23" t="s">
        <v>747</v>
      </c>
      <c r="AB60" s="23" t="s">
        <v>196</v>
      </c>
      <c r="AC60" s="23" t="s">
        <v>748</v>
      </c>
      <c r="AD60" s="23" t="s">
        <v>749</v>
      </c>
      <c r="AE60" s="23" t="s">
        <v>750</v>
      </c>
      <c r="AF60" s="23" t="s">
        <v>751</v>
      </c>
      <c r="AG60" s="23" t="s">
        <v>752</v>
      </c>
      <c r="AH60" s="23" t="s">
        <v>753</v>
      </c>
      <c r="AI60" s="23" t="s">
        <v>377</v>
      </c>
      <c r="AJ60" s="23" t="s">
        <v>754</v>
      </c>
      <c r="AK60" s="23" t="s">
        <v>484</v>
      </c>
      <c r="AL60" s="23" t="s">
        <v>755</v>
      </c>
      <c r="AM60" s="33" t="s">
        <v>396</v>
      </c>
      <c r="AN60" s="33" t="s">
        <v>290</v>
      </c>
      <c r="AO60" s="23" t="s">
        <v>487</v>
      </c>
      <c r="AP60" s="23" t="s">
        <v>64</v>
      </c>
      <c r="AQ60" s="23"/>
      <c r="AR60" s="23"/>
      <c r="AS60" s="23"/>
      <c r="AT60" s="23"/>
      <c r="AU60" s="36">
        <v>120</v>
      </c>
      <c r="AV60" s="36">
        <v>120</v>
      </c>
      <c r="AW60" s="36">
        <f t="shared" si="7"/>
        <v>0</v>
      </c>
      <c r="AX60" s="36">
        <f t="shared" si="8"/>
        <v>120</v>
      </c>
      <c r="AY60" s="36">
        <v>0</v>
      </c>
      <c r="AZ60" s="36"/>
      <c r="BA60" s="40">
        <v>1316</v>
      </c>
      <c r="BB60" s="40">
        <v>207</v>
      </c>
      <c r="BC60" s="23" t="s">
        <v>210</v>
      </c>
      <c r="BD60" s="23" t="s">
        <v>210</v>
      </c>
      <c r="BE60" s="23" t="s">
        <v>211</v>
      </c>
      <c r="BF60" s="23">
        <v>0</v>
      </c>
      <c r="BG60" s="23" t="s">
        <v>212</v>
      </c>
      <c r="BH60" s="23" t="s">
        <v>209</v>
      </c>
      <c r="BI60" s="23" t="s">
        <v>210</v>
      </c>
      <c r="BJ60" s="23">
        <v>0</v>
      </c>
      <c r="BK60" s="23" t="s">
        <v>210</v>
      </c>
      <c r="BL60" s="23">
        <v>0</v>
      </c>
      <c r="BM60" s="23" t="s">
        <v>561</v>
      </c>
      <c r="BN60" s="23">
        <v>13609497658</v>
      </c>
      <c r="BO60" s="23"/>
      <c r="BP60" s="23"/>
      <c r="BQ60" s="49">
        <f t="shared" si="9"/>
        <v>0</v>
      </c>
      <c r="BR60" s="49">
        <f t="shared" si="2"/>
        <v>0</v>
      </c>
      <c r="BS60" s="49">
        <f t="shared" si="10"/>
        <v>0</v>
      </c>
      <c r="BT60" s="49">
        <f t="shared" si="11"/>
        <v>0</v>
      </c>
      <c r="BU60" s="49">
        <f t="shared" si="12"/>
        <v>0</v>
      </c>
      <c r="BV60" s="49">
        <f t="shared" si="13"/>
        <v>0</v>
      </c>
      <c r="BW60" s="49">
        <f t="shared" si="14"/>
        <v>0</v>
      </c>
      <c r="BX60" s="49">
        <f t="shared" si="15"/>
        <v>0</v>
      </c>
      <c r="BY60" s="36"/>
      <c r="BZ60" s="36"/>
      <c r="CA60" s="36"/>
      <c r="CB60" s="36"/>
      <c r="CC60" s="36"/>
      <c r="CD60" s="36"/>
      <c r="CE60" s="36">
        <f t="shared" si="16"/>
        <v>0</v>
      </c>
      <c r="CF60" s="36"/>
      <c r="CG60" s="36"/>
      <c r="CH60" s="36"/>
      <c r="CI60" s="36"/>
      <c r="CJ60" s="36"/>
      <c r="CK60" s="36"/>
      <c r="CL60" s="36"/>
      <c r="CM60" s="36"/>
      <c r="CN60" s="36"/>
      <c r="CO60" s="36"/>
      <c r="CP60" s="36"/>
      <c r="CQ60" s="36">
        <f t="shared" si="17"/>
        <v>0</v>
      </c>
      <c r="CR60" s="36"/>
      <c r="CS60" s="36"/>
      <c r="CT60" s="36"/>
      <c r="CU60" s="36"/>
      <c r="CV60" s="36"/>
      <c r="CW60" s="36"/>
      <c r="CX60" s="59">
        <f t="shared" si="18"/>
        <v>0</v>
      </c>
      <c r="CY60" s="36"/>
      <c r="CZ60" s="36"/>
      <c r="DA60" s="36"/>
      <c r="DB60" s="36"/>
      <c r="DC60" s="36"/>
      <c r="DD60" s="36"/>
      <c r="DE60" s="59">
        <f t="shared" si="19"/>
        <v>0</v>
      </c>
      <c r="DF60" s="59">
        <v>0</v>
      </c>
      <c r="DG60" s="59">
        <v>0</v>
      </c>
      <c r="DH60" s="59"/>
      <c r="DI60" s="59"/>
      <c r="DJ60" s="59"/>
      <c r="DK60" s="59" t="s">
        <v>4098</v>
      </c>
      <c r="DL60" s="59">
        <v>0</v>
      </c>
      <c r="DM60" s="23">
        <v>0</v>
      </c>
    </row>
    <row r="61" s="9" customFormat="1" ht="70" customHeight="1" spans="1:117">
      <c r="A61" s="23"/>
      <c r="B61" s="23"/>
      <c r="C61" s="23"/>
      <c r="D61" s="23"/>
      <c r="E61" s="23"/>
      <c r="F61" s="23"/>
      <c r="G61" s="23"/>
      <c r="H61" s="23"/>
      <c r="I61" s="23"/>
      <c r="J61" s="23"/>
      <c r="K61" s="23"/>
      <c r="L61" s="23"/>
      <c r="M61" s="23"/>
      <c r="N61" s="23"/>
      <c r="O61" s="23"/>
      <c r="P61" s="23"/>
      <c r="Q61" s="23">
        <f>SUBTOTAL(103,$W$7:W61)*1</f>
        <v>55</v>
      </c>
      <c r="R61" s="23"/>
      <c r="S61" s="23"/>
      <c r="T61" s="23"/>
      <c r="U61" s="23"/>
      <c r="V61" s="23" t="s">
        <v>4065</v>
      </c>
      <c r="W61" s="23" t="s">
        <v>756</v>
      </c>
      <c r="X61" s="23" t="s">
        <v>645</v>
      </c>
      <c r="Y61" s="23" t="s">
        <v>646</v>
      </c>
      <c r="Z61" s="23" t="s">
        <v>646</v>
      </c>
      <c r="AA61" s="23" t="s">
        <v>757</v>
      </c>
      <c r="AB61" s="23" t="s">
        <v>574</v>
      </c>
      <c r="AC61" s="23" t="s">
        <v>575</v>
      </c>
      <c r="AD61" s="23" t="s">
        <v>758</v>
      </c>
      <c r="AE61" s="23" t="s">
        <v>759</v>
      </c>
      <c r="AF61" s="23" t="s">
        <v>760</v>
      </c>
      <c r="AG61" s="23" t="s">
        <v>761</v>
      </c>
      <c r="AH61" s="23" t="s">
        <v>762</v>
      </c>
      <c r="AI61" s="23" t="s">
        <v>763</v>
      </c>
      <c r="AJ61" s="23" t="s">
        <v>764</v>
      </c>
      <c r="AK61" s="23" t="s">
        <v>765</v>
      </c>
      <c r="AL61" s="23" t="s">
        <v>766</v>
      </c>
      <c r="AM61" s="33" t="s">
        <v>767</v>
      </c>
      <c r="AN61" s="33" t="s">
        <v>366</v>
      </c>
      <c r="AO61" s="23" t="s">
        <v>487</v>
      </c>
      <c r="AP61" s="23" t="s">
        <v>106</v>
      </c>
      <c r="AQ61" s="23"/>
      <c r="AR61" s="23"/>
      <c r="AS61" s="23"/>
      <c r="AT61" s="23"/>
      <c r="AU61" s="36">
        <v>333.6</v>
      </c>
      <c r="AV61" s="36">
        <v>333.6</v>
      </c>
      <c r="AW61" s="36">
        <f t="shared" si="7"/>
        <v>333.6</v>
      </c>
      <c r="AX61" s="36">
        <f t="shared" si="8"/>
        <v>0</v>
      </c>
      <c r="AY61" s="36">
        <v>0</v>
      </c>
      <c r="AZ61" s="36"/>
      <c r="BA61" s="40">
        <v>556</v>
      </c>
      <c r="BB61" s="40">
        <v>556</v>
      </c>
      <c r="BC61" s="23" t="s">
        <v>210</v>
      </c>
      <c r="BD61" s="23" t="s">
        <v>210</v>
      </c>
      <c r="BE61" s="23" t="s">
        <v>211</v>
      </c>
      <c r="BF61" s="23">
        <v>0</v>
      </c>
      <c r="BG61" s="23" t="s">
        <v>212</v>
      </c>
      <c r="BH61" s="23" t="s">
        <v>210</v>
      </c>
      <c r="BI61" s="23" t="s">
        <v>210</v>
      </c>
      <c r="BJ61" s="23">
        <v>0</v>
      </c>
      <c r="BK61" s="23" t="s">
        <v>210</v>
      </c>
      <c r="BL61" s="23">
        <v>0</v>
      </c>
      <c r="BM61" s="23" t="s">
        <v>768</v>
      </c>
      <c r="BN61" s="23">
        <v>13908275879</v>
      </c>
      <c r="BO61" s="23"/>
      <c r="BP61" s="23" t="s">
        <v>209</v>
      </c>
      <c r="BQ61" s="49">
        <f t="shared" si="9"/>
        <v>333.6</v>
      </c>
      <c r="BR61" s="49">
        <f t="shared" si="2"/>
        <v>333.6</v>
      </c>
      <c r="BS61" s="49">
        <f t="shared" si="10"/>
        <v>200</v>
      </c>
      <c r="BT61" s="49">
        <f t="shared" si="11"/>
        <v>133.6</v>
      </c>
      <c r="BU61" s="49">
        <f t="shared" si="12"/>
        <v>0</v>
      </c>
      <c r="BV61" s="49">
        <f t="shared" si="13"/>
        <v>0</v>
      </c>
      <c r="BW61" s="49">
        <f t="shared" si="14"/>
        <v>0</v>
      </c>
      <c r="BX61" s="49">
        <f t="shared" si="15"/>
        <v>200</v>
      </c>
      <c r="BY61" s="49">
        <v>200</v>
      </c>
      <c r="BZ61" s="52" t="s">
        <v>4078</v>
      </c>
      <c r="CA61" s="52" t="s">
        <v>4079</v>
      </c>
      <c r="CB61" s="36"/>
      <c r="CC61" s="36"/>
      <c r="CD61" s="36"/>
      <c r="CE61" s="36">
        <f t="shared" si="16"/>
        <v>133.6</v>
      </c>
      <c r="CF61" s="36">
        <v>133.6</v>
      </c>
      <c r="CG61" s="36" t="s">
        <v>4066</v>
      </c>
      <c r="CH61" s="36" t="s">
        <v>4104</v>
      </c>
      <c r="CI61" s="36"/>
      <c r="CJ61" s="36"/>
      <c r="CK61" s="36"/>
      <c r="CL61" s="36"/>
      <c r="CM61" s="36"/>
      <c r="CN61" s="36"/>
      <c r="CO61" s="36"/>
      <c r="CP61" s="36"/>
      <c r="CQ61" s="36">
        <f t="shared" si="17"/>
        <v>0</v>
      </c>
      <c r="CR61" s="36"/>
      <c r="CS61" s="36"/>
      <c r="CT61" s="36"/>
      <c r="CU61" s="36"/>
      <c r="CV61" s="36"/>
      <c r="CW61" s="36"/>
      <c r="CX61" s="59">
        <f t="shared" si="18"/>
        <v>0</v>
      </c>
      <c r="CY61" s="36"/>
      <c r="CZ61" s="36"/>
      <c r="DA61" s="36"/>
      <c r="DB61" s="36"/>
      <c r="DC61" s="36"/>
      <c r="DD61" s="36"/>
      <c r="DE61" s="59">
        <f t="shared" si="19"/>
        <v>278</v>
      </c>
      <c r="DF61" s="59">
        <v>200</v>
      </c>
      <c r="DG61" s="59">
        <v>78</v>
      </c>
      <c r="DH61" s="59"/>
      <c r="DI61" s="59"/>
      <c r="DJ61" s="59"/>
      <c r="DK61" s="59" t="s">
        <v>4075</v>
      </c>
      <c r="DL61" s="59">
        <v>67</v>
      </c>
      <c r="DM61" s="23" t="s">
        <v>4122</v>
      </c>
    </row>
    <row r="62" s="9" customFormat="1" ht="70" customHeight="1" spans="1:117">
      <c r="A62" s="23"/>
      <c r="B62" s="23"/>
      <c r="C62" s="23"/>
      <c r="D62" s="23"/>
      <c r="E62" s="23"/>
      <c r="F62" s="23"/>
      <c r="G62" s="23"/>
      <c r="H62" s="23"/>
      <c r="I62" s="23"/>
      <c r="J62" s="23"/>
      <c r="K62" s="23"/>
      <c r="L62" s="23"/>
      <c r="M62" s="23"/>
      <c r="N62" s="23"/>
      <c r="O62" s="23"/>
      <c r="P62" s="23"/>
      <c r="Q62" s="23">
        <f>SUBTOTAL(103,$W$7:W62)*1</f>
        <v>56</v>
      </c>
      <c r="R62" s="23"/>
      <c r="S62" s="23"/>
      <c r="T62" s="30"/>
      <c r="U62" s="23"/>
      <c r="V62" s="23" t="s">
        <v>4065</v>
      </c>
      <c r="W62" s="23" t="s">
        <v>769</v>
      </c>
      <c r="X62" s="23" t="s">
        <v>192</v>
      </c>
      <c r="Y62" s="23" t="s">
        <v>193</v>
      </c>
      <c r="Z62" s="23" t="s">
        <v>476</v>
      </c>
      <c r="AA62" s="23" t="s">
        <v>770</v>
      </c>
      <c r="AB62" s="23" t="s">
        <v>196</v>
      </c>
      <c r="AC62" s="23" t="s">
        <v>771</v>
      </c>
      <c r="AD62" s="23" t="s">
        <v>749</v>
      </c>
      <c r="AE62" s="23" t="s">
        <v>772</v>
      </c>
      <c r="AF62" s="23" t="s">
        <v>773</v>
      </c>
      <c r="AG62" s="23" t="s">
        <v>774</v>
      </c>
      <c r="AH62" s="23" t="s">
        <v>753</v>
      </c>
      <c r="AI62" s="23" t="s">
        <v>377</v>
      </c>
      <c r="AJ62" s="23" t="s">
        <v>775</v>
      </c>
      <c r="AK62" s="23" t="s">
        <v>484</v>
      </c>
      <c r="AL62" s="23" t="s">
        <v>755</v>
      </c>
      <c r="AM62" s="33" t="s">
        <v>396</v>
      </c>
      <c r="AN62" s="33" t="s">
        <v>290</v>
      </c>
      <c r="AO62" s="23" t="s">
        <v>487</v>
      </c>
      <c r="AP62" s="23" t="s">
        <v>44</v>
      </c>
      <c r="AQ62" s="23"/>
      <c r="AR62" s="23"/>
      <c r="AS62" s="23"/>
      <c r="AT62" s="23"/>
      <c r="AU62" s="36">
        <v>190</v>
      </c>
      <c r="AV62" s="36">
        <v>190</v>
      </c>
      <c r="AW62" s="36">
        <f t="shared" si="7"/>
        <v>0</v>
      </c>
      <c r="AX62" s="36">
        <f t="shared" si="8"/>
        <v>190</v>
      </c>
      <c r="AY62" s="36">
        <v>0</v>
      </c>
      <c r="AZ62" s="36"/>
      <c r="BA62" s="40">
        <v>1316</v>
      </c>
      <c r="BB62" s="40">
        <v>207</v>
      </c>
      <c r="BC62" s="23" t="s">
        <v>210</v>
      </c>
      <c r="BD62" s="23" t="s">
        <v>210</v>
      </c>
      <c r="BE62" s="23" t="s">
        <v>211</v>
      </c>
      <c r="BF62" s="23">
        <v>0</v>
      </c>
      <c r="BG62" s="23" t="s">
        <v>212</v>
      </c>
      <c r="BH62" s="23" t="s">
        <v>209</v>
      </c>
      <c r="BI62" s="23" t="s">
        <v>210</v>
      </c>
      <c r="BJ62" s="23" t="s">
        <v>210</v>
      </c>
      <c r="BK62" s="23" t="s">
        <v>210</v>
      </c>
      <c r="BL62" s="23" t="s">
        <v>210</v>
      </c>
      <c r="BM62" s="23" t="s">
        <v>776</v>
      </c>
      <c r="BN62" s="23">
        <v>15095953838</v>
      </c>
      <c r="BO62" s="23"/>
      <c r="BP62" s="23"/>
      <c r="BQ62" s="49">
        <f t="shared" si="9"/>
        <v>0</v>
      </c>
      <c r="BR62" s="49">
        <f t="shared" si="2"/>
        <v>0</v>
      </c>
      <c r="BS62" s="49">
        <f t="shared" si="10"/>
        <v>0</v>
      </c>
      <c r="BT62" s="49">
        <f t="shared" si="11"/>
        <v>0</v>
      </c>
      <c r="BU62" s="49">
        <f t="shared" si="12"/>
        <v>0</v>
      </c>
      <c r="BV62" s="49">
        <f t="shared" si="13"/>
        <v>0</v>
      </c>
      <c r="BW62" s="49">
        <f t="shared" si="14"/>
        <v>0</v>
      </c>
      <c r="BX62" s="49">
        <f t="shared" si="15"/>
        <v>0</v>
      </c>
      <c r="BY62" s="36"/>
      <c r="BZ62" s="36"/>
      <c r="CA62" s="36"/>
      <c r="CB62" s="36"/>
      <c r="CC62" s="36"/>
      <c r="CD62" s="36"/>
      <c r="CE62" s="36">
        <f t="shared" si="16"/>
        <v>0</v>
      </c>
      <c r="CF62" s="36"/>
      <c r="CG62" s="36"/>
      <c r="CH62" s="36"/>
      <c r="CI62" s="36"/>
      <c r="CJ62" s="36"/>
      <c r="CK62" s="36"/>
      <c r="CL62" s="36"/>
      <c r="CM62" s="36"/>
      <c r="CN62" s="36"/>
      <c r="CO62" s="36"/>
      <c r="CP62" s="36"/>
      <c r="CQ62" s="36">
        <f t="shared" si="17"/>
        <v>0</v>
      </c>
      <c r="CR62" s="36"/>
      <c r="CS62" s="36"/>
      <c r="CT62" s="36"/>
      <c r="CU62" s="36"/>
      <c r="CV62" s="36"/>
      <c r="CW62" s="36"/>
      <c r="CX62" s="59">
        <f t="shared" si="18"/>
        <v>0</v>
      </c>
      <c r="CY62" s="36"/>
      <c r="CZ62" s="36"/>
      <c r="DA62" s="36"/>
      <c r="DB62" s="36"/>
      <c r="DC62" s="36"/>
      <c r="DD62" s="36"/>
      <c r="DE62" s="59">
        <f t="shared" si="19"/>
        <v>0</v>
      </c>
      <c r="DF62" s="59">
        <v>0</v>
      </c>
      <c r="DG62" s="59">
        <v>0</v>
      </c>
      <c r="DH62" s="59"/>
      <c r="DI62" s="59"/>
      <c r="DJ62" s="59"/>
      <c r="DK62" s="59" t="s">
        <v>4098</v>
      </c>
      <c r="DL62" s="59">
        <v>0.4</v>
      </c>
      <c r="DM62" s="23" t="s">
        <v>4123</v>
      </c>
    </row>
    <row r="63" s="9" customFormat="1" ht="70" customHeight="1" spans="1:117">
      <c r="A63" s="23"/>
      <c r="B63" s="23"/>
      <c r="C63" s="23"/>
      <c r="D63" s="23"/>
      <c r="E63" s="23"/>
      <c r="F63" s="23"/>
      <c r="G63" s="23"/>
      <c r="H63" s="23"/>
      <c r="I63" s="23"/>
      <c r="J63" s="23"/>
      <c r="K63" s="23"/>
      <c r="L63" s="23"/>
      <c r="M63" s="23"/>
      <c r="N63" s="23"/>
      <c r="O63" s="23"/>
      <c r="P63" s="23"/>
      <c r="Q63" s="23">
        <f>SUBTOTAL(103,$W$7:W63)*1</f>
        <v>57</v>
      </c>
      <c r="R63" s="23"/>
      <c r="S63" s="23"/>
      <c r="T63" s="23"/>
      <c r="U63" s="23"/>
      <c r="V63" s="23" t="s">
        <v>4065</v>
      </c>
      <c r="W63" s="23" t="s">
        <v>777</v>
      </c>
      <c r="X63" s="23" t="s">
        <v>192</v>
      </c>
      <c r="Y63" s="23" t="s">
        <v>244</v>
      </c>
      <c r="Z63" s="23" t="s">
        <v>262</v>
      </c>
      <c r="AA63" s="23" t="s">
        <v>668</v>
      </c>
      <c r="AB63" s="23" t="s">
        <v>196</v>
      </c>
      <c r="AC63" s="23" t="s">
        <v>778</v>
      </c>
      <c r="AD63" s="23" t="s">
        <v>779</v>
      </c>
      <c r="AE63" s="23" t="s">
        <v>780</v>
      </c>
      <c r="AF63" s="23" t="s">
        <v>781</v>
      </c>
      <c r="AG63" s="23" t="s">
        <v>298</v>
      </c>
      <c r="AH63" s="23" t="s">
        <v>268</v>
      </c>
      <c r="AI63" s="23" t="s">
        <v>225</v>
      </c>
      <c r="AJ63" s="23" t="s">
        <v>300</v>
      </c>
      <c r="AK63" s="23" t="s">
        <v>782</v>
      </c>
      <c r="AL63" s="23" t="s">
        <v>783</v>
      </c>
      <c r="AM63" s="33" t="s">
        <v>303</v>
      </c>
      <c r="AN63" s="33" t="s">
        <v>784</v>
      </c>
      <c r="AO63" s="23" t="s">
        <v>274</v>
      </c>
      <c r="AP63" s="23" t="s">
        <v>44</v>
      </c>
      <c r="AQ63" s="23"/>
      <c r="AR63" s="23"/>
      <c r="AS63" s="23"/>
      <c r="AT63" s="23"/>
      <c r="AU63" s="36">
        <v>30</v>
      </c>
      <c r="AV63" s="36">
        <v>30</v>
      </c>
      <c r="AW63" s="36">
        <f t="shared" si="7"/>
        <v>30</v>
      </c>
      <c r="AX63" s="36">
        <f t="shared" si="8"/>
        <v>0</v>
      </c>
      <c r="AY63" s="36">
        <v>0</v>
      </c>
      <c r="AZ63" s="36"/>
      <c r="BA63" s="40">
        <v>100</v>
      </c>
      <c r="BB63" s="40">
        <v>20</v>
      </c>
      <c r="BC63" s="23" t="s">
        <v>210</v>
      </c>
      <c r="BD63" s="23" t="s">
        <v>210</v>
      </c>
      <c r="BE63" s="23" t="s">
        <v>211</v>
      </c>
      <c r="BF63" s="23">
        <v>0</v>
      </c>
      <c r="BG63" s="23" t="s">
        <v>212</v>
      </c>
      <c r="BH63" s="23" t="s">
        <v>210</v>
      </c>
      <c r="BI63" s="23" t="s">
        <v>210</v>
      </c>
      <c r="BJ63" s="23">
        <v>0</v>
      </c>
      <c r="BK63" s="23" t="s">
        <v>210</v>
      </c>
      <c r="BL63" s="23">
        <v>0</v>
      </c>
      <c r="BM63" s="23" t="s">
        <v>785</v>
      </c>
      <c r="BN63" s="23">
        <v>18184018777</v>
      </c>
      <c r="BO63" s="23"/>
      <c r="BP63" s="23" t="s">
        <v>209</v>
      </c>
      <c r="BQ63" s="49">
        <f t="shared" si="9"/>
        <v>30</v>
      </c>
      <c r="BR63" s="49">
        <f t="shared" si="2"/>
        <v>18</v>
      </c>
      <c r="BS63" s="49">
        <f t="shared" si="10"/>
        <v>0</v>
      </c>
      <c r="BT63" s="49">
        <f t="shared" si="11"/>
        <v>18</v>
      </c>
      <c r="BU63" s="49">
        <f t="shared" si="12"/>
        <v>0</v>
      </c>
      <c r="BV63" s="49">
        <f t="shared" si="13"/>
        <v>12</v>
      </c>
      <c r="BW63" s="49">
        <f t="shared" si="14"/>
        <v>0</v>
      </c>
      <c r="BX63" s="49">
        <f t="shared" si="15"/>
        <v>0</v>
      </c>
      <c r="BY63" s="36"/>
      <c r="BZ63" s="36"/>
      <c r="CA63" s="36"/>
      <c r="CB63" s="36"/>
      <c r="CC63" s="36"/>
      <c r="CD63" s="36"/>
      <c r="CE63" s="36">
        <f t="shared" si="16"/>
        <v>18</v>
      </c>
      <c r="CF63" s="36">
        <v>18</v>
      </c>
      <c r="CG63" s="36" t="s">
        <v>4066</v>
      </c>
      <c r="CH63" s="36" t="s">
        <v>4104</v>
      </c>
      <c r="CI63" s="36"/>
      <c r="CJ63" s="36"/>
      <c r="CK63" s="36"/>
      <c r="CL63" s="36"/>
      <c r="CM63" s="36"/>
      <c r="CN63" s="36"/>
      <c r="CO63" s="36"/>
      <c r="CP63" s="36"/>
      <c r="CQ63" s="36">
        <f t="shared" si="17"/>
        <v>12</v>
      </c>
      <c r="CR63" s="36">
        <v>12</v>
      </c>
      <c r="CS63" s="36" t="s">
        <v>4092</v>
      </c>
      <c r="CT63" s="36" t="s">
        <v>4093</v>
      </c>
      <c r="CU63" s="36"/>
      <c r="CV63" s="36"/>
      <c r="CW63" s="36"/>
      <c r="CX63" s="59">
        <f t="shared" si="18"/>
        <v>0</v>
      </c>
      <c r="CY63" s="36"/>
      <c r="CZ63" s="36"/>
      <c r="DA63" s="36"/>
      <c r="DB63" s="36"/>
      <c r="DC63" s="36"/>
      <c r="DD63" s="36"/>
      <c r="DE63" s="59">
        <f t="shared" si="19"/>
        <v>18</v>
      </c>
      <c r="DF63" s="59">
        <v>0</v>
      </c>
      <c r="DG63" s="59">
        <v>18</v>
      </c>
      <c r="DH63" s="59"/>
      <c r="DI63" s="59"/>
      <c r="DJ63" s="59"/>
      <c r="DK63" s="59" t="s">
        <v>4075</v>
      </c>
      <c r="DL63" s="59">
        <v>1</v>
      </c>
      <c r="DM63" s="23" t="s">
        <v>4124</v>
      </c>
    </row>
    <row r="64" s="9" customFormat="1" ht="70" customHeight="1" spans="1:117">
      <c r="A64" s="23"/>
      <c r="B64" s="23"/>
      <c r="C64" s="23"/>
      <c r="D64" s="23"/>
      <c r="E64" s="23"/>
      <c r="F64" s="23"/>
      <c r="G64" s="23"/>
      <c r="H64" s="23"/>
      <c r="I64" s="23"/>
      <c r="J64" s="23"/>
      <c r="K64" s="23"/>
      <c r="L64" s="23"/>
      <c r="M64" s="23"/>
      <c r="N64" s="23"/>
      <c r="O64" s="23"/>
      <c r="P64" s="23"/>
      <c r="Q64" s="23">
        <f>SUBTOTAL(103,$W$7:W64)*1</f>
        <v>58</v>
      </c>
      <c r="R64" s="23"/>
      <c r="S64" s="23"/>
      <c r="T64" s="30"/>
      <c r="U64" s="23"/>
      <c r="V64" s="23" t="s">
        <v>4065</v>
      </c>
      <c r="W64" s="23" t="s">
        <v>786</v>
      </c>
      <c r="X64" s="23" t="s">
        <v>192</v>
      </c>
      <c r="Y64" s="23" t="s">
        <v>244</v>
      </c>
      <c r="Z64" s="23" t="s">
        <v>262</v>
      </c>
      <c r="AA64" s="23" t="s">
        <v>787</v>
      </c>
      <c r="AB64" s="23" t="s">
        <v>196</v>
      </c>
      <c r="AC64" s="23" t="s">
        <v>788</v>
      </c>
      <c r="AD64" s="23" t="s">
        <v>779</v>
      </c>
      <c r="AE64" s="23" t="s">
        <v>789</v>
      </c>
      <c r="AF64" s="23" t="s">
        <v>790</v>
      </c>
      <c r="AG64" s="23" t="s">
        <v>791</v>
      </c>
      <c r="AH64" s="23" t="s">
        <v>268</v>
      </c>
      <c r="AI64" s="23" t="s">
        <v>225</v>
      </c>
      <c r="AJ64" s="23" t="s">
        <v>270</v>
      </c>
      <c r="AK64" s="23" t="s">
        <v>782</v>
      </c>
      <c r="AL64" s="23" t="s">
        <v>625</v>
      </c>
      <c r="AM64" s="33" t="s">
        <v>303</v>
      </c>
      <c r="AN64" s="33" t="s">
        <v>784</v>
      </c>
      <c r="AO64" s="23" t="s">
        <v>274</v>
      </c>
      <c r="AP64" s="23" t="s">
        <v>44</v>
      </c>
      <c r="AQ64" s="23"/>
      <c r="AR64" s="23"/>
      <c r="AS64" s="23"/>
      <c r="AT64" s="23"/>
      <c r="AU64" s="36">
        <v>45</v>
      </c>
      <c r="AV64" s="36">
        <v>45</v>
      </c>
      <c r="AW64" s="36">
        <f t="shared" si="7"/>
        <v>45</v>
      </c>
      <c r="AX64" s="36">
        <f t="shared" si="8"/>
        <v>0</v>
      </c>
      <c r="AY64" s="36">
        <v>0</v>
      </c>
      <c r="AZ64" s="36"/>
      <c r="BA64" s="40">
        <v>100</v>
      </c>
      <c r="BB64" s="40">
        <v>30</v>
      </c>
      <c r="BC64" s="23" t="s">
        <v>210</v>
      </c>
      <c r="BD64" s="23" t="s">
        <v>210</v>
      </c>
      <c r="BE64" s="23" t="s">
        <v>211</v>
      </c>
      <c r="BF64" s="23">
        <v>0</v>
      </c>
      <c r="BG64" s="23" t="s">
        <v>212</v>
      </c>
      <c r="BH64" s="23" t="s">
        <v>210</v>
      </c>
      <c r="BI64" s="23" t="s">
        <v>210</v>
      </c>
      <c r="BJ64" s="23">
        <v>0</v>
      </c>
      <c r="BK64" s="23" t="s">
        <v>210</v>
      </c>
      <c r="BL64" s="23">
        <v>0</v>
      </c>
      <c r="BM64" s="23" t="s">
        <v>785</v>
      </c>
      <c r="BN64" s="23">
        <v>18184018777</v>
      </c>
      <c r="BO64" s="23"/>
      <c r="BP64" s="23" t="s">
        <v>209</v>
      </c>
      <c r="BQ64" s="49">
        <f t="shared" si="9"/>
        <v>45</v>
      </c>
      <c r="BR64" s="49">
        <f t="shared" si="2"/>
        <v>18</v>
      </c>
      <c r="BS64" s="49">
        <f t="shared" si="10"/>
        <v>0</v>
      </c>
      <c r="BT64" s="49">
        <f t="shared" si="11"/>
        <v>18</v>
      </c>
      <c r="BU64" s="49">
        <f t="shared" si="12"/>
        <v>0</v>
      </c>
      <c r="BV64" s="49">
        <f t="shared" si="13"/>
        <v>27</v>
      </c>
      <c r="BW64" s="49">
        <f t="shared" si="14"/>
        <v>0</v>
      </c>
      <c r="BX64" s="49">
        <f t="shared" si="15"/>
        <v>0</v>
      </c>
      <c r="BY64" s="36"/>
      <c r="BZ64" s="36"/>
      <c r="CA64" s="36"/>
      <c r="CB64" s="36"/>
      <c r="CC64" s="36"/>
      <c r="CD64" s="36"/>
      <c r="CE64" s="36">
        <f t="shared" si="16"/>
        <v>18</v>
      </c>
      <c r="CF64" s="36">
        <v>18</v>
      </c>
      <c r="CG64" s="36" t="s">
        <v>4080</v>
      </c>
      <c r="CH64" s="36" t="s">
        <v>4081</v>
      </c>
      <c r="CI64" s="36"/>
      <c r="CJ64" s="36"/>
      <c r="CK64" s="36"/>
      <c r="CL64" s="36"/>
      <c r="CM64" s="36"/>
      <c r="CN64" s="36"/>
      <c r="CO64" s="36"/>
      <c r="CP64" s="36"/>
      <c r="CQ64" s="36">
        <f t="shared" si="17"/>
        <v>27</v>
      </c>
      <c r="CR64" s="36">
        <v>27</v>
      </c>
      <c r="CS64" s="36" t="s">
        <v>4092</v>
      </c>
      <c r="CT64" s="36" t="s">
        <v>4093</v>
      </c>
      <c r="CU64" s="36"/>
      <c r="CV64" s="36"/>
      <c r="CW64" s="36"/>
      <c r="CX64" s="59">
        <f t="shared" si="18"/>
        <v>0</v>
      </c>
      <c r="CY64" s="36"/>
      <c r="CZ64" s="36"/>
      <c r="DA64" s="36"/>
      <c r="DB64" s="36"/>
      <c r="DC64" s="36"/>
      <c r="DD64" s="36"/>
      <c r="DE64" s="59">
        <f t="shared" si="19"/>
        <v>15</v>
      </c>
      <c r="DF64" s="59">
        <v>0</v>
      </c>
      <c r="DG64" s="59">
        <v>15</v>
      </c>
      <c r="DH64" s="59"/>
      <c r="DI64" s="59"/>
      <c r="DJ64" s="59"/>
      <c r="DK64" s="59" t="s">
        <v>4075</v>
      </c>
      <c r="DL64" s="59">
        <v>1</v>
      </c>
      <c r="DM64" s="23" t="s">
        <v>4124</v>
      </c>
    </row>
    <row r="65" s="9" customFormat="1" ht="70" customHeight="1" spans="1:117">
      <c r="A65" s="23"/>
      <c r="B65" s="23"/>
      <c r="C65" s="23"/>
      <c r="D65" s="23"/>
      <c r="E65" s="23"/>
      <c r="F65" s="23"/>
      <c r="G65" s="23"/>
      <c r="H65" s="23"/>
      <c r="I65" s="23"/>
      <c r="J65" s="23"/>
      <c r="K65" s="23"/>
      <c r="L65" s="23"/>
      <c r="M65" s="23"/>
      <c r="N65" s="23"/>
      <c r="O65" s="23"/>
      <c r="P65" s="23"/>
      <c r="Q65" s="23">
        <f>SUBTOTAL(103,$W$7:W65)*1</f>
        <v>59</v>
      </c>
      <c r="R65" s="23"/>
      <c r="S65" s="23"/>
      <c r="T65" s="23"/>
      <c r="U65" s="23"/>
      <c r="V65" s="23" t="s">
        <v>4065</v>
      </c>
      <c r="W65" s="23" t="s">
        <v>792</v>
      </c>
      <c r="X65" s="23" t="s">
        <v>192</v>
      </c>
      <c r="Y65" s="23" t="s">
        <v>193</v>
      </c>
      <c r="Z65" s="23" t="s">
        <v>194</v>
      </c>
      <c r="AA65" s="23" t="s">
        <v>793</v>
      </c>
      <c r="AB65" s="23" t="s">
        <v>196</v>
      </c>
      <c r="AC65" s="23" t="s">
        <v>778</v>
      </c>
      <c r="AD65" s="23" t="s">
        <v>794</v>
      </c>
      <c r="AE65" s="23" t="s">
        <v>795</v>
      </c>
      <c r="AF65" s="23" t="s">
        <v>793</v>
      </c>
      <c r="AG65" s="23" t="s">
        <v>796</v>
      </c>
      <c r="AH65" s="23" t="s">
        <v>202</v>
      </c>
      <c r="AI65" s="23" t="s">
        <v>269</v>
      </c>
      <c r="AJ65" s="23" t="s">
        <v>797</v>
      </c>
      <c r="AK65" s="23">
        <v>0</v>
      </c>
      <c r="AL65" s="23" t="s">
        <v>798</v>
      </c>
      <c r="AM65" s="33" t="s">
        <v>351</v>
      </c>
      <c r="AN65" s="33" t="s">
        <v>207</v>
      </c>
      <c r="AO65" s="23" t="s">
        <v>208</v>
      </c>
      <c r="AP65" s="23" t="s">
        <v>44</v>
      </c>
      <c r="AQ65" s="23"/>
      <c r="AR65" s="23"/>
      <c r="AS65" s="23"/>
      <c r="AT65" s="23"/>
      <c r="AU65" s="36">
        <v>29</v>
      </c>
      <c r="AV65" s="36">
        <v>29</v>
      </c>
      <c r="AW65" s="36">
        <f t="shared" si="7"/>
        <v>29</v>
      </c>
      <c r="AX65" s="36">
        <f t="shared" si="8"/>
        <v>0</v>
      </c>
      <c r="AY65" s="36">
        <v>0</v>
      </c>
      <c r="AZ65" s="36"/>
      <c r="BA65" s="40">
        <v>260</v>
      </c>
      <c r="BB65" s="40">
        <v>32</v>
      </c>
      <c r="BC65" s="23" t="s">
        <v>210</v>
      </c>
      <c r="BD65" s="23" t="s">
        <v>210</v>
      </c>
      <c r="BE65" s="23" t="s">
        <v>211</v>
      </c>
      <c r="BF65" s="23">
        <v>0</v>
      </c>
      <c r="BG65" s="23" t="s">
        <v>212</v>
      </c>
      <c r="BH65" s="23" t="s">
        <v>209</v>
      </c>
      <c r="BI65" s="23" t="s">
        <v>210</v>
      </c>
      <c r="BJ65" s="23">
        <v>0</v>
      </c>
      <c r="BK65" s="23" t="s">
        <v>210</v>
      </c>
      <c r="BL65" s="23">
        <v>0</v>
      </c>
      <c r="BM65" s="23" t="s">
        <v>776</v>
      </c>
      <c r="BN65" s="23">
        <v>15095953838</v>
      </c>
      <c r="BO65" s="23"/>
      <c r="BP65" s="23" t="s">
        <v>209</v>
      </c>
      <c r="BQ65" s="49">
        <f t="shared" si="9"/>
        <v>29</v>
      </c>
      <c r="BR65" s="49">
        <f t="shared" si="2"/>
        <v>29</v>
      </c>
      <c r="BS65" s="49">
        <f t="shared" si="10"/>
        <v>29</v>
      </c>
      <c r="BT65" s="49">
        <f t="shared" si="11"/>
        <v>0</v>
      </c>
      <c r="BU65" s="49">
        <f t="shared" si="12"/>
        <v>0</v>
      </c>
      <c r="BV65" s="49">
        <f t="shared" si="13"/>
        <v>0</v>
      </c>
      <c r="BW65" s="49">
        <f t="shared" si="14"/>
        <v>0</v>
      </c>
      <c r="BX65" s="49">
        <f t="shared" si="15"/>
        <v>29</v>
      </c>
      <c r="BY65" s="49">
        <v>29</v>
      </c>
      <c r="BZ65" s="52" t="s">
        <v>4078</v>
      </c>
      <c r="CA65" s="52" t="s">
        <v>4079</v>
      </c>
      <c r="CB65" s="36"/>
      <c r="CC65" s="36"/>
      <c r="CD65" s="36"/>
      <c r="CE65" s="36">
        <f t="shared" si="16"/>
        <v>0</v>
      </c>
      <c r="CF65" s="36"/>
      <c r="CG65" s="36"/>
      <c r="CH65" s="36"/>
      <c r="CI65" s="36"/>
      <c r="CJ65" s="36"/>
      <c r="CK65" s="36"/>
      <c r="CL65" s="36"/>
      <c r="CM65" s="36"/>
      <c r="CN65" s="36"/>
      <c r="CO65" s="36"/>
      <c r="CP65" s="36"/>
      <c r="CQ65" s="36">
        <f t="shared" si="17"/>
        <v>0</v>
      </c>
      <c r="CR65" s="36"/>
      <c r="CS65" s="36"/>
      <c r="CT65" s="36"/>
      <c r="CU65" s="36"/>
      <c r="CV65" s="36"/>
      <c r="CW65" s="36"/>
      <c r="CX65" s="59">
        <f t="shared" si="18"/>
        <v>0</v>
      </c>
      <c r="CY65" s="36"/>
      <c r="CZ65" s="36"/>
      <c r="DA65" s="36"/>
      <c r="DB65" s="36"/>
      <c r="DC65" s="36"/>
      <c r="DD65" s="36"/>
      <c r="DE65" s="59">
        <f t="shared" si="19"/>
        <v>24</v>
      </c>
      <c r="DF65" s="59">
        <v>24</v>
      </c>
      <c r="DG65" s="59">
        <v>0</v>
      </c>
      <c r="DH65" s="59"/>
      <c r="DI65" s="59"/>
      <c r="DJ65" s="59"/>
      <c r="DK65" s="59" t="s">
        <v>4075</v>
      </c>
      <c r="DL65" s="59">
        <v>1</v>
      </c>
      <c r="DM65" s="23" t="s">
        <v>4125</v>
      </c>
    </row>
    <row r="66" s="9" customFormat="1" ht="70" customHeight="1" spans="1:117">
      <c r="A66" s="23"/>
      <c r="B66" s="23"/>
      <c r="C66" s="23"/>
      <c r="D66" s="23"/>
      <c r="E66" s="23"/>
      <c r="F66" s="23"/>
      <c r="G66" s="23"/>
      <c r="H66" s="23"/>
      <c r="I66" s="23"/>
      <c r="J66" s="23"/>
      <c r="K66" s="23"/>
      <c r="L66" s="23"/>
      <c r="M66" s="23"/>
      <c r="N66" s="23"/>
      <c r="O66" s="23"/>
      <c r="P66" s="23"/>
      <c r="Q66" s="23">
        <f>SUBTOTAL(103,$W$7:W66)*1</f>
        <v>60</v>
      </c>
      <c r="R66" s="23"/>
      <c r="S66" s="23"/>
      <c r="T66" s="30"/>
      <c r="U66" s="23"/>
      <c r="V66" s="23" t="s">
        <v>4065</v>
      </c>
      <c r="W66" s="23" t="s">
        <v>799</v>
      </c>
      <c r="X66" s="23" t="s">
        <v>192</v>
      </c>
      <c r="Y66" s="23" t="s">
        <v>244</v>
      </c>
      <c r="Z66" s="23" t="s">
        <v>245</v>
      </c>
      <c r="AA66" s="23" t="s">
        <v>800</v>
      </c>
      <c r="AB66" s="23" t="s">
        <v>196</v>
      </c>
      <c r="AC66" s="23" t="s">
        <v>801</v>
      </c>
      <c r="AD66" s="23" t="s">
        <v>802</v>
      </c>
      <c r="AE66" s="23" t="s">
        <v>249</v>
      </c>
      <c r="AF66" s="23" t="s">
        <v>802</v>
      </c>
      <c r="AG66" s="23" t="s">
        <v>803</v>
      </c>
      <c r="AH66" s="23" t="s">
        <v>252</v>
      </c>
      <c r="AI66" s="23" t="s">
        <v>253</v>
      </c>
      <c r="AJ66" s="23" t="s">
        <v>804</v>
      </c>
      <c r="AK66" s="23">
        <v>0</v>
      </c>
      <c r="AL66" s="23" t="s">
        <v>805</v>
      </c>
      <c r="AM66" s="33" t="s">
        <v>256</v>
      </c>
      <c r="AN66" s="33" t="s">
        <v>257</v>
      </c>
      <c r="AO66" s="23" t="s">
        <v>258</v>
      </c>
      <c r="AP66" s="23" t="s">
        <v>116</v>
      </c>
      <c r="AQ66" s="23"/>
      <c r="AR66" s="23"/>
      <c r="AS66" s="23"/>
      <c r="AT66" s="23"/>
      <c r="AU66" s="36">
        <v>336</v>
      </c>
      <c r="AV66" s="36">
        <v>336</v>
      </c>
      <c r="AW66" s="36">
        <f t="shared" si="7"/>
        <v>336</v>
      </c>
      <c r="AX66" s="36">
        <f t="shared" si="8"/>
        <v>0</v>
      </c>
      <c r="AY66" s="36">
        <v>0</v>
      </c>
      <c r="AZ66" s="36"/>
      <c r="BA66" s="40">
        <v>0</v>
      </c>
      <c r="BB66" s="40">
        <v>0</v>
      </c>
      <c r="BC66" s="23" t="s">
        <v>210</v>
      </c>
      <c r="BD66" s="23">
        <v>0</v>
      </c>
      <c r="BE66" s="23">
        <v>0</v>
      </c>
      <c r="BF66" s="23">
        <v>0</v>
      </c>
      <c r="BG66" s="23">
        <v>0</v>
      </c>
      <c r="BH66" s="23">
        <v>0</v>
      </c>
      <c r="BI66" s="23">
        <v>0</v>
      </c>
      <c r="BJ66" s="23">
        <v>0</v>
      </c>
      <c r="BK66" s="23">
        <v>0</v>
      </c>
      <c r="BL66" s="23">
        <v>0</v>
      </c>
      <c r="BM66" s="23">
        <v>0</v>
      </c>
      <c r="BN66" s="23">
        <v>0</v>
      </c>
      <c r="BO66" s="23"/>
      <c r="BP66" s="23" t="s">
        <v>209</v>
      </c>
      <c r="BQ66" s="49">
        <f t="shared" si="9"/>
        <v>336</v>
      </c>
      <c r="BR66" s="49">
        <f t="shared" si="2"/>
        <v>236</v>
      </c>
      <c r="BS66" s="49">
        <f t="shared" si="10"/>
        <v>186</v>
      </c>
      <c r="BT66" s="49">
        <f t="shared" si="11"/>
        <v>50</v>
      </c>
      <c r="BU66" s="49">
        <f t="shared" si="12"/>
        <v>0</v>
      </c>
      <c r="BV66" s="49">
        <f t="shared" si="13"/>
        <v>100</v>
      </c>
      <c r="BW66" s="49">
        <f t="shared" si="14"/>
        <v>0</v>
      </c>
      <c r="BX66" s="49">
        <f t="shared" si="15"/>
        <v>186</v>
      </c>
      <c r="BY66" s="49">
        <v>186</v>
      </c>
      <c r="BZ66" s="49" t="s">
        <v>4078</v>
      </c>
      <c r="CA66" s="49" t="s">
        <v>4088</v>
      </c>
      <c r="CB66" s="36"/>
      <c r="CC66" s="36"/>
      <c r="CD66" s="36"/>
      <c r="CE66" s="36">
        <f t="shared" si="16"/>
        <v>50</v>
      </c>
      <c r="CF66" s="36">
        <v>50</v>
      </c>
      <c r="CG66" s="36" t="s">
        <v>4066</v>
      </c>
      <c r="CH66" s="36" t="s">
        <v>4104</v>
      </c>
      <c r="CI66" s="36"/>
      <c r="CJ66" s="36"/>
      <c r="CK66" s="36"/>
      <c r="CL66" s="36"/>
      <c r="CM66" s="36"/>
      <c r="CN66" s="36"/>
      <c r="CO66" s="36"/>
      <c r="CP66" s="36"/>
      <c r="CQ66" s="36">
        <f t="shared" si="17"/>
        <v>100</v>
      </c>
      <c r="CR66" s="36">
        <v>100</v>
      </c>
      <c r="CS66" s="36" t="s">
        <v>4126</v>
      </c>
      <c r="CT66" s="36" t="s">
        <v>4127</v>
      </c>
      <c r="CU66" s="36"/>
      <c r="CV66" s="36"/>
      <c r="CW66" s="36"/>
      <c r="CX66" s="59">
        <f t="shared" si="18"/>
        <v>0</v>
      </c>
      <c r="CY66" s="36"/>
      <c r="CZ66" s="36"/>
      <c r="DA66" s="36"/>
      <c r="DB66" s="36"/>
      <c r="DC66" s="36"/>
      <c r="DD66" s="36"/>
      <c r="DE66" s="59">
        <f t="shared" si="19"/>
        <v>103.68</v>
      </c>
      <c r="DF66" s="59">
        <v>103.68</v>
      </c>
      <c r="DG66" s="59">
        <v>0</v>
      </c>
      <c r="DH66" s="59"/>
      <c r="DI66" s="59"/>
      <c r="DJ66" s="59"/>
      <c r="DK66" s="59" t="s">
        <v>4075</v>
      </c>
      <c r="DL66" s="59">
        <v>0</v>
      </c>
      <c r="DM66" s="23">
        <v>0</v>
      </c>
    </row>
    <row r="67" s="9" customFormat="1" ht="70" customHeight="1" spans="1:117">
      <c r="A67" s="23"/>
      <c r="B67" s="23"/>
      <c r="C67" s="23"/>
      <c r="D67" s="23"/>
      <c r="E67" s="23"/>
      <c r="F67" s="23"/>
      <c r="G67" s="23"/>
      <c r="H67" s="23"/>
      <c r="I67" s="23"/>
      <c r="J67" s="23"/>
      <c r="K67" s="23"/>
      <c r="L67" s="23"/>
      <c r="M67" s="23"/>
      <c r="N67" s="23"/>
      <c r="O67" s="23"/>
      <c r="P67" s="23"/>
      <c r="Q67" s="23">
        <f>SUBTOTAL(103,$W$7:W67)*1</f>
        <v>61</v>
      </c>
      <c r="R67" s="23"/>
      <c r="S67" s="23"/>
      <c r="T67" s="23"/>
      <c r="U67" s="23"/>
      <c r="V67" s="23" t="s">
        <v>4065</v>
      </c>
      <c r="W67" s="23" t="s">
        <v>806</v>
      </c>
      <c r="X67" s="23" t="s">
        <v>192</v>
      </c>
      <c r="Y67" s="23" t="s">
        <v>244</v>
      </c>
      <c r="Z67" s="23" t="s">
        <v>807</v>
      </c>
      <c r="AA67" s="23" t="s">
        <v>808</v>
      </c>
      <c r="AB67" s="23" t="s">
        <v>196</v>
      </c>
      <c r="AC67" s="23" t="s">
        <v>788</v>
      </c>
      <c r="AD67" s="23" t="s">
        <v>809</v>
      </c>
      <c r="AE67" s="23" t="s">
        <v>810</v>
      </c>
      <c r="AF67" s="23" t="s">
        <v>809</v>
      </c>
      <c r="AG67" s="23" t="s">
        <v>811</v>
      </c>
      <c r="AH67" s="23" t="s">
        <v>753</v>
      </c>
      <c r="AI67" s="23" t="s">
        <v>377</v>
      </c>
      <c r="AJ67" s="23" t="s">
        <v>812</v>
      </c>
      <c r="AK67" s="23" t="s">
        <v>813</v>
      </c>
      <c r="AL67" s="23" t="s">
        <v>814</v>
      </c>
      <c r="AM67" s="33" t="s">
        <v>815</v>
      </c>
      <c r="AN67" s="33" t="s">
        <v>290</v>
      </c>
      <c r="AO67" s="23" t="s">
        <v>258</v>
      </c>
      <c r="AP67" s="23" t="s">
        <v>119</v>
      </c>
      <c r="AQ67" s="23"/>
      <c r="AR67" s="23"/>
      <c r="AS67" s="23"/>
      <c r="AT67" s="23"/>
      <c r="AU67" s="36">
        <v>370</v>
      </c>
      <c r="AV67" s="36">
        <v>370</v>
      </c>
      <c r="AW67" s="36">
        <f t="shared" si="7"/>
        <v>370</v>
      </c>
      <c r="AX67" s="36">
        <f t="shared" si="8"/>
        <v>0</v>
      </c>
      <c r="AY67" s="36">
        <v>0</v>
      </c>
      <c r="AZ67" s="36"/>
      <c r="BA67" s="40">
        <v>0</v>
      </c>
      <c r="BB67" s="40">
        <v>0</v>
      </c>
      <c r="BC67" s="23" t="s">
        <v>210</v>
      </c>
      <c r="BD67" s="23">
        <v>0</v>
      </c>
      <c r="BE67" s="23">
        <v>0</v>
      </c>
      <c r="BF67" s="23">
        <v>0</v>
      </c>
      <c r="BG67" s="23">
        <v>0</v>
      </c>
      <c r="BH67" s="23">
        <v>0</v>
      </c>
      <c r="BI67" s="23">
        <v>0</v>
      </c>
      <c r="BJ67" s="23">
        <v>0</v>
      </c>
      <c r="BK67" s="23">
        <v>0</v>
      </c>
      <c r="BL67" s="23">
        <v>0</v>
      </c>
      <c r="BM67" s="23">
        <v>0</v>
      </c>
      <c r="BN67" s="23">
        <v>0</v>
      </c>
      <c r="BO67" s="23"/>
      <c r="BP67" s="23" t="s">
        <v>209</v>
      </c>
      <c r="BQ67" s="49">
        <f t="shared" si="9"/>
        <v>370</v>
      </c>
      <c r="BR67" s="49">
        <f t="shared" si="2"/>
        <v>270</v>
      </c>
      <c r="BS67" s="49">
        <f t="shared" si="10"/>
        <v>0</v>
      </c>
      <c r="BT67" s="49">
        <f t="shared" si="11"/>
        <v>270</v>
      </c>
      <c r="BU67" s="49">
        <f t="shared" si="12"/>
        <v>0</v>
      </c>
      <c r="BV67" s="49">
        <f t="shared" si="13"/>
        <v>100</v>
      </c>
      <c r="BW67" s="49">
        <f t="shared" si="14"/>
        <v>0</v>
      </c>
      <c r="BX67" s="49">
        <f t="shared" si="15"/>
        <v>0</v>
      </c>
      <c r="BY67" s="36"/>
      <c r="BZ67" s="36"/>
      <c r="CA67" s="36"/>
      <c r="CB67" s="36"/>
      <c r="CC67" s="36"/>
      <c r="CD67" s="36"/>
      <c r="CE67" s="36">
        <f t="shared" si="16"/>
        <v>270</v>
      </c>
      <c r="CF67" s="36">
        <v>270</v>
      </c>
      <c r="CG67" s="36" t="s">
        <v>4066</v>
      </c>
      <c r="CH67" s="36" t="s">
        <v>4104</v>
      </c>
      <c r="CI67" s="36"/>
      <c r="CJ67" s="36"/>
      <c r="CK67" s="36"/>
      <c r="CL67" s="36"/>
      <c r="CM67" s="36"/>
      <c r="CN67" s="36"/>
      <c r="CO67" s="36"/>
      <c r="CP67" s="36"/>
      <c r="CQ67" s="36">
        <f t="shared" si="17"/>
        <v>100</v>
      </c>
      <c r="CR67" s="36">
        <v>100</v>
      </c>
      <c r="CS67" s="36" t="s">
        <v>4126</v>
      </c>
      <c r="CT67" s="36" t="s">
        <v>4127</v>
      </c>
      <c r="CU67" s="36"/>
      <c r="CV67" s="36"/>
      <c r="CW67" s="36"/>
      <c r="CX67" s="59">
        <f t="shared" si="18"/>
        <v>0</v>
      </c>
      <c r="CY67" s="36"/>
      <c r="CZ67" s="36"/>
      <c r="DA67" s="36"/>
      <c r="DB67" s="36"/>
      <c r="DC67" s="36"/>
      <c r="DD67" s="36"/>
      <c r="DE67" s="59">
        <f t="shared" si="19"/>
        <v>242.71</v>
      </c>
      <c r="DF67" s="59">
        <v>0</v>
      </c>
      <c r="DG67" s="59">
        <v>242.71</v>
      </c>
      <c r="DH67" s="59"/>
      <c r="DI67" s="59"/>
      <c r="DJ67" s="59"/>
      <c r="DK67" s="59" t="s">
        <v>4083</v>
      </c>
      <c r="DL67" s="59">
        <v>0</v>
      </c>
      <c r="DM67" s="23">
        <v>0</v>
      </c>
    </row>
    <row r="68" s="9" customFormat="1" ht="70" customHeight="1" spans="1:117">
      <c r="A68" s="23"/>
      <c r="B68" s="23"/>
      <c r="C68" s="23"/>
      <c r="D68" s="23"/>
      <c r="E68" s="23"/>
      <c r="F68" s="23"/>
      <c r="G68" s="23"/>
      <c r="H68" s="23"/>
      <c r="I68" s="23"/>
      <c r="J68" s="23"/>
      <c r="K68" s="23"/>
      <c r="L68" s="23"/>
      <c r="M68" s="23"/>
      <c r="N68" s="23"/>
      <c r="O68" s="23"/>
      <c r="P68" s="23"/>
      <c r="Q68" s="23">
        <f>SUBTOTAL(103,$W$7:W68)*1</f>
        <v>62</v>
      </c>
      <c r="R68" s="23"/>
      <c r="S68" s="23"/>
      <c r="T68" s="30"/>
      <c r="U68" s="23"/>
      <c r="V68" s="23" t="s">
        <v>4065</v>
      </c>
      <c r="W68" s="23" t="s">
        <v>817</v>
      </c>
      <c r="X68" s="23" t="s">
        <v>192</v>
      </c>
      <c r="Y68" s="23" t="s">
        <v>244</v>
      </c>
      <c r="Z68" s="23" t="s">
        <v>262</v>
      </c>
      <c r="AA68" s="23" t="s">
        <v>818</v>
      </c>
      <c r="AB68" s="23" t="s">
        <v>196</v>
      </c>
      <c r="AC68" s="23" t="s">
        <v>819</v>
      </c>
      <c r="AD68" s="23" t="s">
        <v>820</v>
      </c>
      <c r="AE68" s="23" t="s">
        <v>821</v>
      </c>
      <c r="AF68" s="23" t="s">
        <v>822</v>
      </c>
      <c r="AG68" s="23" t="s">
        <v>823</v>
      </c>
      <c r="AH68" s="23" t="s">
        <v>504</v>
      </c>
      <c r="AI68" s="23" t="s">
        <v>361</v>
      </c>
      <c r="AJ68" s="23" t="s">
        <v>461</v>
      </c>
      <c r="AK68" s="23" t="s">
        <v>824</v>
      </c>
      <c r="AL68" s="23" t="s">
        <v>825</v>
      </c>
      <c r="AM68" s="33" t="s">
        <v>303</v>
      </c>
      <c r="AN68" s="33" t="s">
        <v>826</v>
      </c>
      <c r="AO68" s="23" t="s">
        <v>274</v>
      </c>
      <c r="AP68" s="23" t="s">
        <v>66</v>
      </c>
      <c r="AQ68" s="23"/>
      <c r="AR68" s="23"/>
      <c r="AS68" s="23"/>
      <c r="AT68" s="23"/>
      <c r="AU68" s="36">
        <v>50</v>
      </c>
      <c r="AV68" s="36">
        <v>50</v>
      </c>
      <c r="AW68" s="36">
        <f t="shared" si="7"/>
        <v>50</v>
      </c>
      <c r="AX68" s="36">
        <f t="shared" si="8"/>
        <v>0</v>
      </c>
      <c r="AY68" s="36">
        <v>0</v>
      </c>
      <c r="AZ68" s="36"/>
      <c r="BA68" s="40">
        <v>200</v>
      </c>
      <c r="BB68" s="40">
        <v>10</v>
      </c>
      <c r="BC68" s="23" t="s">
        <v>210</v>
      </c>
      <c r="BD68" s="23" t="s">
        <v>210</v>
      </c>
      <c r="BE68" s="23" t="s">
        <v>211</v>
      </c>
      <c r="BF68" s="23">
        <v>0</v>
      </c>
      <c r="BG68" s="23" t="s">
        <v>212</v>
      </c>
      <c r="BH68" s="23" t="s">
        <v>210</v>
      </c>
      <c r="BI68" s="23" t="s">
        <v>210</v>
      </c>
      <c r="BJ68" s="23">
        <v>0</v>
      </c>
      <c r="BK68" s="23" t="s">
        <v>210</v>
      </c>
      <c r="BL68" s="23">
        <v>0</v>
      </c>
      <c r="BM68" s="23" t="s">
        <v>827</v>
      </c>
      <c r="BN68" s="23">
        <v>13908276733</v>
      </c>
      <c r="BO68" s="23"/>
      <c r="BP68" s="23" t="s">
        <v>209</v>
      </c>
      <c r="BQ68" s="49">
        <f t="shared" si="9"/>
        <v>50</v>
      </c>
      <c r="BR68" s="49">
        <f t="shared" si="2"/>
        <v>30</v>
      </c>
      <c r="BS68" s="49">
        <f t="shared" si="10"/>
        <v>0</v>
      </c>
      <c r="BT68" s="49">
        <f t="shared" si="11"/>
        <v>30</v>
      </c>
      <c r="BU68" s="49">
        <f t="shared" si="12"/>
        <v>0</v>
      </c>
      <c r="BV68" s="49">
        <f t="shared" si="13"/>
        <v>20</v>
      </c>
      <c r="BW68" s="49">
        <f t="shared" si="14"/>
        <v>0</v>
      </c>
      <c r="BX68" s="49">
        <f t="shared" si="15"/>
        <v>0</v>
      </c>
      <c r="BY68" s="36"/>
      <c r="BZ68" s="36"/>
      <c r="CA68" s="36"/>
      <c r="CB68" s="36"/>
      <c r="CC68" s="36"/>
      <c r="CD68" s="36"/>
      <c r="CE68" s="36">
        <f t="shared" si="16"/>
        <v>30</v>
      </c>
      <c r="CF68" s="36">
        <v>30</v>
      </c>
      <c r="CG68" s="36" t="s">
        <v>4080</v>
      </c>
      <c r="CH68" s="36" t="s">
        <v>4081</v>
      </c>
      <c r="CI68" s="36"/>
      <c r="CJ68" s="36"/>
      <c r="CK68" s="36"/>
      <c r="CL68" s="36"/>
      <c r="CM68" s="36"/>
      <c r="CN68" s="36"/>
      <c r="CO68" s="36"/>
      <c r="CP68" s="36"/>
      <c r="CQ68" s="36">
        <f t="shared" si="17"/>
        <v>20</v>
      </c>
      <c r="CR68" s="36">
        <v>20</v>
      </c>
      <c r="CS68" s="36" t="s">
        <v>4068</v>
      </c>
      <c r="CT68" s="36" t="s">
        <v>4082</v>
      </c>
      <c r="CU68" s="36"/>
      <c r="CV68" s="36"/>
      <c r="CW68" s="36"/>
      <c r="CX68" s="59">
        <f t="shared" si="18"/>
        <v>0</v>
      </c>
      <c r="CY68" s="36"/>
      <c r="CZ68" s="36"/>
      <c r="DA68" s="36"/>
      <c r="DB68" s="36"/>
      <c r="DC68" s="36"/>
      <c r="DD68" s="36"/>
      <c r="DE68" s="59">
        <f t="shared" si="19"/>
        <v>30</v>
      </c>
      <c r="DF68" s="59">
        <v>0</v>
      </c>
      <c r="DG68" s="59">
        <v>30</v>
      </c>
      <c r="DH68" s="59"/>
      <c r="DI68" s="59"/>
      <c r="DJ68" s="59"/>
      <c r="DK68" s="59" t="s">
        <v>4075</v>
      </c>
      <c r="DL68" s="59">
        <v>1</v>
      </c>
      <c r="DM68" s="23" t="s">
        <v>4128</v>
      </c>
    </row>
    <row r="69" s="9" customFormat="1" ht="70" customHeight="1" spans="1:117">
      <c r="A69" s="23"/>
      <c r="B69" s="23"/>
      <c r="C69" s="23"/>
      <c r="D69" s="23"/>
      <c r="E69" s="23"/>
      <c r="F69" s="23"/>
      <c r="G69" s="23"/>
      <c r="H69" s="23"/>
      <c r="I69" s="23"/>
      <c r="J69" s="23"/>
      <c r="K69" s="23"/>
      <c r="L69" s="23"/>
      <c r="M69" s="23"/>
      <c r="N69" s="23"/>
      <c r="O69" s="23"/>
      <c r="P69" s="23"/>
      <c r="Q69" s="23">
        <f>SUBTOTAL(103,$W$7:W69)*1</f>
        <v>63</v>
      </c>
      <c r="R69" s="23"/>
      <c r="S69" s="23"/>
      <c r="T69" s="23"/>
      <c r="U69" s="23"/>
      <c r="V69" s="23" t="s">
        <v>4065</v>
      </c>
      <c r="W69" s="23" t="s">
        <v>828</v>
      </c>
      <c r="X69" s="23" t="s">
        <v>192</v>
      </c>
      <c r="Y69" s="23" t="s">
        <v>244</v>
      </c>
      <c r="Z69" s="23" t="s">
        <v>262</v>
      </c>
      <c r="AA69" s="23" t="s">
        <v>829</v>
      </c>
      <c r="AB69" s="23" t="s">
        <v>196</v>
      </c>
      <c r="AC69" s="23" t="s">
        <v>830</v>
      </c>
      <c r="AD69" s="23" t="s">
        <v>831</v>
      </c>
      <c r="AE69" s="23" t="s">
        <v>832</v>
      </c>
      <c r="AF69" s="23" t="s">
        <v>831</v>
      </c>
      <c r="AG69" s="23" t="s">
        <v>298</v>
      </c>
      <c r="AH69" s="23" t="s">
        <v>268</v>
      </c>
      <c r="AI69" s="23" t="s">
        <v>225</v>
      </c>
      <c r="AJ69" s="23" t="s">
        <v>300</v>
      </c>
      <c r="AK69" s="23" t="s">
        <v>833</v>
      </c>
      <c r="AL69" s="23" t="s">
        <v>834</v>
      </c>
      <c r="AM69" s="33" t="s">
        <v>396</v>
      </c>
      <c r="AN69" s="33" t="s">
        <v>230</v>
      </c>
      <c r="AO69" s="23" t="s">
        <v>274</v>
      </c>
      <c r="AP69" s="23" t="s">
        <v>66</v>
      </c>
      <c r="AQ69" s="23"/>
      <c r="AR69" s="23"/>
      <c r="AS69" s="23"/>
      <c r="AT69" s="23"/>
      <c r="AU69" s="36">
        <v>30</v>
      </c>
      <c r="AV69" s="36">
        <v>30</v>
      </c>
      <c r="AW69" s="36">
        <f t="shared" si="7"/>
        <v>30</v>
      </c>
      <c r="AX69" s="36">
        <f t="shared" si="8"/>
        <v>0</v>
      </c>
      <c r="AY69" s="36">
        <v>0</v>
      </c>
      <c r="AZ69" s="36"/>
      <c r="BA69" s="40">
        <v>225</v>
      </c>
      <c r="BB69" s="40">
        <v>38</v>
      </c>
      <c r="BC69" s="23" t="s">
        <v>210</v>
      </c>
      <c r="BD69" s="23" t="s">
        <v>210</v>
      </c>
      <c r="BE69" s="23" t="s">
        <v>211</v>
      </c>
      <c r="BF69" s="23">
        <v>0</v>
      </c>
      <c r="BG69" s="23" t="s">
        <v>212</v>
      </c>
      <c r="BH69" s="23">
        <v>0</v>
      </c>
      <c r="BI69" s="23" t="s">
        <v>210</v>
      </c>
      <c r="BJ69" s="23">
        <v>0</v>
      </c>
      <c r="BK69" s="23" t="s">
        <v>210</v>
      </c>
      <c r="BL69" s="23">
        <v>0</v>
      </c>
      <c r="BM69" s="23" t="s">
        <v>835</v>
      </c>
      <c r="BN69" s="23">
        <v>18996983890</v>
      </c>
      <c r="BO69" s="23"/>
      <c r="BP69" s="23" t="s">
        <v>209</v>
      </c>
      <c r="BQ69" s="49">
        <f t="shared" si="9"/>
        <v>30</v>
      </c>
      <c r="BR69" s="49">
        <f t="shared" si="2"/>
        <v>18</v>
      </c>
      <c r="BS69" s="49">
        <f t="shared" si="10"/>
        <v>0</v>
      </c>
      <c r="BT69" s="49">
        <f t="shared" si="11"/>
        <v>18</v>
      </c>
      <c r="BU69" s="49">
        <f t="shared" si="12"/>
        <v>0</v>
      </c>
      <c r="BV69" s="49">
        <f t="shared" si="13"/>
        <v>12</v>
      </c>
      <c r="BW69" s="49">
        <f t="shared" si="14"/>
        <v>0</v>
      </c>
      <c r="BX69" s="49">
        <f t="shared" si="15"/>
        <v>0</v>
      </c>
      <c r="BY69" s="36"/>
      <c r="BZ69" s="36"/>
      <c r="CA69" s="36"/>
      <c r="CB69" s="36"/>
      <c r="CC69" s="36"/>
      <c r="CD69" s="36"/>
      <c r="CE69" s="36">
        <f t="shared" si="16"/>
        <v>18</v>
      </c>
      <c r="CF69" s="36">
        <v>18</v>
      </c>
      <c r="CG69" s="36" t="s">
        <v>4080</v>
      </c>
      <c r="CH69" s="36" t="s">
        <v>4081</v>
      </c>
      <c r="CI69" s="36"/>
      <c r="CJ69" s="36"/>
      <c r="CK69" s="36"/>
      <c r="CL69" s="36"/>
      <c r="CM69" s="36"/>
      <c r="CN69" s="36"/>
      <c r="CO69" s="36"/>
      <c r="CP69" s="36"/>
      <c r="CQ69" s="36">
        <f t="shared" si="17"/>
        <v>12</v>
      </c>
      <c r="CR69" s="36">
        <v>12</v>
      </c>
      <c r="CS69" s="36" t="s">
        <v>4092</v>
      </c>
      <c r="CT69" s="36" t="s">
        <v>4093</v>
      </c>
      <c r="CU69" s="36"/>
      <c r="CV69" s="36"/>
      <c r="CW69" s="36"/>
      <c r="CX69" s="59">
        <f t="shared" si="18"/>
        <v>0</v>
      </c>
      <c r="CY69" s="36"/>
      <c r="CZ69" s="36"/>
      <c r="DA69" s="36"/>
      <c r="DB69" s="36"/>
      <c r="DC69" s="36"/>
      <c r="DD69" s="36"/>
      <c r="DE69" s="59">
        <f t="shared" si="19"/>
        <v>10.73</v>
      </c>
      <c r="DF69" s="59">
        <v>0</v>
      </c>
      <c r="DG69" s="59">
        <v>10.73</v>
      </c>
      <c r="DH69" s="59"/>
      <c r="DI69" s="59"/>
      <c r="DJ69" s="59"/>
      <c r="DK69" s="59" t="s">
        <v>4075</v>
      </c>
      <c r="DL69" s="59">
        <v>1</v>
      </c>
      <c r="DM69" s="23" t="s">
        <v>4129</v>
      </c>
    </row>
    <row r="70" s="9" customFormat="1" ht="70" customHeight="1" spans="1:117">
      <c r="A70" s="23"/>
      <c r="B70" s="23"/>
      <c r="C70" s="23"/>
      <c r="D70" s="23"/>
      <c r="E70" s="23"/>
      <c r="F70" s="23"/>
      <c r="G70" s="23"/>
      <c r="H70" s="23"/>
      <c r="I70" s="23"/>
      <c r="J70" s="23"/>
      <c r="K70" s="23"/>
      <c r="L70" s="23"/>
      <c r="M70" s="23"/>
      <c r="N70" s="23"/>
      <c r="O70" s="23"/>
      <c r="P70" s="23"/>
      <c r="Q70" s="23">
        <f>SUBTOTAL(103,$W$7:W70)*1</f>
        <v>64</v>
      </c>
      <c r="R70" s="23"/>
      <c r="S70" s="23"/>
      <c r="T70" s="30"/>
      <c r="U70" s="23"/>
      <c r="V70" s="23" t="s">
        <v>4065</v>
      </c>
      <c r="W70" s="23" t="s">
        <v>836</v>
      </c>
      <c r="X70" s="23" t="s">
        <v>192</v>
      </c>
      <c r="Y70" s="23" t="s">
        <v>193</v>
      </c>
      <c r="Z70" s="23" t="s">
        <v>194</v>
      </c>
      <c r="AA70" s="23" t="s">
        <v>837</v>
      </c>
      <c r="AB70" s="23" t="s">
        <v>196</v>
      </c>
      <c r="AC70" s="23" t="s">
        <v>838</v>
      </c>
      <c r="AD70" s="23" t="s">
        <v>839</v>
      </c>
      <c r="AE70" s="23" t="s">
        <v>840</v>
      </c>
      <c r="AF70" s="23" t="s">
        <v>837</v>
      </c>
      <c r="AG70" s="23" t="s">
        <v>841</v>
      </c>
      <c r="AH70" s="23" t="s">
        <v>202</v>
      </c>
      <c r="AI70" s="23" t="s">
        <v>269</v>
      </c>
      <c r="AJ70" s="23" t="s">
        <v>842</v>
      </c>
      <c r="AK70" s="23">
        <v>0</v>
      </c>
      <c r="AL70" s="23" t="s">
        <v>843</v>
      </c>
      <c r="AM70" s="33" t="s">
        <v>351</v>
      </c>
      <c r="AN70" s="33" t="s">
        <v>207</v>
      </c>
      <c r="AO70" s="23" t="s">
        <v>208</v>
      </c>
      <c r="AP70" s="23" t="s">
        <v>24</v>
      </c>
      <c r="AQ70" s="23"/>
      <c r="AR70" s="23"/>
      <c r="AS70" s="23"/>
      <c r="AT70" s="23"/>
      <c r="AU70" s="36">
        <v>20</v>
      </c>
      <c r="AV70" s="36">
        <v>20</v>
      </c>
      <c r="AW70" s="36">
        <f t="shared" si="7"/>
        <v>20</v>
      </c>
      <c r="AX70" s="36">
        <f t="shared" si="8"/>
        <v>0</v>
      </c>
      <c r="AY70" s="36">
        <v>0</v>
      </c>
      <c r="AZ70" s="36"/>
      <c r="BA70" s="40">
        <v>700</v>
      </c>
      <c r="BB70" s="40">
        <v>67</v>
      </c>
      <c r="BC70" s="23" t="s">
        <v>210</v>
      </c>
      <c r="BD70" s="23" t="s">
        <v>210</v>
      </c>
      <c r="BE70" s="23" t="s">
        <v>211</v>
      </c>
      <c r="BF70" s="23">
        <v>0</v>
      </c>
      <c r="BG70" s="23" t="s">
        <v>212</v>
      </c>
      <c r="BH70" s="23" t="s">
        <v>209</v>
      </c>
      <c r="BI70" s="23" t="s">
        <v>210</v>
      </c>
      <c r="BJ70" s="23">
        <v>0</v>
      </c>
      <c r="BK70" s="23" t="s">
        <v>210</v>
      </c>
      <c r="BL70" s="23">
        <v>0</v>
      </c>
      <c r="BM70" s="23" t="s">
        <v>589</v>
      </c>
      <c r="BN70" s="23">
        <v>15213780888</v>
      </c>
      <c r="BO70" s="23"/>
      <c r="BP70" s="23" t="s">
        <v>209</v>
      </c>
      <c r="BQ70" s="49">
        <f t="shared" si="9"/>
        <v>20</v>
      </c>
      <c r="BR70" s="49">
        <f t="shared" ref="BR70:BR133" si="20">BS70+BT70+BU70</f>
        <v>20</v>
      </c>
      <c r="BS70" s="49">
        <f t="shared" si="10"/>
        <v>20</v>
      </c>
      <c r="BT70" s="49">
        <f t="shared" si="11"/>
        <v>0</v>
      </c>
      <c r="BU70" s="49">
        <f t="shared" si="12"/>
        <v>0</v>
      </c>
      <c r="BV70" s="49">
        <f t="shared" si="13"/>
        <v>0</v>
      </c>
      <c r="BW70" s="49">
        <f t="shared" si="14"/>
        <v>0</v>
      </c>
      <c r="BX70" s="49">
        <f t="shared" si="15"/>
        <v>20</v>
      </c>
      <c r="BY70" s="49">
        <v>20</v>
      </c>
      <c r="BZ70" s="52" t="s">
        <v>4078</v>
      </c>
      <c r="CA70" s="52" t="s">
        <v>4079</v>
      </c>
      <c r="CB70" s="36"/>
      <c r="CC70" s="36"/>
      <c r="CD70" s="36"/>
      <c r="CE70" s="36">
        <f t="shared" si="16"/>
        <v>0</v>
      </c>
      <c r="CF70" s="36"/>
      <c r="CG70" s="36"/>
      <c r="CH70" s="36"/>
      <c r="CI70" s="36"/>
      <c r="CJ70" s="36"/>
      <c r="CK70" s="36"/>
      <c r="CL70" s="36"/>
      <c r="CM70" s="36"/>
      <c r="CN70" s="36"/>
      <c r="CO70" s="36"/>
      <c r="CP70" s="36"/>
      <c r="CQ70" s="36">
        <f t="shared" si="17"/>
        <v>0</v>
      </c>
      <c r="CR70" s="36"/>
      <c r="CS70" s="36"/>
      <c r="CT70" s="36"/>
      <c r="CU70" s="36"/>
      <c r="CV70" s="36"/>
      <c r="CW70" s="36"/>
      <c r="CX70" s="59">
        <f t="shared" si="18"/>
        <v>0</v>
      </c>
      <c r="CY70" s="36"/>
      <c r="CZ70" s="36"/>
      <c r="DA70" s="36"/>
      <c r="DB70" s="36"/>
      <c r="DC70" s="36"/>
      <c r="DD70" s="36"/>
      <c r="DE70" s="59">
        <f t="shared" si="19"/>
        <v>20</v>
      </c>
      <c r="DF70" s="59">
        <v>20</v>
      </c>
      <c r="DG70" s="59">
        <v>0</v>
      </c>
      <c r="DH70" s="59"/>
      <c r="DI70" s="59"/>
      <c r="DJ70" s="59"/>
      <c r="DK70" s="59" t="s">
        <v>4070</v>
      </c>
      <c r="DL70" s="59">
        <v>1</v>
      </c>
      <c r="DM70" s="23" t="s">
        <v>4071</v>
      </c>
    </row>
    <row r="71" s="9" customFormat="1" ht="70" customHeight="1" spans="1:117">
      <c r="A71" s="23"/>
      <c r="B71" s="23"/>
      <c r="C71" s="23"/>
      <c r="D71" s="23"/>
      <c r="E71" s="23"/>
      <c r="F71" s="23"/>
      <c r="G71" s="23"/>
      <c r="H71" s="23"/>
      <c r="I71" s="23"/>
      <c r="J71" s="23"/>
      <c r="K71" s="23"/>
      <c r="L71" s="23"/>
      <c r="M71" s="23"/>
      <c r="N71" s="23"/>
      <c r="O71" s="23"/>
      <c r="P71" s="23"/>
      <c r="Q71" s="23">
        <f>SUBTOTAL(103,$W$7:W71)*1</f>
        <v>65</v>
      </c>
      <c r="R71" s="23"/>
      <c r="S71" s="23"/>
      <c r="T71" s="23"/>
      <c r="U71" s="23"/>
      <c r="V71" s="23" t="s">
        <v>4065</v>
      </c>
      <c r="W71" s="23" t="s">
        <v>844</v>
      </c>
      <c r="X71" s="23" t="s">
        <v>192</v>
      </c>
      <c r="Y71" s="23" t="s">
        <v>193</v>
      </c>
      <c r="Z71" s="23" t="s">
        <v>194</v>
      </c>
      <c r="AA71" s="23" t="s">
        <v>845</v>
      </c>
      <c r="AB71" s="23" t="s">
        <v>196</v>
      </c>
      <c r="AC71" s="23" t="s">
        <v>846</v>
      </c>
      <c r="AD71" s="23" t="s">
        <v>847</v>
      </c>
      <c r="AE71" s="23" t="s">
        <v>848</v>
      </c>
      <c r="AF71" s="23" t="s">
        <v>845</v>
      </c>
      <c r="AG71" s="23" t="s">
        <v>849</v>
      </c>
      <c r="AH71" s="23" t="s">
        <v>202</v>
      </c>
      <c r="AI71" s="23" t="s">
        <v>269</v>
      </c>
      <c r="AJ71" s="23" t="s">
        <v>850</v>
      </c>
      <c r="AK71" s="23">
        <v>0</v>
      </c>
      <c r="AL71" s="23" t="s">
        <v>851</v>
      </c>
      <c r="AM71" s="33" t="s">
        <v>351</v>
      </c>
      <c r="AN71" s="33" t="s">
        <v>207</v>
      </c>
      <c r="AO71" s="23" t="s">
        <v>208</v>
      </c>
      <c r="AP71" s="23" t="s">
        <v>88</v>
      </c>
      <c r="AQ71" s="23"/>
      <c r="AR71" s="23"/>
      <c r="AS71" s="23"/>
      <c r="AT71" s="23"/>
      <c r="AU71" s="36">
        <v>13</v>
      </c>
      <c r="AV71" s="36">
        <v>13</v>
      </c>
      <c r="AW71" s="36">
        <f t="shared" ref="AW71:AW134" si="21">BR71+BV71+BW71</f>
        <v>13</v>
      </c>
      <c r="AX71" s="36">
        <f t="shared" ref="AX71:AX134" si="22">AV71-AW71-AY71</f>
        <v>0</v>
      </c>
      <c r="AY71" s="36">
        <v>0</v>
      </c>
      <c r="AZ71" s="36"/>
      <c r="BA71" s="40">
        <v>78</v>
      </c>
      <c r="BB71" s="40">
        <v>6</v>
      </c>
      <c r="BC71" s="23" t="s">
        <v>210</v>
      </c>
      <c r="BD71" s="23" t="s">
        <v>210</v>
      </c>
      <c r="BE71" s="23" t="s">
        <v>211</v>
      </c>
      <c r="BF71" s="23">
        <v>0</v>
      </c>
      <c r="BG71" s="23" t="s">
        <v>212</v>
      </c>
      <c r="BH71" s="23" t="s">
        <v>210</v>
      </c>
      <c r="BI71" s="23" t="s">
        <v>210</v>
      </c>
      <c r="BJ71" s="23">
        <v>0</v>
      </c>
      <c r="BK71" s="23" t="s">
        <v>210</v>
      </c>
      <c r="BL71" s="23">
        <v>0</v>
      </c>
      <c r="BM71" s="23" t="s">
        <v>852</v>
      </c>
      <c r="BN71" s="23">
        <v>75648001</v>
      </c>
      <c r="BO71" s="23"/>
      <c r="BP71" s="23" t="s">
        <v>209</v>
      </c>
      <c r="BQ71" s="49">
        <f t="shared" ref="BQ71:BQ134" si="23">BS71+BT71+BU71+BV71+BW71</f>
        <v>13</v>
      </c>
      <c r="BR71" s="49">
        <f t="shared" si="20"/>
        <v>13</v>
      </c>
      <c r="BS71" s="49">
        <f t="shared" ref="BS71:BS134" si="24">BX71</f>
        <v>13</v>
      </c>
      <c r="BT71" s="49">
        <f t="shared" ref="BT71:BT134" si="25">CE71</f>
        <v>0</v>
      </c>
      <c r="BU71" s="49">
        <f t="shared" ref="BU71:BU134" si="26">CO71</f>
        <v>0</v>
      </c>
      <c r="BV71" s="49">
        <f t="shared" ref="BV71:BV134" si="27">CQ71</f>
        <v>0</v>
      </c>
      <c r="BW71" s="49">
        <f t="shared" ref="BW71:BW134" si="28">CX71</f>
        <v>0</v>
      </c>
      <c r="BX71" s="49">
        <f t="shared" ref="BX71:BX134" si="29">BY71+CB71</f>
        <v>13</v>
      </c>
      <c r="BY71" s="49">
        <v>13</v>
      </c>
      <c r="BZ71" s="52" t="s">
        <v>4078</v>
      </c>
      <c r="CA71" s="52" t="s">
        <v>4079</v>
      </c>
      <c r="CB71" s="36"/>
      <c r="CC71" s="36"/>
      <c r="CD71" s="36"/>
      <c r="CE71" s="36">
        <f t="shared" ref="CE71:CE134" si="30">CF71+CI71+CL71</f>
        <v>0</v>
      </c>
      <c r="CF71" s="36"/>
      <c r="CG71" s="36"/>
      <c r="CH71" s="36"/>
      <c r="CI71" s="36"/>
      <c r="CJ71" s="36"/>
      <c r="CK71" s="36"/>
      <c r="CL71" s="36"/>
      <c r="CM71" s="36"/>
      <c r="CN71" s="36"/>
      <c r="CO71" s="36"/>
      <c r="CP71" s="36"/>
      <c r="CQ71" s="36">
        <f t="shared" ref="CQ71:CQ134" si="31">CR71+CU71</f>
        <v>0</v>
      </c>
      <c r="CR71" s="36"/>
      <c r="CS71" s="36"/>
      <c r="CT71" s="36"/>
      <c r="CU71" s="36"/>
      <c r="CV71" s="36"/>
      <c r="CW71" s="36"/>
      <c r="CX71" s="59">
        <f t="shared" ref="CX71:CX122" si="32">CY71</f>
        <v>0</v>
      </c>
      <c r="CY71" s="36"/>
      <c r="CZ71" s="36"/>
      <c r="DA71" s="36"/>
      <c r="DB71" s="36"/>
      <c r="DC71" s="36"/>
      <c r="DD71" s="36"/>
      <c r="DE71" s="59">
        <f t="shared" ref="DE71:DE134" si="33">SUM(DF71:DH71)</f>
        <v>10.4</v>
      </c>
      <c r="DF71" s="59">
        <v>10.4</v>
      </c>
      <c r="DG71" s="59">
        <v>0</v>
      </c>
      <c r="DH71" s="59"/>
      <c r="DI71" s="59"/>
      <c r="DJ71" s="59"/>
      <c r="DK71" s="59" t="s">
        <v>4075</v>
      </c>
      <c r="DL71" s="59">
        <v>1</v>
      </c>
      <c r="DM71" s="23" t="s">
        <v>4130</v>
      </c>
    </row>
    <row r="72" s="9" customFormat="1" ht="70" customHeight="1" spans="1:117">
      <c r="A72" s="23"/>
      <c r="B72" s="23"/>
      <c r="C72" s="23"/>
      <c r="D72" s="23"/>
      <c r="E72" s="23"/>
      <c r="F72" s="23"/>
      <c r="G72" s="23"/>
      <c r="H72" s="23"/>
      <c r="I72" s="23"/>
      <c r="J72" s="23"/>
      <c r="K72" s="23"/>
      <c r="L72" s="23"/>
      <c r="M72" s="23"/>
      <c r="N72" s="23"/>
      <c r="O72" s="23"/>
      <c r="P72" s="23"/>
      <c r="Q72" s="23">
        <f>SUBTOTAL(103,$W$7:W72)*1</f>
        <v>66</v>
      </c>
      <c r="R72" s="23"/>
      <c r="S72" s="23"/>
      <c r="T72" s="30"/>
      <c r="U72" s="23"/>
      <c r="V72" s="23" t="s">
        <v>4065</v>
      </c>
      <c r="W72" s="23" t="s">
        <v>853</v>
      </c>
      <c r="X72" s="23" t="s">
        <v>192</v>
      </c>
      <c r="Y72" s="23" t="s">
        <v>193</v>
      </c>
      <c r="Z72" s="23" t="s">
        <v>194</v>
      </c>
      <c r="AA72" s="23" t="s">
        <v>854</v>
      </c>
      <c r="AB72" s="23" t="s">
        <v>196</v>
      </c>
      <c r="AC72" s="23" t="s">
        <v>855</v>
      </c>
      <c r="AD72" s="23" t="s">
        <v>847</v>
      </c>
      <c r="AE72" s="23" t="s">
        <v>848</v>
      </c>
      <c r="AF72" s="23" t="s">
        <v>854</v>
      </c>
      <c r="AG72" s="23" t="s">
        <v>849</v>
      </c>
      <c r="AH72" s="23" t="s">
        <v>224</v>
      </c>
      <c r="AI72" s="23" t="s">
        <v>225</v>
      </c>
      <c r="AJ72" s="23" t="s">
        <v>850</v>
      </c>
      <c r="AK72" s="23">
        <v>0</v>
      </c>
      <c r="AL72" s="23" t="s">
        <v>851</v>
      </c>
      <c r="AM72" s="33" t="s">
        <v>351</v>
      </c>
      <c r="AN72" s="33" t="s">
        <v>207</v>
      </c>
      <c r="AO72" s="23" t="s">
        <v>208</v>
      </c>
      <c r="AP72" s="23" t="s">
        <v>78</v>
      </c>
      <c r="AQ72" s="23"/>
      <c r="AR72" s="23"/>
      <c r="AS72" s="23"/>
      <c r="AT72" s="23"/>
      <c r="AU72" s="36">
        <v>13</v>
      </c>
      <c r="AV72" s="36">
        <v>13</v>
      </c>
      <c r="AW72" s="36">
        <f t="shared" si="21"/>
        <v>13</v>
      </c>
      <c r="AX72" s="36">
        <f t="shared" si="22"/>
        <v>0</v>
      </c>
      <c r="AY72" s="36">
        <v>0</v>
      </c>
      <c r="AZ72" s="36"/>
      <c r="BA72" s="40">
        <v>78</v>
      </c>
      <c r="BB72" s="40">
        <v>6</v>
      </c>
      <c r="BC72" s="23" t="s">
        <v>210</v>
      </c>
      <c r="BD72" s="23" t="s">
        <v>210</v>
      </c>
      <c r="BE72" s="23" t="s">
        <v>211</v>
      </c>
      <c r="BF72" s="23">
        <v>0</v>
      </c>
      <c r="BG72" s="23" t="s">
        <v>212</v>
      </c>
      <c r="BH72" s="23" t="s">
        <v>210</v>
      </c>
      <c r="BI72" s="23" t="s">
        <v>210</v>
      </c>
      <c r="BJ72" s="23">
        <v>0</v>
      </c>
      <c r="BK72" s="23" t="s">
        <v>210</v>
      </c>
      <c r="BL72" s="23">
        <v>0</v>
      </c>
      <c r="BM72" s="23" t="s">
        <v>488</v>
      </c>
      <c r="BN72" s="23">
        <v>75711118</v>
      </c>
      <c r="BO72" s="23"/>
      <c r="BP72" s="23" t="s">
        <v>209</v>
      </c>
      <c r="BQ72" s="49">
        <f t="shared" si="23"/>
        <v>13</v>
      </c>
      <c r="BR72" s="49">
        <f t="shared" si="20"/>
        <v>13</v>
      </c>
      <c r="BS72" s="49">
        <f t="shared" si="24"/>
        <v>13</v>
      </c>
      <c r="BT72" s="49">
        <f t="shared" si="25"/>
        <v>0</v>
      </c>
      <c r="BU72" s="49">
        <f t="shared" si="26"/>
        <v>0</v>
      </c>
      <c r="BV72" s="49">
        <f t="shared" si="27"/>
        <v>0</v>
      </c>
      <c r="BW72" s="49">
        <f t="shared" si="28"/>
        <v>0</v>
      </c>
      <c r="BX72" s="49">
        <f t="shared" si="29"/>
        <v>13</v>
      </c>
      <c r="BY72" s="49">
        <v>13</v>
      </c>
      <c r="BZ72" s="52" t="s">
        <v>4078</v>
      </c>
      <c r="CA72" s="52" t="s">
        <v>4079</v>
      </c>
      <c r="CB72" s="36"/>
      <c r="CC72" s="36"/>
      <c r="CD72" s="36"/>
      <c r="CE72" s="36">
        <f t="shared" si="30"/>
        <v>0</v>
      </c>
      <c r="CF72" s="36"/>
      <c r="CG72" s="36"/>
      <c r="CH72" s="36"/>
      <c r="CI72" s="36"/>
      <c r="CJ72" s="36"/>
      <c r="CK72" s="36"/>
      <c r="CL72" s="36"/>
      <c r="CM72" s="36"/>
      <c r="CN72" s="36"/>
      <c r="CO72" s="36"/>
      <c r="CP72" s="36"/>
      <c r="CQ72" s="36">
        <f t="shared" si="31"/>
        <v>0</v>
      </c>
      <c r="CR72" s="36"/>
      <c r="CS72" s="36"/>
      <c r="CT72" s="36"/>
      <c r="CU72" s="36"/>
      <c r="CV72" s="36"/>
      <c r="CW72" s="36"/>
      <c r="CX72" s="59">
        <f t="shared" si="32"/>
        <v>0</v>
      </c>
      <c r="CY72" s="36"/>
      <c r="CZ72" s="36"/>
      <c r="DA72" s="36"/>
      <c r="DB72" s="36"/>
      <c r="DC72" s="36"/>
      <c r="DD72" s="36"/>
      <c r="DE72" s="59">
        <f t="shared" si="33"/>
        <v>0</v>
      </c>
      <c r="DF72" s="59">
        <v>0</v>
      </c>
      <c r="DG72" s="59">
        <v>0</v>
      </c>
      <c r="DH72" s="59"/>
      <c r="DI72" s="59"/>
      <c r="DJ72" s="59"/>
      <c r="DK72" s="59" t="s">
        <v>4075</v>
      </c>
      <c r="DL72" s="59">
        <v>80</v>
      </c>
      <c r="DM72" s="23">
        <v>0</v>
      </c>
    </row>
    <row r="73" s="9" customFormat="1" ht="70" customHeight="1" spans="1:117">
      <c r="A73" s="23"/>
      <c r="B73" s="23"/>
      <c r="C73" s="23"/>
      <c r="D73" s="23"/>
      <c r="E73" s="23"/>
      <c r="F73" s="23"/>
      <c r="G73" s="23"/>
      <c r="H73" s="23"/>
      <c r="I73" s="23"/>
      <c r="J73" s="23"/>
      <c r="K73" s="23"/>
      <c r="L73" s="23"/>
      <c r="M73" s="23"/>
      <c r="N73" s="23"/>
      <c r="O73" s="23"/>
      <c r="P73" s="23"/>
      <c r="Q73" s="23">
        <f>SUBTOTAL(103,$W$7:W73)*1</f>
        <v>67</v>
      </c>
      <c r="R73" s="23"/>
      <c r="S73" s="23"/>
      <c r="T73" s="23"/>
      <c r="U73" s="23"/>
      <c r="V73" s="23" t="s">
        <v>4065</v>
      </c>
      <c r="W73" s="23" t="s">
        <v>856</v>
      </c>
      <c r="X73" s="23" t="s">
        <v>192</v>
      </c>
      <c r="Y73" s="23" t="s">
        <v>193</v>
      </c>
      <c r="Z73" s="23" t="s">
        <v>194</v>
      </c>
      <c r="AA73" s="23" t="s">
        <v>857</v>
      </c>
      <c r="AB73" s="23" t="s">
        <v>196</v>
      </c>
      <c r="AC73" s="23" t="s">
        <v>39</v>
      </c>
      <c r="AD73" s="23" t="s">
        <v>858</v>
      </c>
      <c r="AE73" s="23" t="s">
        <v>859</v>
      </c>
      <c r="AF73" s="23" t="s">
        <v>857</v>
      </c>
      <c r="AG73" s="23" t="s">
        <v>860</v>
      </c>
      <c r="AH73" s="23" t="s">
        <v>202</v>
      </c>
      <c r="AI73" s="23" t="s">
        <v>269</v>
      </c>
      <c r="AJ73" s="23" t="s">
        <v>861</v>
      </c>
      <c r="AK73" s="23">
        <v>0</v>
      </c>
      <c r="AL73" s="23" t="s">
        <v>862</v>
      </c>
      <c r="AM73" s="33" t="s">
        <v>351</v>
      </c>
      <c r="AN73" s="33" t="s">
        <v>207</v>
      </c>
      <c r="AO73" s="23" t="s">
        <v>208</v>
      </c>
      <c r="AP73" s="23" t="s">
        <v>38</v>
      </c>
      <c r="AQ73" s="23"/>
      <c r="AR73" s="23"/>
      <c r="AS73" s="23"/>
      <c r="AT73" s="23"/>
      <c r="AU73" s="36">
        <v>15</v>
      </c>
      <c r="AV73" s="36">
        <v>15</v>
      </c>
      <c r="AW73" s="36">
        <f t="shared" si="21"/>
        <v>15</v>
      </c>
      <c r="AX73" s="36">
        <f t="shared" si="22"/>
        <v>0</v>
      </c>
      <c r="AY73" s="36">
        <v>0</v>
      </c>
      <c r="AZ73" s="36"/>
      <c r="BA73" s="40">
        <v>300</v>
      </c>
      <c r="BB73" s="40">
        <v>0</v>
      </c>
      <c r="BC73" s="23" t="s">
        <v>210</v>
      </c>
      <c r="BD73" s="23" t="s">
        <v>210</v>
      </c>
      <c r="BE73" s="23" t="s">
        <v>211</v>
      </c>
      <c r="BF73" s="23" t="s">
        <v>212</v>
      </c>
      <c r="BG73" s="23">
        <v>0</v>
      </c>
      <c r="BH73" s="23" t="s">
        <v>210</v>
      </c>
      <c r="BI73" s="23" t="s">
        <v>210</v>
      </c>
      <c r="BJ73" s="23">
        <v>0</v>
      </c>
      <c r="BK73" s="23" t="s">
        <v>210</v>
      </c>
      <c r="BL73" s="23">
        <v>0</v>
      </c>
      <c r="BM73" s="23" t="s">
        <v>863</v>
      </c>
      <c r="BN73" s="23">
        <v>17623092166</v>
      </c>
      <c r="BO73" s="23"/>
      <c r="BP73" s="23" t="s">
        <v>209</v>
      </c>
      <c r="BQ73" s="49">
        <f t="shared" si="23"/>
        <v>15</v>
      </c>
      <c r="BR73" s="49">
        <f t="shared" si="20"/>
        <v>15</v>
      </c>
      <c r="BS73" s="49">
        <f t="shared" si="24"/>
        <v>15</v>
      </c>
      <c r="BT73" s="49">
        <f t="shared" si="25"/>
        <v>0</v>
      </c>
      <c r="BU73" s="49">
        <f t="shared" si="26"/>
        <v>0</v>
      </c>
      <c r="BV73" s="49">
        <f t="shared" si="27"/>
        <v>0</v>
      </c>
      <c r="BW73" s="49">
        <f t="shared" si="28"/>
        <v>0</v>
      </c>
      <c r="BX73" s="49">
        <f t="shared" si="29"/>
        <v>15</v>
      </c>
      <c r="BY73" s="49">
        <v>15</v>
      </c>
      <c r="BZ73" s="52" t="s">
        <v>4078</v>
      </c>
      <c r="CA73" s="52" t="s">
        <v>4079</v>
      </c>
      <c r="CB73" s="36"/>
      <c r="CC73" s="36"/>
      <c r="CD73" s="36"/>
      <c r="CE73" s="36">
        <f t="shared" si="30"/>
        <v>0</v>
      </c>
      <c r="CF73" s="36"/>
      <c r="CG73" s="36"/>
      <c r="CH73" s="36"/>
      <c r="CI73" s="36"/>
      <c r="CJ73" s="36"/>
      <c r="CK73" s="36"/>
      <c r="CL73" s="36"/>
      <c r="CM73" s="36"/>
      <c r="CN73" s="36"/>
      <c r="CO73" s="36"/>
      <c r="CP73" s="36"/>
      <c r="CQ73" s="36">
        <f t="shared" si="31"/>
        <v>0</v>
      </c>
      <c r="CR73" s="36"/>
      <c r="CS73" s="36"/>
      <c r="CT73" s="36"/>
      <c r="CU73" s="36"/>
      <c r="CV73" s="36"/>
      <c r="CW73" s="36"/>
      <c r="CX73" s="59">
        <f t="shared" si="32"/>
        <v>0</v>
      </c>
      <c r="CY73" s="36"/>
      <c r="CZ73" s="36"/>
      <c r="DA73" s="36"/>
      <c r="DB73" s="36"/>
      <c r="DC73" s="36"/>
      <c r="DD73" s="36"/>
      <c r="DE73" s="59">
        <f t="shared" si="33"/>
        <v>12</v>
      </c>
      <c r="DF73" s="59">
        <v>12</v>
      </c>
      <c r="DG73" s="59">
        <v>0</v>
      </c>
      <c r="DH73" s="59"/>
      <c r="DI73" s="59"/>
      <c r="DJ73" s="59"/>
      <c r="DK73" s="59" t="s">
        <v>4075</v>
      </c>
      <c r="DL73" s="59">
        <v>0</v>
      </c>
      <c r="DM73" s="23">
        <v>0</v>
      </c>
    </row>
    <row r="74" s="9" customFormat="1" ht="70" customHeight="1" spans="1:117">
      <c r="A74" s="23"/>
      <c r="B74" s="23"/>
      <c r="C74" s="23"/>
      <c r="D74" s="23"/>
      <c r="E74" s="23"/>
      <c r="F74" s="23"/>
      <c r="G74" s="23"/>
      <c r="H74" s="23"/>
      <c r="I74" s="23"/>
      <c r="J74" s="23"/>
      <c r="K74" s="23"/>
      <c r="L74" s="23"/>
      <c r="M74" s="23"/>
      <c r="N74" s="23"/>
      <c r="O74" s="23"/>
      <c r="P74" s="23"/>
      <c r="Q74" s="23">
        <f>SUBTOTAL(103,$W$7:W74)*1</f>
        <v>68</v>
      </c>
      <c r="R74" s="23"/>
      <c r="S74" s="23"/>
      <c r="T74" s="30"/>
      <c r="U74" s="23"/>
      <c r="V74" s="23" t="s">
        <v>4065</v>
      </c>
      <c r="W74" s="23" t="s">
        <v>864</v>
      </c>
      <c r="X74" s="23" t="s">
        <v>215</v>
      </c>
      <c r="Y74" s="23" t="s">
        <v>216</v>
      </c>
      <c r="Z74" s="23" t="s">
        <v>217</v>
      </c>
      <c r="AA74" s="23" t="s">
        <v>865</v>
      </c>
      <c r="AB74" s="23" t="s">
        <v>574</v>
      </c>
      <c r="AC74" s="23" t="s">
        <v>371</v>
      </c>
      <c r="AD74" s="23" t="s">
        <v>866</v>
      </c>
      <c r="AE74" s="23" t="s">
        <v>867</v>
      </c>
      <c r="AF74" s="23" t="s">
        <v>868</v>
      </c>
      <c r="AG74" s="23" t="s">
        <v>869</v>
      </c>
      <c r="AH74" s="23" t="s">
        <v>870</v>
      </c>
      <c r="AI74" s="23" t="s">
        <v>225</v>
      </c>
      <c r="AJ74" s="23" t="s">
        <v>871</v>
      </c>
      <c r="AK74" s="23" t="s">
        <v>379</v>
      </c>
      <c r="AL74" s="23" t="s">
        <v>872</v>
      </c>
      <c r="AM74" s="33" t="s">
        <v>381</v>
      </c>
      <c r="AN74" s="33" t="s">
        <v>207</v>
      </c>
      <c r="AO74" s="23" t="s">
        <v>367</v>
      </c>
      <c r="AP74" s="23" t="s">
        <v>114</v>
      </c>
      <c r="AQ74" s="23"/>
      <c r="AR74" s="23"/>
      <c r="AS74" s="23"/>
      <c r="AT74" s="23"/>
      <c r="AU74" s="36">
        <v>765</v>
      </c>
      <c r="AV74" s="36">
        <v>765</v>
      </c>
      <c r="AW74" s="36">
        <f t="shared" si="21"/>
        <v>765</v>
      </c>
      <c r="AX74" s="36">
        <f t="shared" si="22"/>
        <v>0</v>
      </c>
      <c r="AY74" s="36">
        <v>0</v>
      </c>
      <c r="AZ74" s="36"/>
      <c r="BA74" s="40">
        <v>500</v>
      </c>
      <c r="BB74" s="40">
        <v>60</v>
      </c>
      <c r="BC74" s="23" t="s">
        <v>210</v>
      </c>
      <c r="BD74" s="23" t="s">
        <v>210</v>
      </c>
      <c r="BE74" s="23" t="s">
        <v>211</v>
      </c>
      <c r="BF74" s="23">
        <v>0</v>
      </c>
      <c r="BG74" s="23" t="s">
        <v>212</v>
      </c>
      <c r="BH74" s="23" t="s">
        <v>209</v>
      </c>
      <c r="BI74" s="23" t="s">
        <v>210</v>
      </c>
      <c r="BJ74" s="23">
        <v>0</v>
      </c>
      <c r="BK74" s="23" t="s">
        <v>210</v>
      </c>
      <c r="BL74" s="23">
        <v>0</v>
      </c>
      <c r="BM74" s="23" t="s">
        <v>382</v>
      </c>
      <c r="BN74" s="23" t="s">
        <v>383</v>
      </c>
      <c r="BO74" s="23"/>
      <c r="BP74" s="23" t="s">
        <v>209</v>
      </c>
      <c r="BQ74" s="49">
        <f t="shared" si="23"/>
        <v>765</v>
      </c>
      <c r="BR74" s="49">
        <f t="shared" si="20"/>
        <v>687.226</v>
      </c>
      <c r="BS74" s="49">
        <f t="shared" si="24"/>
        <v>687.226</v>
      </c>
      <c r="BT74" s="49">
        <f t="shared" si="25"/>
        <v>0</v>
      </c>
      <c r="BU74" s="49">
        <f t="shared" si="26"/>
        <v>0</v>
      </c>
      <c r="BV74" s="49">
        <f t="shared" si="27"/>
        <v>0</v>
      </c>
      <c r="BW74" s="49">
        <f t="shared" si="28"/>
        <v>77.774</v>
      </c>
      <c r="BX74" s="49">
        <f t="shared" si="29"/>
        <v>687.226</v>
      </c>
      <c r="BY74" s="49">
        <v>687.226</v>
      </c>
      <c r="BZ74" s="52" t="s">
        <v>4078</v>
      </c>
      <c r="CA74" s="52" t="s">
        <v>4079</v>
      </c>
      <c r="CB74" s="36"/>
      <c r="CC74" s="36"/>
      <c r="CD74" s="36"/>
      <c r="CE74" s="36">
        <f t="shared" si="30"/>
        <v>0</v>
      </c>
      <c r="CF74" s="36"/>
      <c r="CG74" s="36"/>
      <c r="CH74" s="36"/>
      <c r="CI74" s="36"/>
      <c r="CJ74" s="36"/>
      <c r="CK74" s="36"/>
      <c r="CL74" s="36"/>
      <c r="CM74" s="36"/>
      <c r="CN74" s="36"/>
      <c r="CO74" s="36"/>
      <c r="CP74" s="36"/>
      <c r="CQ74" s="36">
        <f t="shared" si="31"/>
        <v>0</v>
      </c>
      <c r="CR74" s="36"/>
      <c r="CS74" s="36"/>
      <c r="CT74" s="36"/>
      <c r="CU74" s="36"/>
      <c r="CV74" s="36"/>
      <c r="CW74" s="36"/>
      <c r="CX74" s="59">
        <f t="shared" si="32"/>
        <v>77.774</v>
      </c>
      <c r="CY74" s="36">
        <v>77.774</v>
      </c>
      <c r="CZ74" s="36" t="s">
        <v>4131</v>
      </c>
      <c r="DA74" s="36" t="s">
        <v>4132</v>
      </c>
      <c r="DB74" s="36"/>
      <c r="DC74" s="36"/>
      <c r="DD74" s="36"/>
      <c r="DE74" s="59">
        <f t="shared" si="33"/>
        <v>687.23</v>
      </c>
      <c r="DF74" s="59">
        <v>687.23</v>
      </c>
      <c r="DG74" s="59">
        <v>0</v>
      </c>
      <c r="DH74" s="59"/>
      <c r="DI74" s="59"/>
      <c r="DJ74" s="59"/>
      <c r="DK74" s="59" t="s">
        <v>4075</v>
      </c>
      <c r="DL74" s="59">
        <v>0.9</v>
      </c>
      <c r="DM74" s="23" t="s">
        <v>4133</v>
      </c>
    </row>
    <row r="75" s="9" customFormat="1" ht="70" customHeight="1" spans="1:117">
      <c r="A75" s="23"/>
      <c r="B75" s="23"/>
      <c r="C75" s="23"/>
      <c r="D75" s="23"/>
      <c r="E75" s="23"/>
      <c r="F75" s="23"/>
      <c r="G75" s="23"/>
      <c r="H75" s="23"/>
      <c r="I75" s="23"/>
      <c r="J75" s="23"/>
      <c r="K75" s="23"/>
      <c r="L75" s="23"/>
      <c r="M75" s="23"/>
      <c r="N75" s="23"/>
      <c r="O75" s="23"/>
      <c r="P75" s="23"/>
      <c r="Q75" s="23">
        <f>SUBTOTAL(103,$W$7:W75)*1</f>
        <v>69</v>
      </c>
      <c r="R75" s="23"/>
      <c r="S75" s="23"/>
      <c r="T75" s="23"/>
      <c r="U75" s="23"/>
      <c r="V75" s="23" t="s">
        <v>4065</v>
      </c>
      <c r="W75" s="23" t="s">
        <v>873</v>
      </c>
      <c r="X75" s="23" t="s">
        <v>215</v>
      </c>
      <c r="Y75" s="23" t="s">
        <v>216</v>
      </c>
      <c r="Z75" s="23" t="s">
        <v>874</v>
      </c>
      <c r="AA75" s="23" t="s">
        <v>875</v>
      </c>
      <c r="AB75" s="23" t="s">
        <v>574</v>
      </c>
      <c r="AC75" s="23" t="s">
        <v>876</v>
      </c>
      <c r="AD75" s="23" t="s">
        <v>877</v>
      </c>
      <c r="AE75" s="23" t="s">
        <v>878</v>
      </c>
      <c r="AF75" s="23" t="s">
        <v>877</v>
      </c>
      <c r="AG75" s="23" t="s">
        <v>879</v>
      </c>
      <c r="AH75" s="23" t="s">
        <v>224</v>
      </c>
      <c r="AI75" s="23" t="s">
        <v>225</v>
      </c>
      <c r="AJ75" s="23" t="s">
        <v>880</v>
      </c>
      <c r="AK75" s="23" t="s">
        <v>881</v>
      </c>
      <c r="AL75" s="23" t="s">
        <v>882</v>
      </c>
      <c r="AM75" s="33" t="s">
        <v>883</v>
      </c>
      <c r="AN75" s="33" t="s">
        <v>207</v>
      </c>
      <c r="AO75" s="23" t="s">
        <v>367</v>
      </c>
      <c r="AP75" s="23" t="s">
        <v>94</v>
      </c>
      <c r="AQ75" s="23"/>
      <c r="AR75" s="23"/>
      <c r="AS75" s="23"/>
      <c r="AT75" s="23"/>
      <c r="AU75" s="36">
        <v>26.43</v>
      </c>
      <c r="AV75" s="36">
        <v>26.43</v>
      </c>
      <c r="AW75" s="36">
        <f t="shared" si="21"/>
        <v>26.43</v>
      </c>
      <c r="AX75" s="36">
        <f t="shared" si="22"/>
        <v>0</v>
      </c>
      <c r="AY75" s="36">
        <v>0</v>
      </c>
      <c r="AZ75" s="36"/>
      <c r="BA75" s="40">
        <v>10</v>
      </c>
      <c r="BB75" s="40">
        <v>2</v>
      </c>
      <c r="BC75" s="23" t="s">
        <v>210</v>
      </c>
      <c r="BD75" s="23" t="s">
        <v>210</v>
      </c>
      <c r="BE75" s="23" t="s">
        <v>211</v>
      </c>
      <c r="BF75" s="23">
        <v>0</v>
      </c>
      <c r="BG75" s="23" t="s">
        <v>212</v>
      </c>
      <c r="BH75" s="23" t="s">
        <v>210</v>
      </c>
      <c r="BI75" s="23" t="s">
        <v>210</v>
      </c>
      <c r="BJ75" s="23">
        <v>0</v>
      </c>
      <c r="BK75" s="23" t="s">
        <v>210</v>
      </c>
      <c r="BL75" s="23">
        <v>0</v>
      </c>
      <c r="BM75" s="23" t="s">
        <v>884</v>
      </c>
      <c r="BN75" s="23">
        <v>19923191777</v>
      </c>
      <c r="BO75" s="23"/>
      <c r="BP75" s="23" t="s">
        <v>209</v>
      </c>
      <c r="BQ75" s="49">
        <f t="shared" si="23"/>
        <v>26.43</v>
      </c>
      <c r="BR75" s="49">
        <f t="shared" si="20"/>
        <v>26.43</v>
      </c>
      <c r="BS75" s="49">
        <f t="shared" si="24"/>
        <v>26.43</v>
      </c>
      <c r="BT75" s="49">
        <f t="shared" si="25"/>
        <v>0</v>
      </c>
      <c r="BU75" s="49">
        <f t="shared" si="26"/>
        <v>0</v>
      </c>
      <c r="BV75" s="49">
        <f t="shared" si="27"/>
        <v>0</v>
      </c>
      <c r="BW75" s="49">
        <f t="shared" si="28"/>
        <v>0</v>
      </c>
      <c r="BX75" s="49">
        <f t="shared" si="29"/>
        <v>26.43</v>
      </c>
      <c r="BY75" s="49">
        <v>26.43</v>
      </c>
      <c r="BZ75" s="52" t="s">
        <v>4078</v>
      </c>
      <c r="CA75" s="52" t="s">
        <v>4079</v>
      </c>
      <c r="CB75" s="36"/>
      <c r="CC75" s="36"/>
      <c r="CD75" s="36"/>
      <c r="CE75" s="36">
        <f t="shared" si="30"/>
        <v>0</v>
      </c>
      <c r="CF75" s="36"/>
      <c r="CG75" s="36"/>
      <c r="CH75" s="36"/>
      <c r="CI75" s="36"/>
      <c r="CJ75" s="36"/>
      <c r="CK75" s="36"/>
      <c r="CL75" s="36"/>
      <c r="CM75" s="36"/>
      <c r="CN75" s="36"/>
      <c r="CO75" s="36"/>
      <c r="CP75" s="36"/>
      <c r="CQ75" s="36">
        <f t="shared" si="31"/>
        <v>0</v>
      </c>
      <c r="CR75" s="36"/>
      <c r="CS75" s="36"/>
      <c r="CT75" s="36"/>
      <c r="CU75" s="36"/>
      <c r="CV75" s="36"/>
      <c r="CW75" s="36"/>
      <c r="CX75" s="59">
        <f t="shared" si="32"/>
        <v>0</v>
      </c>
      <c r="CY75" s="36"/>
      <c r="CZ75" s="36"/>
      <c r="DA75" s="36"/>
      <c r="DB75" s="36"/>
      <c r="DC75" s="36"/>
      <c r="DD75" s="36"/>
      <c r="DE75" s="59">
        <f t="shared" si="33"/>
        <v>20.88</v>
      </c>
      <c r="DF75" s="59">
        <v>20.88</v>
      </c>
      <c r="DG75" s="59">
        <v>0</v>
      </c>
      <c r="DH75" s="59"/>
      <c r="DI75" s="59"/>
      <c r="DJ75" s="59"/>
      <c r="DK75" s="59" t="s">
        <v>4075</v>
      </c>
      <c r="DL75" s="59">
        <v>0.8</v>
      </c>
      <c r="DM75" s="23" t="s">
        <v>4134</v>
      </c>
    </row>
    <row r="76" s="9" customFormat="1" ht="70" customHeight="1" spans="1:117">
      <c r="A76" s="23"/>
      <c r="B76" s="23"/>
      <c r="C76" s="23"/>
      <c r="D76" s="23"/>
      <c r="E76" s="23"/>
      <c r="F76" s="23"/>
      <c r="G76" s="23"/>
      <c r="H76" s="23"/>
      <c r="I76" s="23"/>
      <c r="J76" s="23"/>
      <c r="K76" s="23"/>
      <c r="L76" s="23"/>
      <c r="M76" s="23"/>
      <c r="N76" s="23"/>
      <c r="O76" s="23"/>
      <c r="P76" s="23"/>
      <c r="Q76" s="23">
        <f>SUBTOTAL(103,$W$7:W76)*1</f>
        <v>70</v>
      </c>
      <c r="R76" s="23"/>
      <c r="S76" s="23"/>
      <c r="T76" s="30"/>
      <c r="U76" s="23"/>
      <c r="V76" s="23" t="s">
        <v>4065</v>
      </c>
      <c r="W76" s="23" t="s">
        <v>885</v>
      </c>
      <c r="X76" s="23" t="s">
        <v>215</v>
      </c>
      <c r="Y76" s="23" t="s">
        <v>216</v>
      </c>
      <c r="Z76" s="23" t="s">
        <v>874</v>
      </c>
      <c r="AA76" s="23" t="s">
        <v>886</v>
      </c>
      <c r="AB76" s="23" t="s">
        <v>574</v>
      </c>
      <c r="AC76" s="23" t="s">
        <v>887</v>
      </c>
      <c r="AD76" s="23" t="s">
        <v>886</v>
      </c>
      <c r="AE76" s="23" t="s">
        <v>888</v>
      </c>
      <c r="AF76" s="23" t="s">
        <v>886</v>
      </c>
      <c r="AG76" s="23" t="s">
        <v>889</v>
      </c>
      <c r="AH76" s="23" t="s">
        <v>224</v>
      </c>
      <c r="AI76" s="23" t="s">
        <v>361</v>
      </c>
      <c r="AJ76" s="23" t="s">
        <v>890</v>
      </c>
      <c r="AK76" s="23" t="s">
        <v>891</v>
      </c>
      <c r="AL76" s="23" t="s">
        <v>882</v>
      </c>
      <c r="AM76" s="33" t="s">
        <v>883</v>
      </c>
      <c r="AN76" s="33" t="s">
        <v>207</v>
      </c>
      <c r="AO76" s="23" t="s">
        <v>367</v>
      </c>
      <c r="AP76" s="23" t="s">
        <v>102</v>
      </c>
      <c r="AQ76" s="23"/>
      <c r="AR76" s="23"/>
      <c r="AS76" s="23"/>
      <c r="AT76" s="23"/>
      <c r="AU76" s="36">
        <v>48.6</v>
      </c>
      <c r="AV76" s="36">
        <v>48.6</v>
      </c>
      <c r="AW76" s="36">
        <f t="shared" si="21"/>
        <v>48.6</v>
      </c>
      <c r="AX76" s="36">
        <f t="shared" si="22"/>
        <v>0</v>
      </c>
      <c r="AY76" s="36">
        <v>0</v>
      </c>
      <c r="AZ76" s="36"/>
      <c r="BA76" s="40">
        <v>10</v>
      </c>
      <c r="BB76" s="40">
        <v>2</v>
      </c>
      <c r="BC76" s="23" t="s">
        <v>210</v>
      </c>
      <c r="BD76" s="23" t="s">
        <v>210</v>
      </c>
      <c r="BE76" s="23" t="s">
        <v>211</v>
      </c>
      <c r="BF76" s="23">
        <v>0</v>
      </c>
      <c r="BG76" s="23" t="s">
        <v>212</v>
      </c>
      <c r="BH76" s="23" t="s">
        <v>209</v>
      </c>
      <c r="BI76" s="23" t="s">
        <v>210</v>
      </c>
      <c r="BJ76" s="23">
        <v>0</v>
      </c>
      <c r="BK76" s="23" t="s">
        <v>210</v>
      </c>
      <c r="BL76" s="23">
        <v>0</v>
      </c>
      <c r="BM76" s="23" t="s">
        <v>892</v>
      </c>
      <c r="BN76" s="23">
        <v>15213787333</v>
      </c>
      <c r="BO76" s="23"/>
      <c r="BP76" s="23" t="s">
        <v>209</v>
      </c>
      <c r="BQ76" s="49">
        <f t="shared" si="23"/>
        <v>48.6</v>
      </c>
      <c r="BR76" s="49">
        <f t="shared" si="20"/>
        <v>26</v>
      </c>
      <c r="BS76" s="49">
        <f t="shared" si="24"/>
        <v>26</v>
      </c>
      <c r="BT76" s="49">
        <f t="shared" si="25"/>
        <v>0</v>
      </c>
      <c r="BU76" s="49">
        <f t="shared" si="26"/>
        <v>0</v>
      </c>
      <c r="BV76" s="49">
        <f t="shared" si="27"/>
        <v>0</v>
      </c>
      <c r="BW76" s="49">
        <f t="shared" si="28"/>
        <v>22.6</v>
      </c>
      <c r="BX76" s="49">
        <f t="shared" si="29"/>
        <v>26</v>
      </c>
      <c r="BY76" s="49">
        <v>26</v>
      </c>
      <c r="BZ76" s="52" t="s">
        <v>4135</v>
      </c>
      <c r="CA76" s="49" t="s">
        <v>4136</v>
      </c>
      <c r="CB76" s="36"/>
      <c r="CC76" s="36"/>
      <c r="CD76" s="36"/>
      <c r="CE76" s="36">
        <f t="shared" si="30"/>
        <v>0</v>
      </c>
      <c r="CF76" s="36"/>
      <c r="CG76" s="36"/>
      <c r="CH76" s="36"/>
      <c r="CI76" s="36"/>
      <c r="CJ76" s="36"/>
      <c r="CK76" s="36"/>
      <c r="CL76" s="36"/>
      <c r="CM76" s="36"/>
      <c r="CN76" s="36"/>
      <c r="CO76" s="36"/>
      <c r="CP76" s="36"/>
      <c r="CQ76" s="36">
        <f t="shared" si="31"/>
        <v>0</v>
      </c>
      <c r="CR76" s="36"/>
      <c r="CS76" s="36"/>
      <c r="CT76" s="36"/>
      <c r="CU76" s="36"/>
      <c r="CV76" s="36"/>
      <c r="CW76" s="36"/>
      <c r="CX76" s="59">
        <f t="shared" si="32"/>
        <v>22.6</v>
      </c>
      <c r="CY76" s="36">
        <v>22.6</v>
      </c>
      <c r="CZ76" s="36" t="s">
        <v>4131</v>
      </c>
      <c r="DA76" s="36" t="s">
        <v>4132</v>
      </c>
      <c r="DB76" s="36"/>
      <c r="DC76" s="36"/>
      <c r="DD76" s="36"/>
      <c r="DE76" s="59">
        <f t="shared" si="33"/>
        <v>16.25</v>
      </c>
      <c r="DF76" s="59">
        <v>16.25</v>
      </c>
      <c r="DG76" s="59">
        <v>0</v>
      </c>
      <c r="DH76" s="59"/>
      <c r="DI76" s="59"/>
      <c r="DJ76" s="59"/>
      <c r="DK76" s="59" t="s">
        <v>4075</v>
      </c>
      <c r="DL76" s="59">
        <v>0.8</v>
      </c>
      <c r="DM76" s="23" t="s">
        <v>4137</v>
      </c>
    </row>
    <row r="77" s="9" customFormat="1" ht="70" customHeight="1" spans="1:117">
      <c r="A77" s="23"/>
      <c r="B77" s="23"/>
      <c r="C77" s="23"/>
      <c r="D77" s="23"/>
      <c r="E77" s="23"/>
      <c r="F77" s="23"/>
      <c r="G77" s="23"/>
      <c r="H77" s="23"/>
      <c r="I77" s="23"/>
      <c r="J77" s="23"/>
      <c r="K77" s="23"/>
      <c r="L77" s="23"/>
      <c r="M77" s="23"/>
      <c r="N77" s="23"/>
      <c r="O77" s="23"/>
      <c r="P77" s="23"/>
      <c r="Q77" s="23">
        <f>SUBTOTAL(103,$W$7:W77)*1</f>
        <v>71</v>
      </c>
      <c r="R77" s="23"/>
      <c r="S77" s="23"/>
      <c r="T77" s="23"/>
      <c r="U77" s="23"/>
      <c r="V77" s="23" t="s">
        <v>4065</v>
      </c>
      <c r="W77" s="23" t="s">
        <v>893</v>
      </c>
      <c r="X77" s="23" t="s">
        <v>192</v>
      </c>
      <c r="Y77" s="23" t="s">
        <v>244</v>
      </c>
      <c r="Z77" s="23" t="s">
        <v>245</v>
      </c>
      <c r="AA77" s="23" t="s">
        <v>894</v>
      </c>
      <c r="AB77" s="23" t="s">
        <v>574</v>
      </c>
      <c r="AC77" s="23" t="s">
        <v>895</v>
      </c>
      <c r="AD77" s="23" t="s">
        <v>894</v>
      </c>
      <c r="AE77" s="23" t="s">
        <v>896</v>
      </c>
      <c r="AF77" s="23" t="s">
        <v>897</v>
      </c>
      <c r="AG77" s="23" t="s">
        <v>898</v>
      </c>
      <c r="AH77" s="23" t="s">
        <v>899</v>
      </c>
      <c r="AI77" s="23" t="s">
        <v>361</v>
      </c>
      <c r="AJ77" s="23" t="s">
        <v>900</v>
      </c>
      <c r="AK77" s="23" t="s">
        <v>901</v>
      </c>
      <c r="AL77" s="23" t="s">
        <v>902</v>
      </c>
      <c r="AM77" s="33" t="s">
        <v>883</v>
      </c>
      <c r="AN77" s="33" t="s">
        <v>207</v>
      </c>
      <c r="AO77" s="23" t="s">
        <v>367</v>
      </c>
      <c r="AP77" s="23" t="s">
        <v>114</v>
      </c>
      <c r="AQ77" s="23"/>
      <c r="AR77" s="23"/>
      <c r="AS77" s="23"/>
      <c r="AT77" s="23"/>
      <c r="AU77" s="36">
        <v>190.736</v>
      </c>
      <c r="AV77" s="36">
        <v>190.736</v>
      </c>
      <c r="AW77" s="36">
        <f t="shared" si="21"/>
        <v>190.736</v>
      </c>
      <c r="AX77" s="36">
        <f t="shared" si="22"/>
        <v>0</v>
      </c>
      <c r="AY77" s="36">
        <v>0</v>
      </c>
      <c r="AZ77" s="36"/>
      <c r="BA77" s="40">
        <v>200</v>
      </c>
      <c r="BB77" s="40">
        <v>20</v>
      </c>
      <c r="BC77" s="23" t="s">
        <v>210</v>
      </c>
      <c r="BD77" s="23" t="s">
        <v>210</v>
      </c>
      <c r="BE77" s="23" t="s">
        <v>211</v>
      </c>
      <c r="BF77" s="23">
        <v>0</v>
      </c>
      <c r="BG77" s="23" t="s">
        <v>212</v>
      </c>
      <c r="BH77" s="23" t="s">
        <v>209</v>
      </c>
      <c r="BI77" s="23" t="s">
        <v>210</v>
      </c>
      <c r="BJ77" s="23">
        <v>0</v>
      </c>
      <c r="BK77" s="23" t="s">
        <v>210</v>
      </c>
      <c r="BL77" s="23">
        <v>0</v>
      </c>
      <c r="BM77" s="23" t="s">
        <v>903</v>
      </c>
      <c r="BN77" s="23" t="s">
        <v>904</v>
      </c>
      <c r="BO77" s="23"/>
      <c r="BP77" s="23" t="s">
        <v>209</v>
      </c>
      <c r="BQ77" s="49">
        <f t="shared" si="23"/>
        <v>190.736</v>
      </c>
      <c r="BR77" s="49">
        <f t="shared" si="20"/>
        <v>50</v>
      </c>
      <c r="BS77" s="49">
        <f t="shared" si="24"/>
        <v>50</v>
      </c>
      <c r="BT77" s="49">
        <f t="shared" si="25"/>
        <v>0</v>
      </c>
      <c r="BU77" s="49">
        <f t="shared" si="26"/>
        <v>0</v>
      </c>
      <c r="BV77" s="49">
        <f t="shared" si="27"/>
        <v>0</v>
      </c>
      <c r="BW77" s="49">
        <f t="shared" si="28"/>
        <v>140.736</v>
      </c>
      <c r="BX77" s="49">
        <f t="shared" si="29"/>
        <v>50</v>
      </c>
      <c r="BY77" s="49">
        <v>50</v>
      </c>
      <c r="BZ77" s="52" t="s">
        <v>4078</v>
      </c>
      <c r="CA77" s="52" t="s">
        <v>4079</v>
      </c>
      <c r="CB77" s="36"/>
      <c r="CC77" s="36"/>
      <c r="CD77" s="36"/>
      <c r="CE77" s="36">
        <f t="shared" si="30"/>
        <v>0</v>
      </c>
      <c r="CF77" s="36"/>
      <c r="CG77" s="36"/>
      <c r="CH77" s="36"/>
      <c r="CI77" s="36"/>
      <c r="CJ77" s="36"/>
      <c r="CK77" s="36"/>
      <c r="CL77" s="36"/>
      <c r="CM77" s="36"/>
      <c r="CN77" s="36"/>
      <c r="CO77" s="36"/>
      <c r="CP77" s="36"/>
      <c r="CQ77" s="36">
        <f t="shared" si="31"/>
        <v>0</v>
      </c>
      <c r="CR77" s="36"/>
      <c r="CS77" s="36"/>
      <c r="CT77" s="36"/>
      <c r="CU77" s="36"/>
      <c r="CV77" s="36"/>
      <c r="CW77" s="36"/>
      <c r="CX77" s="59">
        <f t="shared" si="32"/>
        <v>140.736</v>
      </c>
      <c r="CY77" s="36">
        <v>140.736</v>
      </c>
      <c r="CZ77" s="36" t="s">
        <v>4131</v>
      </c>
      <c r="DA77" s="36" t="s">
        <v>4132</v>
      </c>
      <c r="DB77" s="36"/>
      <c r="DC77" s="36"/>
      <c r="DD77" s="36"/>
      <c r="DE77" s="59">
        <f t="shared" si="33"/>
        <v>50</v>
      </c>
      <c r="DF77" s="59">
        <v>50</v>
      </c>
      <c r="DG77" s="59">
        <v>0</v>
      </c>
      <c r="DH77" s="59"/>
      <c r="DI77" s="59"/>
      <c r="DJ77" s="59"/>
      <c r="DK77" s="59" t="s">
        <v>4075</v>
      </c>
      <c r="DL77" s="59">
        <v>1</v>
      </c>
      <c r="DM77" s="23" t="s">
        <v>4138</v>
      </c>
    </row>
    <row r="78" s="9" customFormat="1" ht="70" customHeight="1" spans="1:117">
      <c r="A78" s="23"/>
      <c r="B78" s="23"/>
      <c r="C78" s="23"/>
      <c r="D78" s="23"/>
      <c r="E78" s="23"/>
      <c r="F78" s="23"/>
      <c r="G78" s="23"/>
      <c r="H78" s="23"/>
      <c r="I78" s="23"/>
      <c r="J78" s="23"/>
      <c r="K78" s="23"/>
      <c r="L78" s="23"/>
      <c r="M78" s="23"/>
      <c r="N78" s="23"/>
      <c r="O78" s="23"/>
      <c r="P78" s="23"/>
      <c r="Q78" s="23">
        <f>SUBTOTAL(103,$W$7:W78)*1</f>
        <v>72</v>
      </c>
      <c r="R78" s="23"/>
      <c r="S78" s="23"/>
      <c r="T78" s="30"/>
      <c r="U78" s="23"/>
      <c r="V78" s="23" t="s">
        <v>4065</v>
      </c>
      <c r="W78" s="23" t="s">
        <v>905</v>
      </c>
      <c r="X78" s="23" t="s">
        <v>192</v>
      </c>
      <c r="Y78" s="23" t="s">
        <v>244</v>
      </c>
      <c r="Z78" s="23" t="s">
        <v>245</v>
      </c>
      <c r="AA78" s="23" t="s">
        <v>4139</v>
      </c>
      <c r="AB78" s="23" t="s">
        <v>574</v>
      </c>
      <c r="AC78" s="23" t="s">
        <v>895</v>
      </c>
      <c r="AD78" s="23" t="s">
        <v>4139</v>
      </c>
      <c r="AE78" s="23" t="s">
        <v>907</v>
      </c>
      <c r="AF78" s="23" t="s">
        <v>908</v>
      </c>
      <c r="AG78" s="23" t="s">
        <v>909</v>
      </c>
      <c r="AH78" s="23" t="s">
        <v>899</v>
      </c>
      <c r="AI78" s="23" t="s">
        <v>361</v>
      </c>
      <c r="AJ78" s="23" t="s">
        <v>910</v>
      </c>
      <c r="AK78" s="23" t="s">
        <v>901</v>
      </c>
      <c r="AL78" s="23" t="s">
        <v>911</v>
      </c>
      <c r="AM78" s="33" t="s">
        <v>883</v>
      </c>
      <c r="AN78" s="33" t="s">
        <v>207</v>
      </c>
      <c r="AO78" s="23" t="s">
        <v>367</v>
      </c>
      <c r="AP78" s="23" t="s">
        <v>114</v>
      </c>
      <c r="AQ78" s="23"/>
      <c r="AR78" s="23"/>
      <c r="AS78" s="23"/>
      <c r="AT78" s="23"/>
      <c r="AU78" s="36">
        <v>208</v>
      </c>
      <c r="AV78" s="36">
        <v>208</v>
      </c>
      <c r="AW78" s="36">
        <f t="shared" si="21"/>
        <v>208</v>
      </c>
      <c r="AX78" s="36">
        <f t="shared" si="22"/>
        <v>0</v>
      </c>
      <c r="AY78" s="36">
        <v>0</v>
      </c>
      <c r="AZ78" s="36"/>
      <c r="BA78" s="40">
        <v>300</v>
      </c>
      <c r="BB78" s="40">
        <v>30</v>
      </c>
      <c r="BC78" s="23" t="s">
        <v>210</v>
      </c>
      <c r="BD78" s="23" t="s">
        <v>210</v>
      </c>
      <c r="BE78" s="23" t="s">
        <v>211</v>
      </c>
      <c r="BF78" s="23">
        <v>0</v>
      </c>
      <c r="BG78" s="23" t="s">
        <v>212</v>
      </c>
      <c r="BH78" s="23" t="s">
        <v>209</v>
      </c>
      <c r="BI78" s="23" t="s">
        <v>210</v>
      </c>
      <c r="BJ78" s="23">
        <v>0</v>
      </c>
      <c r="BK78" s="23" t="s">
        <v>210</v>
      </c>
      <c r="BL78" s="23">
        <v>0</v>
      </c>
      <c r="BM78" s="23" t="s">
        <v>903</v>
      </c>
      <c r="BN78" s="23" t="s">
        <v>904</v>
      </c>
      <c r="BO78" s="23"/>
      <c r="BP78" s="23" t="s">
        <v>209</v>
      </c>
      <c r="BQ78" s="49">
        <f t="shared" si="23"/>
        <v>208</v>
      </c>
      <c r="BR78" s="49">
        <f t="shared" si="20"/>
        <v>50</v>
      </c>
      <c r="BS78" s="49">
        <f t="shared" si="24"/>
        <v>50</v>
      </c>
      <c r="BT78" s="49">
        <f t="shared" si="25"/>
        <v>0</v>
      </c>
      <c r="BU78" s="49">
        <f t="shared" si="26"/>
        <v>0</v>
      </c>
      <c r="BV78" s="49">
        <f t="shared" si="27"/>
        <v>0</v>
      </c>
      <c r="BW78" s="49">
        <f t="shared" si="28"/>
        <v>158</v>
      </c>
      <c r="BX78" s="49">
        <f t="shared" si="29"/>
        <v>50</v>
      </c>
      <c r="BY78" s="49">
        <v>50</v>
      </c>
      <c r="BZ78" s="52" t="s">
        <v>4078</v>
      </c>
      <c r="CA78" s="52" t="s">
        <v>4079</v>
      </c>
      <c r="CB78" s="36"/>
      <c r="CC78" s="36"/>
      <c r="CD78" s="36"/>
      <c r="CE78" s="36">
        <f t="shared" si="30"/>
        <v>0</v>
      </c>
      <c r="CF78" s="36"/>
      <c r="CG78" s="36"/>
      <c r="CH78" s="36"/>
      <c r="CI78" s="36"/>
      <c r="CJ78" s="36"/>
      <c r="CK78" s="36"/>
      <c r="CL78" s="36"/>
      <c r="CM78" s="36"/>
      <c r="CN78" s="36"/>
      <c r="CO78" s="36"/>
      <c r="CP78" s="36"/>
      <c r="CQ78" s="36">
        <f t="shared" si="31"/>
        <v>0</v>
      </c>
      <c r="CR78" s="36"/>
      <c r="CS78" s="36"/>
      <c r="CT78" s="36"/>
      <c r="CU78" s="36"/>
      <c r="CV78" s="36"/>
      <c r="CW78" s="36"/>
      <c r="CX78" s="59">
        <f t="shared" si="32"/>
        <v>158</v>
      </c>
      <c r="CY78" s="36">
        <v>158</v>
      </c>
      <c r="CZ78" s="36" t="s">
        <v>4131</v>
      </c>
      <c r="DA78" s="36" t="s">
        <v>4132</v>
      </c>
      <c r="DB78" s="36"/>
      <c r="DC78" s="36"/>
      <c r="DD78" s="36"/>
      <c r="DE78" s="59">
        <f t="shared" si="33"/>
        <v>50</v>
      </c>
      <c r="DF78" s="59">
        <v>50</v>
      </c>
      <c r="DG78" s="59">
        <v>0</v>
      </c>
      <c r="DH78" s="59"/>
      <c r="DI78" s="59"/>
      <c r="DJ78" s="59"/>
      <c r="DK78" s="59" t="s">
        <v>4075</v>
      </c>
      <c r="DL78" s="59">
        <v>1</v>
      </c>
      <c r="DM78" s="23" t="s">
        <v>4140</v>
      </c>
    </row>
    <row r="79" s="9" customFormat="1" ht="70" customHeight="1" spans="1:117">
      <c r="A79" s="23"/>
      <c r="B79" s="23"/>
      <c r="C79" s="23"/>
      <c r="D79" s="23"/>
      <c r="E79" s="23"/>
      <c r="F79" s="23"/>
      <c r="G79" s="23"/>
      <c r="H79" s="23"/>
      <c r="I79" s="23"/>
      <c r="J79" s="23"/>
      <c r="K79" s="23"/>
      <c r="L79" s="23"/>
      <c r="M79" s="23"/>
      <c r="N79" s="23"/>
      <c r="O79" s="23"/>
      <c r="P79" s="23"/>
      <c r="Q79" s="23">
        <f>SUBTOTAL(103,$W$7:W79)*1</f>
        <v>73</v>
      </c>
      <c r="R79" s="23"/>
      <c r="S79" s="23"/>
      <c r="T79" s="23"/>
      <c r="U79" s="23"/>
      <c r="V79" s="23" t="s">
        <v>4065</v>
      </c>
      <c r="W79" s="23" t="s">
        <v>912</v>
      </c>
      <c r="X79" s="23" t="s">
        <v>215</v>
      </c>
      <c r="Y79" s="23" t="s">
        <v>216</v>
      </c>
      <c r="Z79" s="23" t="s">
        <v>874</v>
      </c>
      <c r="AA79" s="23" t="s">
        <v>913</v>
      </c>
      <c r="AB79" s="23" t="s">
        <v>196</v>
      </c>
      <c r="AC79" s="23" t="s">
        <v>914</v>
      </c>
      <c r="AD79" s="23" t="s">
        <v>915</v>
      </c>
      <c r="AE79" s="23" t="s">
        <v>916</v>
      </c>
      <c r="AF79" s="23" t="s">
        <v>915</v>
      </c>
      <c r="AG79" s="23" t="s">
        <v>917</v>
      </c>
      <c r="AH79" s="23" t="s">
        <v>918</v>
      </c>
      <c r="AI79" s="23" t="s">
        <v>361</v>
      </c>
      <c r="AJ79" s="23" t="s">
        <v>919</v>
      </c>
      <c r="AK79" s="23" t="s">
        <v>920</v>
      </c>
      <c r="AL79" s="23" t="s">
        <v>921</v>
      </c>
      <c r="AM79" s="33" t="s">
        <v>883</v>
      </c>
      <c r="AN79" s="33" t="s">
        <v>207</v>
      </c>
      <c r="AO79" s="23" t="s">
        <v>367</v>
      </c>
      <c r="AP79" s="23" t="s">
        <v>114</v>
      </c>
      <c r="AQ79" s="23"/>
      <c r="AR79" s="23"/>
      <c r="AS79" s="23"/>
      <c r="AT79" s="23"/>
      <c r="AU79" s="36">
        <v>17.47</v>
      </c>
      <c r="AV79" s="36">
        <v>17.47</v>
      </c>
      <c r="AW79" s="36">
        <f t="shared" si="21"/>
        <v>17.47</v>
      </c>
      <c r="AX79" s="36">
        <f t="shared" si="22"/>
        <v>0</v>
      </c>
      <c r="AY79" s="36">
        <v>0</v>
      </c>
      <c r="AZ79" s="36"/>
      <c r="BA79" s="40">
        <v>20</v>
      </c>
      <c r="BB79" s="40">
        <v>2</v>
      </c>
      <c r="BC79" s="23" t="s">
        <v>210</v>
      </c>
      <c r="BD79" s="23" t="s">
        <v>210</v>
      </c>
      <c r="BE79" s="23" t="s">
        <v>211</v>
      </c>
      <c r="BF79" s="23">
        <v>0</v>
      </c>
      <c r="BG79" s="23" t="s">
        <v>212</v>
      </c>
      <c r="BH79" s="23" t="s">
        <v>209</v>
      </c>
      <c r="BI79" s="23" t="s">
        <v>210</v>
      </c>
      <c r="BJ79" s="23">
        <v>0</v>
      </c>
      <c r="BK79" s="23" t="s">
        <v>210</v>
      </c>
      <c r="BL79" s="23">
        <v>0</v>
      </c>
      <c r="BM79" s="23" t="s">
        <v>903</v>
      </c>
      <c r="BN79" s="23" t="s">
        <v>904</v>
      </c>
      <c r="BO79" s="23"/>
      <c r="BP79" s="23" t="s">
        <v>209</v>
      </c>
      <c r="BQ79" s="49">
        <f t="shared" si="23"/>
        <v>17.47</v>
      </c>
      <c r="BR79" s="49">
        <f t="shared" si="20"/>
        <v>17.47</v>
      </c>
      <c r="BS79" s="49">
        <f t="shared" si="24"/>
        <v>17.47</v>
      </c>
      <c r="BT79" s="49">
        <f t="shared" si="25"/>
        <v>0</v>
      </c>
      <c r="BU79" s="49">
        <f t="shared" si="26"/>
        <v>0</v>
      </c>
      <c r="BV79" s="49">
        <f t="shared" si="27"/>
        <v>0</v>
      </c>
      <c r="BW79" s="49">
        <f t="shared" si="28"/>
        <v>0</v>
      </c>
      <c r="BX79" s="49">
        <f t="shared" si="29"/>
        <v>17.47</v>
      </c>
      <c r="BY79" s="49">
        <v>17.47</v>
      </c>
      <c r="BZ79" s="52" t="s">
        <v>4078</v>
      </c>
      <c r="CA79" s="52" t="s">
        <v>4079</v>
      </c>
      <c r="CB79" s="36"/>
      <c r="CC79" s="36"/>
      <c r="CD79" s="36"/>
      <c r="CE79" s="36">
        <f t="shared" si="30"/>
        <v>0</v>
      </c>
      <c r="CF79" s="36"/>
      <c r="CG79" s="36"/>
      <c r="CH79" s="36"/>
      <c r="CI79" s="36"/>
      <c r="CJ79" s="36"/>
      <c r="CK79" s="36"/>
      <c r="CL79" s="36"/>
      <c r="CM79" s="36"/>
      <c r="CN79" s="36"/>
      <c r="CO79" s="36"/>
      <c r="CP79" s="36"/>
      <c r="CQ79" s="36">
        <f t="shared" si="31"/>
        <v>0</v>
      </c>
      <c r="CR79" s="36"/>
      <c r="CS79" s="36"/>
      <c r="CT79" s="36"/>
      <c r="CU79" s="36"/>
      <c r="CV79" s="36"/>
      <c r="CW79" s="36"/>
      <c r="CX79" s="59">
        <f t="shared" si="32"/>
        <v>0</v>
      </c>
      <c r="CY79" s="36"/>
      <c r="CZ79" s="36"/>
      <c r="DA79" s="36"/>
      <c r="DB79" s="36"/>
      <c r="DC79" s="36"/>
      <c r="DD79" s="36"/>
      <c r="DE79" s="59">
        <f t="shared" si="33"/>
        <v>9</v>
      </c>
      <c r="DF79" s="59">
        <v>9</v>
      </c>
      <c r="DG79" s="59">
        <v>0</v>
      </c>
      <c r="DH79" s="59"/>
      <c r="DI79" s="59"/>
      <c r="DJ79" s="59"/>
      <c r="DK79" s="59" t="s">
        <v>4075</v>
      </c>
      <c r="DL79" s="59">
        <v>1</v>
      </c>
      <c r="DM79" s="23" t="s">
        <v>4141</v>
      </c>
    </row>
    <row r="80" s="9" customFormat="1" ht="70" customHeight="1" spans="1:117">
      <c r="A80" s="23"/>
      <c r="B80" s="23"/>
      <c r="C80" s="23"/>
      <c r="D80" s="23"/>
      <c r="E80" s="23"/>
      <c r="F80" s="23"/>
      <c r="G80" s="23"/>
      <c r="H80" s="23"/>
      <c r="I80" s="23"/>
      <c r="J80" s="23"/>
      <c r="K80" s="23"/>
      <c r="L80" s="23"/>
      <c r="M80" s="23"/>
      <c r="N80" s="23"/>
      <c r="O80" s="23"/>
      <c r="P80" s="23"/>
      <c r="Q80" s="23">
        <f>SUBTOTAL(103,$W$7:W80)*1</f>
        <v>74</v>
      </c>
      <c r="R80" s="23"/>
      <c r="S80" s="23"/>
      <c r="T80" s="30"/>
      <c r="U80" s="23"/>
      <c r="V80" s="23" t="s">
        <v>4065</v>
      </c>
      <c r="W80" s="23" t="s">
        <v>922</v>
      </c>
      <c r="X80" s="23" t="s">
        <v>192</v>
      </c>
      <c r="Y80" s="23" t="s">
        <v>244</v>
      </c>
      <c r="Z80" s="23" t="s">
        <v>245</v>
      </c>
      <c r="AA80" s="23" t="s">
        <v>923</v>
      </c>
      <c r="AB80" s="23" t="s">
        <v>196</v>
      </c>
      <c r="AC80" s="23" t="s">
        <v>924</v>
      </c>
      <c r="AD80" s="23" t="s">
        <v>925</v>
      </c>
      <c r="AE80" s="23" t="s">
        <v>926</v>
      </c>
      <c r="AF80" s="23" t="s">
        <v>925</v>
      </c>
      <c r="AG80" s="23" t="s">
        <v>927</v>
      </c>
      <c r="AH80" s="23" t="s">
        <v>918</v>
      </c>
      <c r="AI80" s="23" t="s">
        <v>361</v>
      </c>
      <c r="AJ80" s="23" t="s">
        <v>928</v>
      </c>
      <c r="AK80" s="23" t="s">
        <v>901</v>
      </c>
      <c r="AL80" s="23" t="s">
        <v>929</v>
      </c>
      <c r="AM80" s="33" t="s">
        <v>883</v>
      </c>
      <c r="AN80" s="33" t="s">
        <v>207</v>
      </c>
      <c r="AO80" s="23" t="s">
        <v>367</v>
      </c>
      <c r="AP80" s="23" t="s">
        <v>114</v>
      </c>
      <c r="AQ80" s="23"/>
      <c r="AR80" s="23"/>
      <c r="AS80" s="23"/>
      <c r="AT80" s="23"/>
      <c r="AU80" s="36">
        <v>462</v>
      </c>
      <c r="AV80" s="36">
        <v>462</v>
      </c>
      <c r="AW80" s="36">
        <f t="shared" si="21"/>
        <v>462</v>
      </c>
      <c r="AX80" s="36">
        <f t="shared" si="22"/>
        <v>0</v>
      </c>
      <c r="AY80" s="36">
        <v>0</v>
      </c>
      <c r="AZ80" s="36"/>
      <c r="BA80" s="40">
        <v>0</v>
      </c>
      <c r="BB80" s="40">
        <v>0</v>
      </c>
      <c r="BC80" s="23">
        <v>0</v>
      </c>
      <c r="BD80" s="23">
        <v>0</v>
      </c>
      <c r="BE80" s="23">
        <v>0</v>
      </c>
      <c r="BF80" s="23">
        <v>0</v>
      </c>
      <c r="BG80" s="23">
        <v>0</v>
      </c>
      <c r="BH80" s="23">
        <v>0</v>
      </c>
      <c r="BI80" s="23">
        <v>0</v>
      </c>
      <c r="BJ80" s="23">
        <v>0</v>
      </c>
      <c r="BK80" s="23">
        <v>0</v>
      </c>
      <c r="BL80" s="23">
        <v>0</v>
      </c>
      <c r="BM80" s="23">
        <v>0</v>
      </c>
      <c r="BN80" s="23">
        <v>0</v>
      </c>
      <c r="BO80" s="23"/>
      <c r="BP80" s="23" t="s">
        <v>209</v>
      </c>
      <c r="BQ80" s="49">
        <f t="shared" si="23"/>
        <v>462</v>
      </c>
      <c r="BR80" s="49">
        <f t="shared" si="20"/>
        <v>119.487535</v>
      </c>
      <c r="BS80" s="49">
        <f t="shared" si="24"/>
        <v>119.487535</v>
      </c>
      <c r="BT80" s="49">
        <f t="shared" si="25"/>
        <v>0</v>
      </c>
      <c r="BU80" s="49">
        <f t="shared" si="26"/>
        <v>0</v>
      </c>
      <c r="BV80" s="49">
        <f t="shared" si="27"/>
        <v>212.512465</v>
      </c>
      <c r="BW80" s="49">
        <f t="shared" si="28"/>
        <v>130</v>
      </c>
      <c r="BX80" s="49">
        <f t="shared" si="29"/>
        <v>119.487535</v>
      </c>
      <c r="BY80" s="49">
        <v>119.487535</v>
      </c>
      <c r="BZ80" s="52" t="s">
        <v>4078</v>
      </c>
      <c r="CA80" s="52" t="s">
        <v>4079</v>
      </c>
      <c r="CB80" s="36"/>
      <c r="CC80" s="36"/>
      <c r="CD80" s="36"/>
      <c r="CE80" s="36">
        <f t="shared" si="30"/>
        <v>0</v>
      </c>
      <c r="CF80" s="36"/>
      <c r="CG80" s="36"/>
      <c r="CH80" s="36"/>
      <c r="CI80" s="36"/>
      <c r="CJ80" s="36"/>
      <c r="CK80" s="36"/>
      <c r="CL80" s="36"/>
      <c r="CM80" s="36"/>
      <c r="CN80" s="36"/>
      <c r="CO80" s="36"/>
      <c r="CP80" s="36"/>
      <c r="CQ80" s="36">
        <f t="shared" si="31"/>
        <v>212.512465</v>
      </c>
      <c r="CR80" s="36">
        <v>212.512465</v>
      </c>
      <c r="CS80" s="36" t="s">
        <v>4131</v>
      </c>
      <c r="CT80" s="36" t="s">
        <v>4142</v>
      </c>
      <c r="CU80" s="36"/>
      <c r="CV80" s="36"/>
      <c r="CW80" s="36"/>
      <c r="CX80" s="59">
        <f t="shared" si="32"/>
        <v>130</v>
      </c>
      <c r="CY80" s="36">
        <v>130</v>
      </c>
      <c r="CZ80" s="36" t="s">
        <v>4131</v>
      </c>
      <c r="DA80" s="36" t="s">
        <v>4132</v>
      </c>
      <c r="DB80" s="36"/>
      <c r="DC80" s="36"/>
      <c r="DD80" s="36"/>
      <c r="DE80" s="59">
        <f t="shared" si="33"/>
        <v>58.53</v>
      </c>
      <c r="DF80" s="59">
        <v>58.53</v>
      </c>
      <c r="DG80" s="59">
        <v>0</v>
      </c>
      <c r="DH80" s="59"/>
      <c r="DI80" s="59"/>
      <c r="DJ80" s="59"/>
      <c r="DK80" s="59" t="s">
        <v>4070</v>
      </c>
      <c r="DL80" s="59">
        <v>1</v>
      </c>
      <c r="DM80" s="23" t="s">
        <v>4143</v>
      </c>
    </row>
    <row r="81" s="9" customFormat="1" ht="70" customHeight="1" spans="1:117">
      <c r="A81" s="23"/>
      <c r="B81" s="23"/>
      <c r="C81" s="23"/>
      <c r="D81" s="23"/>
      <c r="E81" s="23"/>
      <c r="F81" s="23"/>
      <c r="G81" s="23"/>
      <c r="H81" s="23"/>
      <c r="I81" s="23"/>
      <c r="J81" s="23"/>
      <c r="K81" s="23"/>
      <c r="L81" s="23"/>
      <c r="M81" s="23"/>
      <c r="N81" s="23"/>
      <c r="O81" s="23"/>
      <c r="P81" s="23"/>
      <c r="Q81" s="23">
        <f>SUBTOTAL(103,$W$7:W81)*1</f>
        <v>75</v>
      </c>
      <c r="R81" s="23"/>
      <c r="S81" s="23"/>
      <c r="T81" s="23"/>
      <c r="U81" s="23"/>
      <c r="V81" s="23" t="s">
        <v>4065</v>
      </c>
      <c r="W81" s="23" t="s">
        <v>930</v>
      </c>
      <c r="X81" s="23" t="s">
        <v>215</v>
      </c>
      <c r="Y81" s="23" t="s">
        <v>571</v>
      </c>
      <c r="Z81" s="23" t="s">
        <v>931</v>
      </c>
      <c r="AA81" s="23" t="s">
        <v>932</v>
      </c>
      <c r="AB81" s="23" t="s">
        <v>196</v>
      </c>
      <c r="AC81" s="23" t="s">
        <v>575</v>
      </c>
      <c r="AD81" s="23" t="s">
        <v>933</v>
      </c>
      <c r="AE81" s="23" t="s">
        <v>934</v>
      </c>
      <c r="AF81" s="23" t="s">
        <v>933</v>
      </c>
      <c r="AG81" s="23" t="s">
        <v>935</v>
      </c>
      <c r="AH81" s="23" t="s">
        <v>224</v>
      </c>
      <c r="AI81" s="23" t="s">
        <v>936</v>
      </c>
      <c r="AJ81" s="23" t="s">
        <v>937</v>
      </c>
      <c r="AK81" s="23" t="s">
        <v>938</v>
      </c>
      <c r="AL81" s="23" t="s">
        <v>939</v>
      </c>
      <c r="AM81" s="33" t="s">
        <v>883</v>
      </c>
      <c r="AN81" s="33" t="s">
        <v>366</v>
      </c>
      <c r="AO81" s="23" t="s">
        <v>367</v>
      </c>
      <c r="AP81" s="23" t="s">
        <v>114</v>
      </c>
      <c r="AQ81" s="23"/>
      <c r="AR81" s="23"/>
      <c r="AS81" s="23"/>
      <c r="AT81" s="23"/>
      <c r="AU81" s="36">
        <v>222.095</v>
      </c>
      <c r="AV81" s="36">
        <v>222.095</v>
      </c>
      <c r="AW81" s="36">
        <f t="shared" si="21"/>
        <v>222.095</v>
      </c>
      <c r="AX81" s="36">
        <f t="shared" si="22"/>
        <v>0</v>
      </c>
      <c r="AY81" s="36">
        <v>0</v>
      </c>
      <c r="AZ81" s="36"/>
      <c r="BA81" s="40">
        <v>100</v>
      </c>
      <c r="BB81" s="40">
        <v>5</v>
      </c>
      <c r="BC81" s="23" t="s">
        <v>210</v>
      </c>
      <c r="BD81" s="23" t="s">
        <v>210</v>
      </c>
      <c r="BE81" s="23" t="s">
        <v>211</v>
      </c>
      <c r="BF81" s="23">
        <v>0</v>
      </c>
      <c r="BG81" s="23" t="s">
        <v>212</v>
      </c>
      <c r="BH81" s="23" t="s">
        <v>209</v>
      </c>
      <c r="BI81" s="23" t="s">
        <v>210</v>
      </c>
      <c r="BJ81" s="23">
        <v>0</v>
      </c>
      <c r="BK81" s="23" t="s">
        <v>210</v>
      </c>
      <c r="BL81" s="23">
        <v>0</v>
      </c>
      <c r="BM81" s="23" t="s">
        <v>940</v>
      </c>
      <c r="BN81" s="23">
        <v>13594926968</v>
      </c>
      <c r="BO81" s="23"/>
      <c r="BP81" s="23" t="s">
        <v>209</v>
      </c>
      <c r="BQ81" s="49">
        <f t="shared" si="23"/>
        <v>222.095</v>
      </c>
      <c r="BR81" s="49">
        <f t="shared" si="20"/>
        <v>100</v>
      </c>
      <c r="BS81" s="49">
        <f t="shared" si="24"/>
        <v>100</v>
      </c>
      <c r="BT81" s="49">
        <f t="shared" si="25"/>
        <v>0</v>
      </c>
      <c r="BU81" s="49">
        <f t="shared" si="26"/>
        <v>0</v>
      </c>
      <c r="BV81" s="49">
        <f t="shared" si="27"/>
        <v>0</v>
      </c>
      <c r="BW81" s="49">
        <f t="shared" si="28"/>
        <v>122.095</v>
      </c>
      <c r="BX81" s="49">
        <f t="shared" si="29"/>
        <v>100</v>
      </c>
      <c r="BY81" s="49">
        <v>100</v>
      </c>
      <c r="BZ81" s="52" t="s">
        <v>4078</v>
      </c>
      <c r="CA81" s="52" t="s">
        <v>4079</v>
      </c>
      <c r="CB81" s="36"/>
      <c r="CC81" s="36"/>
      <c r="CD81" s="36"/>
      <c r="CE81" s="36">
        <f t="shared" si="30"/>
        <v>0</v>
      </c>
      <c r="CF81" s="36"/>
      <c r="CG81" s="36"/>
      <c r="CH81" s="36"/>
      <c r="CI81" s="36"/>
      <c r="CJ81" s="36"/>
      <c r="CK81" s="36"/>
      <c r="CL81" s="36"/>
      <c r="CM81" s="36"/>
      <c r="CN81" s="36"/>
      <c r="CO81" s="36"/>
      <c r="CP81" s="36"/>
      <c r="CQ81" s="36">
        <f t="shared" si="31"/>
        <v>0</v>
      </c>
      <c r="CR81" s="36"/>
      <c r="CS81" s="36"/>
      <c r="CT81" s="36"/>
      <c r="CU81" s="36"/>
      <c r="CV81" s="36"/>
      <c r="CW81" s="36"/>
      <c r="CX81" s="59">
        <f t="shared" si="32"/>
        <v>122.095</v>
      </c>
      <c r="CY81" s="36">
        <v>122.095</v>
      </c>
      <c r="CZ81" s="36" t="s">
        <v>4131</v>
      </c>
      <c r="DA81" s="36" t="s">
        <v>4132</v>
      </c>
      <c r="DB81" s="36"/>
      <c r="DC81" s="36"/>
      <c r="DD81" s="36"/>
      <c r="DE81" s="59">
        <f t="shared" si="33"/>
        <v>100</v>
      </c>
      <c r="DF81" s="59">
        <v>100</v>
      </c>
      <c r="DG81" s="59">
        <v>0</v>
      </c>
      <c r="DH81" s="59"/>
      <c r="DI81" s="59"/>
      <c r="DJ81" s="59"/>
      <c r="DK81" s="59" t="s">
        <v>4075</v>
      </c>
      <c r="DL81" s="59">
        <v>1</v>
      </c>
      <c r="DM81" s="23" t="s">
        <v>4144</v>
      </c>
    </row>
    <row r="82" s="9" customFormat="1" ht="70" customHeight="1" spans="1:117">
      <c r="A82" s="23"/>
      <c r="B82" s="23"/>
      <c r="C82" s="23"/>
      <c r="D82" s="23"/>
      <c r="E82" s="23"/>
      <c r="F82" s="23"/>
      <c r="G82" s="23"/>
      <c r="H82" s="23"/>
      <c r="I82" s="23"/>
      <c r="J82" s="23"/>
      <c r="K82" s="23"/>
      <c r="L82" s="23"/>
      <c r="M82" s="23"/>
      <c r="N82" s="23"/>
      <c r="O82" s="23"/>
      <c r="P82" s="23"/>
      <c r="Q82" s="23">
        <f>SUBTOTAL(103,$W$7:W82)*1</f>
        <v>76</v>
      </c>
      <c r="R82" s="23"/>
      <c r="S82" s="23"/>
      <c r="T82" s="30"/>
      <c r="U82" s="23"/>
      <c r="V82" s="23" t="s">
        <v>4065</v>
      </c>
      <c r="W82" s="23" t="s">
        <v>941</v>
      </c>
      <c r="X82" s="23" t="s">
        <v>942</v>
      </c>
      <c r="Y82" s="23" t="s">
        <v>942</v>
      </c>
      <c r="Z82" s="23" t="s">
        <v>943</v>
      </c>
      <c r="AA82" s="23" t="s">
        <v>944</v>
      </c>
      <c r="AB82" s="23" t="s">
        <v>196</v>
      </c>
      <c r="AC82" s="23" t="s">
        <v>575</v>
      </c>
      <c r="AD82" s="23" t="s">
        <v>945</v>
      </c>
      <c r="AE82" s="23" t="s">
        <v>946</v>
      </c>
      <c r="AF82" s="23" t="s">
        <v>944</v>
      </c>
      <c r="AG82" s="23" t="s">
        <v>947</v>
      </c>
      <c r="AH82" s="23" t="s">
        <v>948</v>
      </c>
      <c r="AI82" s="23" t="s">
        <v>949</v>
      </c>
      <c r="AJ82" s="23" t="s">
        <v>950</v>
      </c>
      <c r="AK82" s="23" t="s">
        <v>951</v>
      </c>
      <c r="AL82" s="23" t="s">
        <v>952</v>
      </c>
      <c r="AM82" s="33" t="s">
        <v>365</v>
      </c>
      <c r="AN82" s="33" t="s">
        <v>953</v>
      </c>
      <c r="AO82" s="23" t="s">
        <v>274</v>
      </c>
      <c r="AP82" s="23" t="s">
        <v>92</v>
      </c>
      <c r="AQ82" s="23"/>
      <c r="AR82" s="23"/>
      <c r="AS82" s="23"/>
      <c r="AT82" s="23"/>
      <c r="AU82" s="36">
        <v>5542</v>
      </c>
      <c r="AV82" s="36">
        <v>5542</v>
      </c>
      <c r="AW82" s="36">
        <f t="shared" si="21"/>
        <v>5542</v>
      </c>
      <c r="AX82" s="36">
        <f t="shared" si="22"/>
        <v>0</v>
      </c>
      <c r="AY82" s="36">
        <v>0</v>
      </c>
      <c r="AZ82" s="36"/>
      <c r="BA82" s="40">
        <v>0</v>
      </c>
      <c r="BB82" s="40">
        <v>0</v>
      </c>
      <c r="BC82" s="23" t="s">
        <v>210</v>
      </c>
      <c r="BD82" s="23">
        <v>0</v>
      </c>
      <c r="BE82" s="23">
        <v>0</v>
      </c>
      <c r="BF82" s="23">
        <v>0</v>
      </c>
      <c r="BG82" s="23">
        <v>0</v>
      </c>
      <c r="BH82" s="23">
        <v>0</v>
      </c>
      <c r="BI82" s="23">
        <v>0</v>
      </c>
      <c r="BJ82" s="23">
        <v>0</v>
      </c>
      <c r="BK82" s="23">
        <v>0</v>
      </c>
      <c r="BL82" s="23">
        <v>0</v>
      </c>
      <c r="BM82" s="23">
        <v>0</v>
      </c>
      <c r="BN82" s="23">
        <v>0</v>
      </c>
      <c r="BO82" s="23"/>
      <c r="BP82" s="23" t="s">
        <v>209</v>
      </c>
      <c r="BQ82" s="49">
        <f t="shared" si="23"/>
        <v>5542</v>
      </c>
      <c r="BR82" s="49">
        <f t="shared" si="20"/>
        <v>5542</v>
      </c>
      <c r="BS82" s="49">
        <f t="shared" si="24"/>
        <v>5542</v>
      </c>
      <c r="BT82" s="49">
        <f t="shared" si="25"/>
        <v>0</v>
      </c>
      <c r="BU82" s="49">
        <f t="shared" si="26"/>
        <v>0</v>
      </c>
      <c r="BV82" s="49">
        <f t="shared" si="27"/>
        <v>0</v>
      </c>
      <c r="BW82" s="49">
        <f t="shared" si="28"/>
        <v>0</v>
      </c>
      <c r="BX82" s="49">
        <f t="shared" si="29"/>
        <v>5542</v>
      </c>
      <c r="BY82" s="49">
        <v>4564.774</v>
      </c>
      <c r="BZ82" s="52" t="s">
        <v>4078</v>
      </c>
      <c r="CA82" s="52" t="s">
        <v>4079</v>
      </c>
      <c r="CB82" s="49">
        <v>977.226</v>
      </c>
      <c r="CC82" s="49" t="s">
        <v>4078</v>
      </c>
      <c r="CD82" s="49" t="s">
        <v>4088</v>
      </c>
      <c r="CE82" s="36">
        <f t="shared" si="30"/>
        <v>0</v>
      </c>
      <c r="CF82" s="36"/>
      <c r="CG82" s="36"/>
      <c r="CH82" s="36"/>
      <c r="CI82" s="36"/>
      <c r="CJ82" s="36"/>
      <c r="CK82" s="36"/>
      <c r="CL82" s="36"/>
      <c r="CM82" s="36"/>
      <c r="CN82" s="36"/>
      <c r="CO82" s="36"/>
      <c r="CP82" s="36"/>
      <c r="CQ82" s="36">
        <f t="shared" si="31"/>
        <v>0</v>
      </c>
      <c r="CR82" s="36"/>
      <c r="CS82" s="36"/>
      <c r="CT82" s="36"/>
      <c r="CU82" s="36"/>
      <c r="CV82" s="36"/>
      <c r="CW82" s="36"/>
      <c r="CX82" s="59">
        <f t="shared" si="32"/>
        <v>0</v>
      </c>
      <c r="CY82" s="36"/>
      <c r="CZ82" s="36"/>
      <c r="DA82" s="36"/>
      <c r="DB82" s="36"/>
      <c r="DC82" s="36"/>
      <c r="DD82" s="36"/>
      <c r="DE82" s="59">
        <f t="shared" si="33"/>
        <v>5536.64</v>
      </c>
      <c r="DF82" s="59">
        <v>5536.64</v>
      </c>
      <c r="DG82" s="59">
        <v>0</v>
      </c>
      <c r="DH82" s="59"/>
      <c r="DI82" s="59"/>
      <c r="DJ82" s="59"/>
      <c r="DK82" s="59" t="s">
        <v>4075</v>
      </c>
      <c r="DL82" s="59">
        <v>0</v>
      </c>
      <c r="DM82" s="23">
        <v>0</v>
      </c>
    </row>
    <row r="83" s="9" customFormat="1" ht="70" customHeight="1" spans="1:117">
      <c r="A83" s="23"/>
      <c r="B83" s="23"/>
      <c r="C83" s="23"/>
      <c r="D83" s="23"/>
      <c r="E83" s="23"/>
      <c r="F83" s="23"/>
      <c r="G83" s="23"/>
      <c r="H83" s="23"/>
      <c r="I83" s="23"/>
      <c r="J83" s="23"/>
      <c r="K83" s="23"/>
      <c r="L83" s="23"/>
      <c r="M83" s="23"/>
      <c r="N83" s="23"/>
      <c r="O83" s="23"/>
      <c r="P83" s="23"/>
      <c r="Q83" s="23">
        <f>SUBTOTAL(103,$W$7:W83)*1</f>
        <v>77</v>
      </c>
      <c r="R83" s="72" t="s">
        <v>4145</v>
      </c>
      <c r="S83" s="72">
        <v>-233</v>
      </c>
      <c r="T83" s="23"/>
      <c r="U83" s="23"/>
      <c r="V83" s="23" t="s">
        <v>4065</v>
      </c>
      <c r="W83" s="23" t="s">
        <v>956</v>
      </c>
      <c r="X83" s="23" t="s">
        <v>957</v>
      </c>
      <c r="Y83" s="23" t="s">
        <v>957</v>
      </c>
      <c r="Z83" s="23" t="s">
        <v>957</v>
      </c>
      <c r="AA83" s="23" t="s">
        <v>958</v>
      </c>
      <c r="AB83" s="23" t="s">
        <v>196</v>
      </c>
      <c r="AC83" s="23" t="s">
        <v>575</v>
      </c>
      <c r="AD83" s="23" t="s">
        <v>959</v>
      </c>
      <c r="AE83" s="23" t="s">
        <v>960</v>
      </c>
      <c r="AF83" s="23" t="s">
        <v>959</v>
      </c>
      <c r="AG83" s="23" t="s">
        <v>961</v>
      </c>
      <c r="AH83" s="23" t="s">
        <v>962</v>
      </c>
      <c r="AI83" s="23" t="s">
        <v>963</v>
      </c>
      <c r="AJ83" s="23" t="s">
        <v>964</v>
      </c>
      <c r="AK83" s="23" t="s">
        <v>965</v>
      </c>
      <c r="AL83" s="23" t="s">
        <v>966</v>
      </c>
      <c r="AM83" s="33" t="s">
        <v>365</v>
      </c>
      <c r="AN83" s="33" t="s">
        <v>257</v>
      </c>
      <c r="AO83" s="23" t="s">
        <v>274</v>
      </c>
      <c r="AP83" s="23" t="s">
        <v>92</v>
      </c>
      <c r="AQ83" s="23"/>
      <c r="AR83" s="23"/>
      <c r="AS83" s="23"/>
      <c r="AT83" s="23"/>
      <c r="AU83" s="36">
        <v>317</v>
      </c>
      <c r="AV83" s="36">
        <v>317</v>
      </c>
      <c r="AW83" s="36">
        <f t="shared" si="21"/>
        <v>317</v>
      </c>
      <c r="AX83" s="36">
        <f t="shared" si="22"/>
        <v>0</v>
      </c>
      <c r="AY83" s="36">
        <v>0</v>
      </c>
      <c r="AZ83" s="36"/>
      <c r="BA83" s="40">
        <v>140000</v>
      </c>
      <c r="BB83" s="40">
        <v>140000</v>
      </c>
      <c r="BC83" s="23" t="s">
        <v>210</v>
      </c>
      <c r="BD83" s="23" t="s">
        <v>210</v>
      </c>
      <c r="BE83" s="23" t="s">
        <v>211</v>
      </c>
      <c r="BF83" s="23">
        <v>0</v>
      </c>
      <c r="BG83" s="23" t="s">
        <v>212</v>
      </c>
      <c r="BH83" s="23" t="s">
        <v>209</v>
      </c>
      <c r="BI83" s="23" t="s">
        <v>210</v>
      </c>
      <c r="BJ83" s="23">
        <v>0</v>
      </c>
      <c r="BK83" s="23" t="s">
        <v>210</v>
      </c>
      <c r="BL83" s="23">
        <v>0</v>
      </c>
      <c r="BM83" s="23" t="s">
        <v>954</v>
      </c>
      <c r="BN83" s="23" t="s">
        <v>955</v>
      </c>
      <c r="BO83" s="23"/>
      <c r="BP83" s="23" t="s">
        <v>209</v>
      </c>
      <c r="BQ83" s="49">
        <f t="shared" si="23"/>
        <v>317</v>
      </c>
      <c r="BR83" s="49">
        <f t="shared" si="20"/>
        <v>317</v>
      </c>
      <c r="BS83" s="49">
        <f t="shared" si="24"/>
        <v>210</v>
      </c>
      <c r="BT83" s="49">
        <f t="shared" si="25"/>
        <v>107</v>
      </c>
      <c r="BU83" s="49">
        <f t="shared" si="26"/>
        <v>0</v>
      </c>
      <c r="BV83" s="49">
        <f t="shared" si="27"/>
        <v>0</v>
      </c>
      <c r="BW83" s="49">
        <f t="shared" si="28"/>
        <v>0</v>
      </c>
      <c r="BX83" s="49">
        <f t="shared" si="29"/>
        <v>210</v>
      </c>
      <c r="BY83" s="49">
        <v>210</v>
      </c>
      <c r="BZ83" s="52" t="s">
        <v>4078</v>
      </c>
      <c r="CA83" s="52" t="s">
        <v>4079</v>
      </c>
      <c r="CB83" s="36"/>
      <c r="CC83" s="36"/>
      <c r="CD83" s="36"/>
      <c r="CE83" s="36">
        <f t="shared" si="30"/>
        <v>107</v>
      </c>
      <c r="CF83" s="36">
        <v>38.3</v>
      </c>
      <c r="CG83" s="36" t="s">
        <v>4066</v>
      </c>
      <c r="CH83" s="36" t="s">
        <v>4104</v>
      </c>
      <c r="CI83" s="36">
        <v>68.7</v>
      </c>
      <c r="CJ83" s="36" t="s">
        <v>4066</v>
      </c>
      <c r="CK83" s="36" t="s">
        <v>4115</v>
      </c>
      <c r="CL83" s="36"/>
      <c r="CM83" s="36"/>
      <c r="CN83" s="36"/>
      <c r="CO83" s="36"/>
      <c r="CP83" s="36"/>
      <c r="CQ83" s="36">
        <f t="shared" si="31"/>
        <v>0</v>
      </c>
      <c r="CR83" s="36"/>
      <c r="CS83" s="36"/>
      <c r="CT83" s="36"/>
      <c r="CU83" s="36"/>
      <c r="CV83" s="36"/>
      <c r="CW83" s="36"/>
      <c r="CX83" s="59">
        <f t="shared" si="32"/>
        <v>0</v>
      </c>
      <c r="CY83" s="36"/>
      <c r="CZ83" s="36"/>
      <c r="DA83" s="36"/>
      <c r="DB83" s="36"/>
      <c r="DC83" s="36"/>
      <c r="DD83" s="36"/>
      <c r="DE83" s="59">
        <f t="shared" si="33"/>
        <v>118.15</v>
      </c>
      <c r="DF83" s="59">
        <v>79.93</v>
      </c>
      <c r="DG83" s="59">
        <v>38.22</v>
      </c>
      <c r="DH83" s="59"/>
      <c r="DI83" s="59"/>
      <c r="DJ83" s="59"/>
      <c r="DK83" s="59" t="s">
        <v>4075</v>
      </c>
      <c r="DL83" s="59">
        <v>0</v>
      </c>
      <c r="DM83" s="23">
        <v>0</v>
      </c>
    </row>
    <row r="84" s="9" customFormat="1" ht="70" customHeight="1" spans="1:117">
      <c r="A84" s="23"/>
      <c r="B84" s="23"/>
      <c r="C84" s="23"/>
      <c r="D84" s="23"/>
      <c r="E84" s="23"/>
      <c r="F84" s="23"/>
      <c r="G84" s="23"/>
      <c r="H84" s="23"/>
      <c r="I84" s="23"/>
      <c r="J84" s="23"/>
      <c r="K84" s="23"/>
      <c r="L84" s="23"/>
      <c r="M84" s="23"/>
      <c r="N84" s="23"/>
      <c r="O84" s="23"/>
      <c r="P84" s="23"/>
      <c r="Q84" s="23">
        <f>SUBTOTAL(103,$W$7:W84)*1</f>
        <v>78</v>
      </c>
      <c r="R84" s="23" t="s">
        <v>4145</v>
      </c>
      <c r="S84" s="23">
        <v>-100</v>
      </c>
      <c r="T84" s="30"/>
      <c r="U84" s="23"/>
      <c r="V84" s="23" t="s">
        <v>4065</v>
      </c>
      <c r="W84" s="23" t="s">
        <v>967</v>
      </c>
      <c r="X84" s="23" t="s">
        <v>968</v>
      </c>
      <c r="Y84" s="23" t="s">
        <v>969</v>
      </c>
      <c r="Z84" s="23" t="s">
        <v>970</v>
      </c>
      <c r="AA84" s="23" t="s">
        <v>971</v>
      </c>
      <c r="AB84" s="23" t="s">
        <v>196</v>
      </c>
      <c r="AC84" s="23" t="s">
        <v>575</v>
      </c>
      <c r="AD84" s="23" t="s">
        <v>972</v>
      </c>
      <c r="AE84" s="23" t="s">
        <v>973</v>
      </c>
      <c r="AF84" s="23" t="s">
        <v>974</v>
      </c>
      <c r="AG84" s="23" t="s">
        <v>975</v>
      </c>
      <c r="AH84" s="23" t="s">
        <v>976</v>
      </c>
      <c r="AI84" s="23" t="s">
        <v>977</v>
      </c>
      <c r="AJ84" s="23" t="s">
        <v>978</v>
      </c>
      <c r="AK84" s="23" t="s">
        <v>979</v>
      </c>
      <c r="AL84" s="23" t="s">
        <v>980</v>
      </c>
      <c r="AM84" s="33" t="s">
        <v>981</v>
      </c>
      <c r="AN84" s="33" t="s">
        <v>366</v>
      </c>
      <c r="AO84" s="23" t="s">
        <v>274</v>
      </c>
      <c r="AP84" s="23" t="s">
        <v>92</v>
      </c>
      <c r="AQ84" s="23"/>
      <c r="AR84" s="23"/>
      <c r="AS84" s="23"/>
      <c r="AT84" s="23"/>
      <c r="AU84" s="36">
        <v>335</v>
      </c>
      <c r="AV84" s="36">
        <v>335</v>
      </c>
      <c r="AW84" s="36">
        <f t="shared" si="21"/>
        <v>335</v>
      </c>
      <c r="AX84" s="36">
        <f t="shared" si="22"/>
        <v>0</v>
      </c>
      <c r="AY84" s="36">
        <v>0</v>
      </c>
      <c r="AZ84" s="36"/>
      <c r="BA84" s="40">
        <v>145000</v>
      </c>
      <c r="BB84" s="40">
        <v>145000</v>
      </c>
      <c r="BC84" s="23" t="s">
        <v>210</v>
      </c>
      <c r="BD84" s="23" t="s">
        <v>210</v>
      </c>
      <c r="BE84" s="23" t="s">
        <v>211</v>
      </c>
      <c r="BF84" s="23" t="s">
        <v>212</v>
      </c>
      <c r="BG84" s="23">
        <v>0</v>
      </c>
      <c r="BH84" s="23" t="s">
        <v>210</v>
      </c>
      <c r="BI84" s="23" t="s">
        <v>210</v>
      </c>
      <c r="BJ84" s="23">
        <v>0</v>
      </c>
      <c r="BK84" s="23" t="s">
        <v>210</v>
      </c>
      <c r="BL84" s="23">
        <v>0</v>
      </c>
      <c r="BM84" s="23" t="s">
        <v>954</v>
      </c>
      <c r="BN84" s="23" t="s">
        <v>955</v>
      </c>
      <c r="BO84" s="23"/>
      <c r="BP84" s="23" t="s">
        <v>209</v>
      </c>
      <c r="BQ84" s="49">
        <f t="shared" si="23"/>
        <v>335</v>
      </c>
      <c r="BR84" s="49">
        <f t="shared" si="20"/>
        <v>335</v>
      </c>
      <c r="BS84" s="49">
        <f t="shared" si="24"/>
        <v>0</v>
      </c>
      <c r="BT84" s="49">
        <f t="shared" si="25"/>
        <v>335</v>
      </c>
      <c r="BU84" s="49">
        <f t="shared" si="26"/>
        <v>0</v>
      </c>
      <c r="BV84" s="49">
        <f t="shared" si="27"/>
        <v>0</v>
      </c>
      <c r="BW84" s="49">
        <f t="shared" si="28"/>
        <v>0</v>
      </c>
      <c r="BX84" s="49">
        <f t="shared" si="29"/>
        <v>0</v>
      </c>
      <c r="BY84" s="36"/>
      <c r="BZ84" s="36"/>
      <c r="CA84" s="36"/>
      <c r="CB84" s="36"/>
      <c r="CC84" s="36"/>
      <c r="CD84" s="36"/>
      <c r="CE84" s="36">
        <f t="shared" si="30"/>
        <v>335</v>
      </c>
      <c r="CF84" s="36">
        <v>335</v>
      </c>
      <c r="CG84" s="36" t="s">
        <v>4066</v>
      </c>
      <c r="CH84" s="36" t="s">
        <v>4104</v>
      </c>
      <c r="CI84" s="36"/>
      <c r="CJ84" s="36"/>
      <c r="CK84" s="36"/>
      <c r="CL84" s="36"/>
      <c r="CM84" s="36"/>
      <c r="CN84" s="36"/>
      <c r="CO84" s="36"/>
      <c r="CP84" s="36"/>
      <c r="CQ84" s="36">
        <f t="shared" si="31"/>
        <v>0</v>
      </c>
      <c r="CR84" s="36"/>
      <c r="CS84" s="36"/>
      <c r="CT84" s="36"/>
      <c r="CU84" s="36"/>
      <c r="CV84" s="36"/>
      <c r="CW84" s="36"/>
      <c r="CX84" s="59">
        <f t="shared" si="32"/>
        <v>0</v>
      </c>
      <c r="CY84" s="36"/>
      <c r="CZ84" s="36"/>
      <c r="DA84" s="36"/>
      <c r="DB84" s="36"/>
      <c r="DC84" s="36"/>
      <c r="DD84" s="36"/>
      <c r="DE84" s="59">
        <f t="shared" si="33"/>
        <v>330.12</v>
      </c>
      <c r="DF84" s="59">
        <v>0</v>
      </c>
      <c r="DG84" s="59">
        <v>330.12</v>
      </c>
      <c r="DH84" s="59"/>
      <c r="DI84" s="59"/>
      <c r="DJ84" s="59"/>
      <c r="DK84" s="59" t="s">
        <v>4075</v>
      </c>
      <c r="DL84" s="59">
        <v>0</v>
      </c>
      <c r="DM84" s="23">
        <v>0</v>
      </c>
    </row>
    <row r="85" s="9" customFormat="1" ht="70" customHeight="1" spans="1:117">
      <c r="A85" s="23"/>
      <c r="B85" s="23"/>
      <c r="C85" s="23"/>
      <c r="D85" s="23"/>
      <c r="E85" s="23"/>
      <c r="F85" s="23"/>
      <c r="G85" s="23"/>
      <c r="H85" s="23"/>
      <c r="I85" s="23"/>
      <c r="J85" s="23"/>
      <c r="K85" s="23"/>
      <c r="L85" s="23"/>
      <c r="M85" s="23"/>
      <c r="N85" s="23"/>
      <c r="O85" s="23"/>
      <c r="P85" s="23"/>
      <c r="Q85" s="23">
        <f>SUBTOTAL(103,$W$7:W85)*1</f>
        <v>79</v>
      </c>
      <c r="R85" s="23"/>
      <c r="S85" s="23"/>
      <c r="T85" s="23"/>
      <c r="U85" s="23"/>
      <c r="V85" s="23" t="s">
        <v>4065</v>
      </c>
      <c r="W85" s="23" t="s">
        <v>982</v>
      </c>
      <c r="X85" s="23" t="s">
        <v>645</v>
      </c>
      <c r="Y85" s="23" t="s">
        <v>983</v>
      </c>
      <c r="Z85" s="23" t="s">
        <v>984</v>
      </c>
      <c r="AA85" s="23" t="s">
        <v>985</v>
      </c>
      <c r="AB85" s="23" t="s">
        <v>196</v>
      </c>
      <c r="AC85" s="23" t="s">
        <v>575</v>
      </c>
      <c r="AD85" s="23" t="s">
        <v>986</v>
      </c>
      <c r="AE85" s="23" t="s">
        <v>987</v>
      </c>
      <c r="AF85" s="23" t="s">
        <v>988</v>
      </c>
      <c r="AG85" s="23" t="s">
        <v>989</v>
      </c>
      <c r="AH85" s="23" t="s">
        <v>990</v>
      </c>
      <c r="AI85" s="23" t="s">
        <v>991</v>
      </c>
      <c r="AJ85" s="23" t="s">
        <v>992</v>
      </c>
      <c r="AK85" s="23" t="s">
        <v>993</v>
      </c>
      <c r="AL85" s="23" t="s">
        <v>994</v>
      </c>
      <c r="AM85" s="33" t="s">
        <v>995</v>
      </c>
      <c r="AN85" s="33" t="s">
        <v>207</v>
      </c>
      <c r="AO85" s="23" t="s">
        <v>274</v>
      </c>
      <c r="AP85" s="23" t="s">
        <v>92</v>
      </c>
      <c r="AQ85" s="23"/>
      <c r="AR85" s="23"/>
      <c r="AS85" s="23"/>
      <c r="AT85" s="23"/>
      <c r="AU85" s="36">
        <v>400</v>
      </c>
      <c r="AV85" s="36">
        <v>400</v>
      </c>
      <c r="AW85" s="36">
        <f t="shared" si="21"/>
        <v>400</v>
      </c>
      <c r="AX85" s="36">
        <f t="shared" si="22"/>
        <v>0</v>
      </c>
      <c r="AY85" s="36">
        <v>0</v>
      </c>
      <c r="AZ85" s="36"/>
      <c r="BA85" s="40">
        <v>300</v>
      </c>
      <c r="BB85" s="40">
        <v>100</v>
      </c>
      <c r="BC85" s="23" t="s">
        <v>210</v>
      </c>
      <c r="BD85" s="23" t="s">
        <v>210</v>
      </c>
      <c r="BE85" s="23" t="s">
        <v>211</v>
      </c>
      <c r="BF85" s="23">
        <v>0</v>
      </c>
      <c r="BG85" s="23" t="s">
        <v>212</v>
      </c>
      <c r="BH85" s="23" t="s">
        <v>210</v>
      </c>
      <c r="BI85" s="23" t="s">
        <v>210</v>
      </c>
      <c r="BJ85" s="23">
        <v>0</v>
      </c>
      <c r="BK85" s="23" t="s">
        <v>210</v>
      </c>
      <c r="BL85" s="23">
        <v>0</v>
      </c>
      <c r="BM85" s="23" t="s">
        <v>954</v>
      </c>
      <c r="BN85" s="23" t="s">
        <v>955</v>
      </c>
      <c r="BO85" s="23"/>
      <c r="BP85" s="23" t="s">
        <v>209</v>
      </c>
      <c r="BQ85" s="49">
        <f t="shared" si="23"/>
        <v>400</v>
      </c>
      <c r="BR85" s="49">
        <f t="shared" si="20"/>
        <v>400</v>
      </c>
      <c r="BS85" s="49">
        <f t="shared" si="24"/>
        <v>0</v>
      </c>
      <c r="BT85" s="49">
        <f t="shared" si="25"/>
        <v>400</v>
      </c>
      <c r="BU85" s="49">
        <f t="shared" si="26"/>
        <v>0</v>
      </c>
      <c r="BV85" s="49">
        <f t="shared" si="27"/>
        <v>0</v>
      </c>
      <c r="BW85" s="49">
        <f t="shared" si="28"/>
        <v>0</v>
      </c>
      <c r="BX85" s="49">
        <f t="shared" si="29"/>
        <v>0</v>
      </c>
      <c r="BY85" s="36"/>
      <c r="BZ85" s="36"/>
      <c r="CA85" s="36"/>
      <c r="CB85" s="36"/>
      <c r="CC85" s="36"/>
      <c r="CD85" s="36"/>
      <c r="CE85" s="36">
        <f t="shared" si="30"/>
        <v>400</v>
      </c>
      <c r="CF85" s="36">
        <v>400</v>
      </c>
      <c r="CG85" s="36" t="s">
        <v>4066</v>
      </c>
      <c r="CH85" s="36" t="s">
        <v>4115</v>
      </c>
      <c r="CI85" s="36"/>
      <c r="CJ85" s="36"/>
      <c r="CK85" s="36"/>
      <c r="CL85" s="36"/>
      <c r="CM85" s="36"/>
      <c r="CN85" s="36"/>
      <c r="CO85" s="36"/>
      <c r="CP85" s="36"/>
      <c r="CQ85" s="36">
        <f t="shared" si="31"/>
        <v>0</v>
      </c>
      <c r="CR85" s="36"/>
      <c r="CS85" s="36"/>
      <c r="CT85" s="36"/>
      <c r="CU85" s="36"/>
      <c r="CV85" s="36"/>
      <c r="CW85" s="36"/>
      <c r="CX85" s="59">
        <f t="shared" si="32"/>
        <v>0</v>
      </c>
      <c r="CY85" s="36"/>
      <c r="CZ85" s="36"/>
      <c r="DA85" s="36"/>
      <c r="DB85" s="36"/>
      <c r="DC85" s="36"/>
      <c r="DD85" s="36"/>
      <c r="DE85" s="59">
        <f t="shared" si="33"/>
        <v>0</v>
      </c>
      <c r="DF85" s="59">
        <v>0</v>
      </c>
      <c r="DG85" s="59">
        <v>0</v>
      </c>
      <c r="DH85" s="59"/>
      <c r="DI85" s="59"/>
      <c r="DJ85" s="59"/>
      <c r="DK85" s="59" t="s">
        <v>4075</v>
      </c>
      <c r="DL85" s="59">
        <v>0</v>
      </c>
      <c r="DM85" s="23">
        <v>0</v>
      </c>
    </row>
    <row r="86" s="9" customFormat="1" ht="70" customHeight="1" spans="1:117">
      <c r="A86" s="23"/>
      <c r="B86" s="23"/>
      <c r="C86" s="23"/>
      <c r="D86" s="23"/>
      <c r="E86" s="23"/>
      <c r="F86" s="23"/>
      <c r="G86" s="23"/>
      <c r="H86" s="23"/>
      <c r="I86" s="23"/>
      <c r="J86" s="23"/>
      <c r="K86" s="23"/>
      <c r="L86" s="23"/>
      <c r="M86" s="23"/>
      <c r="N86" s="23"/>
      <c r="O86" s="23"/>
      <c r="P86" s="23"/>
      <c r="Q86" s="23">
        <f>SUBTOTAL(103,$W$7:W86)*1</f>
        <v>80</v>
      </c>
      <c r="R86" s="23" t="s">
        <v>4145</v>
      </c>
      <c r="S86" s="23">
        <v>-194.6</v>
      </c>
      <c r="T86" s="30"/>
      <c r="U86" s="23"/>
      <c r="V86" s="23" t="s">
        <v>4065</v>
      </c>
      <c r="W86" s="23" t="s">
        <v>996</v>
      </c>
      <c r="X86" s="23" t="s">
        <v>997</v>
      </c>
      <c r="Y86" s="23" t="s">
        <v>998</v>
      </c>
      <c r="Z86" s="23" t="s">
        <v>999</v>
      </c>
      <c r="AA86" s="23" t="s">
        <v>1000</v>
      </c>
      <c r="AB86" s="23" t="s">
        <v>574</v>
      </c>
      <c r="AC86" s="23" t="s">
        <v>575</v>
      </c>
      <c r="AD86" s="23" t="s">
        <v>1001</v>
      </c>
      <c r="AE86" s="23" t="s">
        <v>1002</v>
      </c>
      <c r="AF86" s="23" t="s">
        <v>1001</v>
      </c>
      <c r="AG86" s="23" t="s">
        <v>1003</v>
      </c>
      <c r="AH86" s="23" t="s">
        <v>224</v>
      </c>
      <c r="AI86" s="23" t="s">
        <v>1004</v>
      </c>
      <c r="AJ86" s="23" t="s">
        <v>1005</v>
      </c>
      <c r="AK86" s="23" t="s">
        <v>1006</v>
      </c>
      <c r="AL86" s="23" t="s">
        <v>1007</v>
      </c>
      <c r="AM86" s="33" t="s">
        <v>365</v>
      </c>
      <c r="AN86" s="33" t="s">
        <v>1008</v>
      </c>
      <c r="AO86" s="23" t="s">
        <v>274</v>
      </c>
      <c r="AP86" s="23" t="s">
        <v>92</v>
      </c>
      <c r="AQ86" s="23"/>
      <c r="AR86" s="23"/>
      <c r="AS86" s="23"/>
      <c r="AT86" s="23"/>
      <c r="AU86" s="36">
        <v>500.4</v>
      </c>
      <c r="AV86" s="36">
        <v>500.4</v>
      </c>
      <c r="AW86" s="36">
        <f t="shared" si="21"/>
        <v>500.4</v>
      </c>
      <c r="AX86" s="36">
        <f t="shared" si="22"/>
        <v>0</v>
      </c>
      <c r="AY86" s="36">
        <v>0</v>
      </c>
      <c r="AZ86" s="36"/>
      <c r="BA86" s="40">
        <v>280000</v>
      </c>
      <c r="BB86" s="40">
        <v>50000</v>
      </c>
      <c r="BC86" s="23" t="s">
        <v>210</v>
      </c>
      <c r="BD86" s="23" t="s">
        <v>210</v>
      </c>
      <c r="BE86" s="23" t="s">
        <v>211</v>
      </c>
      <c r="BF86" s="23">
        <v>0</v>
      </c>
      <c r="BG86" s="23" t="s">
        <v>212</v>
      </c>
      <c r="BH86" s="23" t="s">
        <v>210</v>
      </c>
      <c r="BI86" s="23" t="s">
        <v>210</v>
      </c>
      <c r="BJ86" s="23">
        <v>0</v>
      </c>
      <c r="BK86" s="23" t="s">
        <v>210</v>
      </c>
      <c r="BL86" s="23">
        <v>0</v>
      </c>
      <c r="BM86" s="23" t="s">
        <v>1009</v>
      </c>
      <c r="BN86" s="23" t="s">
        <v>955</v>
      </c>
      <c r="BO86" s="23"/>
      <c r="BP86" s="23" t="s">
        <v>209</v>
      </c>
      <c r="BQ86" s="49">
        <f t="shared" si="23"/>
        <v>500.4</v>
      </c>
      <c r="BR86" s="49">
        <f t="shared" si="20"/>
        <v>500.4</v>
      </c>
      <c r="BS86" s="49">
        <f t="shared" si="24"/>
        <v>0</v>
      </c>
      <c r="BT86" s="49">
        <f t="shared" si="25"/>
        <v>500.4</v>
      </c>
      <c r="BU86" s="49">
        <f t="shared" si="26"/>
        <v>0</v>
      </c>
      <c r="BV86" s="49">
        <f t="shared" si="27"/>
        <v>0</v>
      </c>
      <c r="BW86" s="49">
        <f t="shared" si="28"/>
        <v>0</v>
      </c>
      <c r="BX86" s="49">
        <f t="shared" si="29"/>
        <v>0</v>
      </c>
      <c r="BY86" s="36"/>
      <c r="BZ86" s="36"/>
      <c r="CA86" s="36"/>
      <c r="CB86" s="36"/>
      <c r="CC86" s="36"/>
      <c r="CD86" s="36"/>
      <c r="CE86" s="36">
        <f t="shared" si="30"/>
        <v>500.4</v>
      </c>
      <c r="CF86" s="36">
        <v>500.4</v>
      </c>
      <c r="CG86" s="36" t="s">
        <v>4066</v>
      </c>
      <c r="CH86" s="36" t="s">
        <v>4104</v>
      </c>
      <c r="CI86" s="36"/>
      <c r="CJ86" s="36"/>
      <c r="CK86" s="36"/>
      <c r="CL86" s="36"/>
      <c r="CM86" s="36"/>
      <c r="CN86" s="36"/>
      <c r="CO86" s="36"/>
      <c r="CP86" s="36"/>
      <c r="CQ86" s="36">
        <f t="shared" si="31"/>
        <v>0</v>
      </c>
      <c r="CR86" s="36"/>
      <c r="CS86" s="36"/>
      <c r="CT86" s="36"/>
      <c r="CU86" s="36"/>
      <c r="CV86" s="36"/>
      <c r="CW86" s="36"/>
      <c r="CX86" s="59">
        <f t="shared" si="32"/>
        <v>0</v>
      </c>
      <c r="CY86" s="36"/>
      <c r="CZ86" s="36"/>
      <c r="DA86" s="36"/>
      <c r="DB86" s="36"/>
      <c r="DC86" s="36"/>
      <c r="DD86" s="36"/>
      <c r="DE86" s="59">
        <f t="shared" si="33"/>
        <v>258.66</v>
      </c>
      <c r="DF86" s="59">
        <v>0</v>
      </c>
      <c r="DG86" s="59">
        <v>258.66</v>
      </c>
      <c r="DH86" s="59"/>
      <c r="DI86" s="59"/>
      <c r="DJ86" s="59"/>
      <c r="DK86" s="59" t="s">
        <v>4075</v>
      </c>
      <c r="DL86" s="59">
        <v>0</v>
      </c>
      <c r="DM86" s="23">
        <v>0</v>
      </c>
    </row>
    <row r="87" s="9" customFormat="1" ht="70" customHeight="1" spans="1:117">
      <c r="A87" s="23"/>
      <c r="B87" s="23"/>
      <c r="C87" s="23"/>
      <c r="D87" s="23"/>
      <c r="E87" s="23"/>
      <c r="F87" s="23"/>
      <c r="G87" s="23"/>
      <c r="H87" s="23"/>
      <c r="I87" s="23"/>
      <c r="J87" s="23"/>
      <c r="K87" s="23"/>
      <c r="L87" s="23"/>
      <c r="M87" s="23"/>
      <c r="N87" s="23"/>
      <c r="O87" s="23"/>
      <c r="P87" s="23"/>
      <c r="Q87" s="23">
        <f>SUBTOTAL(103,$W$7:W87)*1</f>
        <v>81</v>
      </c>
      <c r="R87" s="23"/>
      <c r="S87" s="23"/>
      <c r="T87" s="23"/>
      <c r="U87" s="23"/>
      <c r="V87" s="23" t="s">
        <v>4065</v>
      </c>
      <c r="W87" s="23" t="s">
        <v>1010</v>
      </c>
      <c r="X87" s="23" t="s">
        <v>645</v>
      </c>
      <c r="Y87" s="23" t="s">
        <v>646</v>
      </c>
      <c r="Z87" s="23" t="s">
        <v>646</v>
      </c>
      <c r="AA87" s="23" t="s">
        <v>1011</v>
      </c>
      <c r="AB87" s="23" t="s">
        <v>196</v>
      </c>
      <c r="AC87" s="23" t="s">
        <v>575</v>
      </c>
      <c r="AD87" s="23" t="s">
        <v>1012</v>
      </c>
      <c r="AE87" s="23" t="s">
        <v>1013</v>
      </c>
      <c r="AF87" s="23" t="s">
        <v>1014</v>
      </c>
      <c r="AG87" s="23" t="s">
        <v>1015</v>
      </c>
      <c r="AH87" s="23" t="s">
        <v>1016</v>
      </c>
      <c r="AI87" s="23" t="s">
        <v>1017</v>
      </c>
      <c r="AJ87" s="23" t="s">
        <v>1018</v>
      </c>
      <c r="AK87" s="23" t="s">
        <v>1019</v>
      </c>
      <c r="AL87" s="23" t="s">
        <v>1020</v>
      </c>
      <c r="AM87" s="33" t="s">
        <v>767</v>
      </c>
      <c r="AN87" s="33" t="s">
        <v>366</v>
      </c>
      <c r="AO87" s="23" t="s">
        <v>274</v>
      </c>
      <c r="AP87" s="23" t="s">
        <v>92</v>
      </c>
      <c r="AQ87" s="23"/>
      <c r="AR87" s="23"/>
      <c r="AS87" s="23"/>
      <c r="AT87" s="23"/>
      <c r="AU87" s="36">
        <v>328.8</v>
      </c>
      <c r="AV87" s="36">
        <v>328.8</v>
      </c>
      <c r="AW87" s="36">
        <f t="shared" si="21"/>
        <v>328.8</v>
      </c>
      <c r="AX87" s="36">
        <f t="shared" si="22"/>
        <v>0</v>
      </c>
      <c r="AY87" s="36">
        <v>0</v>
      </c>
      <c r="AZ87" s="36"/>
      <c r="BA87" s="40">
        <v>800</v>
      </c>
      <c r="BB87" s="40">
        <v>800</v>
      </c>
      <c r="BC87" s="23" t="s">
        <v>210</v>
      </c>
      <c r="BD87" s="23" t="s">
        <v>210</v>
      </c>
      <c r="BE87" s="23" t="s">
        <v>211</v>
      </c>
      <c r="BF87" s="23">
        <v>0</v>
      </c>
      <c r="BG87" s="23" t="s">
        <v>212</v>
      </c>
      <c r="BH87" s="23" t="s">
        <v>210</v>
      </c>
      <c r="BI87" s="23" t="s">
        <v>210</v>
      </c>
      <c r="BJ87" s="23">
        <v>0</v>
      </c>
      <c r="BK87" s="23" t="s">
        <v>210</v>
      </c>
      <c r="BL87" s="23">
        <v>0</v>
      </c>
      <c r="BM87" s="23" t="s">
        <v>954</v>
      </c>
      <c r="BN87" s="23" t="s">
        <v>955</v>
      </c>
      <c r="BO87" s="23"/>
      <c r="BP87" s="23" t="s">
        <v>209</v>
      </c>
      <c r="BQ87" s="49">
        <f t="shared" si="23"/>
        <v>328.8</v>
      </c>
      <c r="BR87" s="49">
        <f t="shared" si="20"/>
        <v>328.8</v>
      </c>
      <c r="BS87" s="49">
        <f t="shared" si="24"/>
        <v>200</v>
      </c>
      <c r="BT87" s="49">
        <f t="shared" si="25"/>
        <v>128.8</v>
      </c>
      <c r="BU87" s="49">
        <f t="shared" si="26"/>
        <v>0</v>
      </c>
      <c r="BV87" s="49">
        <f t="shared" si="27"/>
        <v>0</v>
      </c>
      <c r="BW87" s="49">
        <f t="shared" si="28"/>
        <v>0</v>
      </c>
      <c r="BX87" s="49">
        <f t="shared" si="29"/>
        <v>200</v>
      </c>
      <c r="BY87" s="49">
        <v>200</v>
      </c>
      <c r="BZ87" s="52" t="s">
        <v>4078</v>
      </c>
      <c r="CA87" s="52" t="s">
        <v>4079</v>
      </c>
      <c r="CB87" s="36"/>
      <c r="CC87" s="36"/>
      <c r="CD87" s="36"/>
      <c r="CE87" s="36">
        <f t="shared" si="30"/>
        <v>128.8</v>
      </c>
      <c r="CF87" s="36">
        <v>128.8</v>
      </c>
      <c r="CG87" s="36" t="s">
        <v>4066</v>
      </c>
      <c r="CH87" s="36" t="s">
        <v>4104</v>
      </c>
      <c r="CI87" s="36"/>
      <c r="CJ87" s="36"/>
      <c r="CK87" s="36"/>
      <c r="CL87" s="36"/>
      <c r="CM87" s="36"/>
      <c r="CN87" s="36"/>
      <c r="CO87" s="36"/>
      <c r="CP87" s="36"/>
      <c r="CQ87" s="36">
        <f t="shared" si="31"/>
        <v>0</v>
      </c>
      <c r="CR87" s="36"/>
      <c r="CS87" s="36"/>
      <c r="CT87" s="36"/>
      <c r="CU87" s="36"/>
      <c r="CV87" s="36"/>
      <c r="CW87" s="36"/>
      <c r="CX87" s="59">
        <f t="shared" si="32"/>
        <v>0</v>
      </c>
      <c r="CY87" s="36"/>
      <c r="CZ87" s="36"/>
      <c r="DA87" s="36"/>
      <c r="DB87" s="36"/>
      <c r="DC87" s="36"/>
      <c r="DD87" s="36"/>
      <c r="DE87" s="59">
        <f t="shared" si="33"/>
        <v>274</v>
      </c>
      <c r="DF87" s="59">
        <v>200</v>
      </c>
      <c r="DG87" s="59">
        <v>74</v>
      </c>
      <c r="DH87" s="59"/>
      <c r="DI87" s="59"/>
      <c r="DJ87" s="59"/>
      <c r="DK87" s="59" t="s">
        <v>4075</v>
      </c>
      <c r="DL87" s="59">
        <v>0</v>
      </c>
      <c r="DM87" s="23">
        <v>0</v>
      </c>
    </row>
    <row r="88" s="9" customFormat="1" ht="70" customHeight="1" spans="1:117">
      <c r="A88" s="23"/>
      <c r="B88" s="23"/>
      <c r="C88" s="23"/>
      <c r="D88" s="23"/>
      <c r="E88" s="23"/>
      <c r="F88" s="23"/>
      <c r="G88" s="23"/>
      <c r="H88" s="23"/>
      <c r="I88" s="23"/>
      <c r="J88" s="23"/>
      <c r="K88" s="23"/>
      <c r="L88" s="23"/>
      <c r="M88" s="23"/>
      <c r="N88" s="23"/>
      <c r="O88" s="23"/>
      <c r="P88" s="23"/>
      <c r="Q88" s="23">
        <f>SUBTOTAL(103,$W$7:W88)*1</f>
        <v>82</v>
      </c>
      <c r="R88" s="23" t="s">
        <v>4100</v>
      </c>
      <c r="S88" s="23">
        <v>500</v>
      </c>
      <c r="T88" s="30"/>
      <c r="U88" s="23"/>
      <c r="V88" s="23" t="s">
        <v>4065</v>
      </c>
      <c r="W88" s="23" t="s">
        <v>1021</v>
      </c>
      <c r="X88" s="23" t="s">
        <v>968</v>
      </c>
      <c r="Y88" s="23" t="s">
        <v>1022</v>
      </c>
      <c r="Z88" s="23" t="s">
        <v>1023</v>
      </c>
      <c r="AA88" s="23" t="s">
        <v>1024</v>
      </c>
      <c r="AB88" s="23" t="s">
        <v>196</v>
      </c>
      <c r="AC88" s="23" t="s">
        <v>575</v>
      </c>
      <c r="AD88" s="23" t="s">
        <v>1025</v>
      </c>
      <c r="AE88" s="23" t="s">
        <v>1026</v>
      </c>
      <c r="AF88" s="23" t="s">
        <v>1027</v>
      </c>
      <c r="AG88" s="23" t="s">
        <v>1028</v>
      </c>
      <c r="AH88" s="23" t="s">
        <v>1029</v>
      </c>
      <c r="AI88" s="23" t="s">
        <v>1030</v>
      </c>
      <c r="AJ88" s="23" t="s">
        <v>1031</v>
      </c>
      <c r="AK88" s="23" t="s">
        <v>1032</v>
      </c>
      <c r="AL88" s="23" t="s">
        <v>1033</v>
      </c>
      <c r="AM88" s="33" t="s">
        <v>365</v>
      </c>
      <c r="AN88" s="33" t="s">
        <v>1034</v>
      </c>
      <c r="AO88" s="23" t="s">
        <v>274</v>
      </c>
      <c r="AP88" s="23" t="s">
        <v>92</v>
      </c>
      <c r="AQ88" s="23"/>
      <c r="AR88" s="23"/>
      <c r="AS88" s="23"/>
      <c r="AT88" s="23"/>
      <c r="AU88" s="36">
        <v>1700</v>
      </c>
      <c r="AV88" s="36">
        <v>1700</v>
      </c>
      <c r="AW88" s="36">
        <f t="shared" si="21"/>
        <v>1700</v>
      </c>
      <c r="AX88" s="36">
        <f t="shared" si="22"/>
        <v>0</v>
      </c>
      <c r="AY88" s="36">
        <v>0</v>
      </c>
      <c r="AZ88" s="36"/>
      <c r="BA88" s="40">
        <v>6000</v>
      </c>
      <c r="BB88" s="40">
        <v>6000</v>
      </c>
      <c r="BC88" s="23" t="s">
        <v>210</v>
      </c>
      <c r="BD88" s="23" t="s">
        <v>210</v>
      </c>
      <c r="BE88" s="23" t="s">
        <v>211</v>
      </c>
      <c r="BF88" s="23" t="s">
        <v>212</v>
      </c>
      <c r="BG88" s="23">
        <v>0</v>
      </c>
      <c r="BH88" s="23" t="s">
        <v>209</v>
      </c>
      <c r="BI88" s="23" t="s">
        <v>210</v>
      </c>
      <c r="BJ88" s="23">
        <v>0</v>
      </c>
      <c r="BK88" s="23" t="s">
        <v>210</v>
      </c>
      <c r="BL88" s="23">
        <v>0</v>
      </c>
      <c r="BM88" s="23" t="s">
        <v>1035</v>
      </c>
      <c r="BN88" s="23" t="s">
        <v>1036</v>
      </c>
      <c r="BO88" s="23"/>
      <c r="BP88" s="23" t="s">
        <v>209</v>
      </c>
      <c r="BQ88" s="49">
        <f t="shared" si="23"/>
        <v>1700</v>
      </c>
      <c r="BR88" s="49">
        <f t="shared" si="20"/>
        <v>1700</v>
      </c>
      <c r="BS88" s="49">
        <f t="shared" si="24"/>
        <v>1700</v>
      </c>
      <c r="BT88" s="49">
        <f t="shared" si="25"/>
        <v>0</v>
      </c>
      <c r="BU88" s="49">
        <f t="shared" si="26"/>
        <v>0</v>
      </c>
      <c r="BV88" s="49">
        <f t="shared" si="27"/>
        <v>0</v>
      </c>
      <c r="BW88" s="49">
        <f t="shared" si="28"/>
        <v>0</v>
      </c>
      <c r="BX88" s="49">
        <f t="shared" si="29"/>
        <v>1700</v>
      </c>
      <c r="BY88" s="49">
        <v>1700</v>
      </c>
      <c r="BZ88" s="52" t="s">
        <v>4078</v>
      </c>
      <c r="CA88" s="52" t="s">
        <v>4079</v>
      </c>
      <c r="CB88" s="36"/>
      <c r="CC88" s="36"/>
      <c r="CD88" s="36"/>
      <c r="CE88" s="36">
        <f t="shared" si="30"/>
        <v>0</v>
      </c>
      <c r="CF88" s="36"/>
      <c r="CG88" s="36"/>
      <c r="CH88" s="36"/>
      <c r="CI88" s="36"/>
      <c r="CJ88" s="36"/>
      <c r="CK88" s="36"/>
      <c r="CL88" s="36"/>
      <c r="CM88" s="36"/>
      <c r="CN88" s="36"/>
      <c r="CO88" s="36"/>
      <c r="CP88" s="36"/>
      <c r="CQ88" s="36">
        <f t="shared" si="31"/>
        <v>0</v>
      </c>
      <c r="CR88" s="36"/>
      <c r="CS88" s="36"/>
      <c r="CT88" s="36"/>
      <c r="CU88" s="36"/>
      <c r="CV88" s="36"/>
      <c r="CW88" s="36"/>
      <c r="CX88" s="59">
        <f t="shared" si="32"/>
        <v>0</v>
      </c>
      <c r="CY88" s="36"/>
      <c r="CZ88" s="36"/>
      <c r="DA88" s="36"/>
      <c r="DB88" s="36"/>
      <c r="DC88" s="36"/>
      <c r="DD88" s="36"/>
      <c r="DE88" s="59">
        <f t="shared" si="33"/>
        <v>1648.05</v>
      </c>
      <c r="DF88" s="59">
        <v>1648.05</v>
      </c>
      <c r="DG88" s="59">
        <v>0</v>
      </c>
      <c r="DH88" s="59"/>
      <c r="DI88" s="59"/>
      <c r="DJ88" s="59"/>
      <c r="DK88" s="59" t="s">
        <v>4075</v>
      </c>
      <c r="DL88" s="59">
        <v>0</v>
      </c>
      <c r="DM88" s="23">
        <v>0</v>
      </c>
    </row>
    <row r="89" s="9" customFormat="1" ht="70" customHeight="1" spans="1:117">
      <c r="A89" s="23"/>
      <c r="B89" s="23"/>
      <c r="C89" s="23"/>
      <c r="D89" s="23"/>
      <c r="E89" s="23"/>
      <c r="F89" s="23"/>
      <c r="G89" s="23"/>
      <c r="H89" s="23"/>
      <c r="I89" s="23"/>
      <c r="J89" s="23"/>
      <c r="K89" s="23"/>
      <c r="L89" s="23"/>
      <c r="M89" s="23"/>
      <c r="N89" s="23"/>
      <c r="O89" s="23"/>
      <c r="P89" s="23"/>
      <c r="Q89" s="23">
        <f>SUBTOTAL(103,$W$7:W89)*1</f>
        <v>83</v>
      </c>
      <c r="R89" s="23"/>
      <c r="S89" s="23"/>
      <c r="T89" s="23"/>
      <c r="U89" s="23"/>
      <c r="V89" s="23" t="s">
        <v>4065</v>
      </c>
      <c r="W89" s="23" t="s">
        <v>1037</v>
      </c>
      <c r="X89" s="23" t="s">
        <v>215</v>
      </c>
      <c r="Y89" s="23" t="s">
        <v>1038</v>
      </c>
      <c r="Z89" s="23" t="s">
        <v>1039</v>
      </c>
      <c r="AA89" s="23" t="s">
        <v>1040</v>
      </c>
      <c r="AB89" s="23" t="s">
        <v>196</v>
      </c>
      <c r="AC89" s="23" t="s">
        <v>575</v>
      </c>
      <c r="AD89" s="23" t="s">
        <v>1041</v>
      </c>
      <c r="AE89" s="23" t="s">
        <v>1042</v>
      </c>
      <c r="AF89" s="23" t="s">
        <v>1042</v>
      </c>
      <c r="AG89" s="23" t="s">
        <v>1043</v>
      </c>
      <c r="AH89" s="23" t="s">
        <v>1044</v>
      </c>
      <c r="AI89" s="23" t="s">
        <v>1045</v>
      </c>
      <c r="AJ89" s="23" t="s">
        <v>1046</v>
      </c>
      <c r="AK89" s="23" t="s">
        <v>1047</v>
      </c>
      <c r="AL89" s="23" t="s">
        <v>1048</v>
      </c>
      <c r="AM89" s="33" t="s">
        <v>1049</v>
      </c>
      <c r="AN89" s="33" t="s">
        <v>366</v>
      </c>
      <c r="AO89" s="23" t="s">
        <v>274</v>
      </c>
      <c r="AP89" s="23" t="s">
        <v>92</v>
      </c>
      <c r="AQ89" s="23"/>
      <c r="AR89" s="23"/>
      <c r="AS89" s="23"/>
      <c r="AT89" s="23"/>
      <c r="AU89" s="36">
        <v>400</v>
      </c>
      <c r="AV89" s="36">
        <v>400</v>
      </c>
      <c r="AW89" s="36">
        <f t="shared" si="21"/>
        <v>200</v>
      </c>
      <c r="AX89" s="36">
        <f t="shared" si="22"/>
        <v>200</v>
      </c>
      <c r="AY89" s="36">
        <v>0</v>
      </c>
      <c r="AZ89" s="36"/>
      <c r="BA89" s="40">
        <v>600</v>
      </c>
      <c r="BB89" s="40">
        <v>100</v>
      </c>
      <c r="BC89" s="23" t="s">
        <v>210</v>
      </c>
      <c r="BD89" s="23" t="s">
        <v>210</v>
      </c>
      <c r="BE89" s="23" t="s">
        <v>211</v>
      </c>
      <c r="BF89" s="23">
        <v>0</v>
      </c>
      <c r="BG89" s="23" t="s">
        <v>212</v>
      </c>
      <c r="BH89" s="23" t="s">
        <v>210</v>
      </c>
      <c r="BI89" s="23" t="s">
        <v>210</v>
      </c>
      <c r="BJ89" s="23">
        <v>0</v>
      </c>
      <c r="BK89" s="23" t="s">
        <v>210</v>
      </c>
      <c r="BL89" s="23">
        <v>0</v>
      </c>
      <c r="BM89" s="23" t="s">
        <v>954</v>
      </c>
      <c r="BN89" s="23" t="s">
        <v>955</v>
      </c>
      <c r="BO89" s="23"/>
      <c r="BP89" s="23" t="s">
        <v>209</v>
      </c>
      <c r="BQ89" s="49">
        <f t="shared" si="23"/>
        <v>200</v>
      </c>
      <c r="BR89" s="49">
        <f t="shared" si="20"/>
        <v>200</v>
      </c>
      <c r="BS89" s="49">
        <f t="shared" si="24"/>
        <v>0</v>
      </c>
      <c r="BT89" s="49">
        <f t="shared" si="25"/>
        <v>0</v>
      </c>
      <c r="BU89" s="49">
        <f t="shared" si="26"/>
        <v>200</v>
      </c>
      <c r="BV89" s="49">
        <f t="shared" si="27"/>
        <v>0</v>
      </c>
      <c r="BW89" s="49">
        <f t="shared" si="28"/>
        <v>0</v>
      </c>
      <c r="BX89" s="49">
        <f t="shared" si="29"/>
        <v>0</v>
      </c>
      <c r="BY89" s="36"/>
      <c r="BZ89" s="36"/>
      <c r="CA89" s="36"/>
      <c r="CB89" s="36"/>
      <c r="CC89" s="36"/>
      <c r="CD89" s="36"/>
      <c r="CE89" s="36">
        <f t="shared" si="30"/>
        <v>0</v>
      </c>
      <c r="CF89" s="36"/>
      <c r="CG89" s="36"/>
      <c r="CH89" s="36"/>
      <c r="CI89" s="36"/>
      <c r="CJ89" s="36"/>
      <c r="CK89" s="36"/>
      <c r="CL89" s="36"/>
      <c r="CM89" s="36"/>
      <c r="CN89" s="36"/>
      <c r="CO89" s="36">
        <v>200</v>
      </c>
      <c r="CP89" s="36">
        <v>200</v>
      </c>
      <c r="CQ89" s="36">
        <f t="shared" si="31"/>
        <v>0</v>
      </c>
      <c r="CR89" s="36"/>
      <c r="CS89" s="36"/>
      <c r="CT89" s="36"/>
      <c r="CU89" s="36"/>
      <c r="CV89" s="36"/>
      <c r="CW89" s="36"/>
      <c r="CX89" s="59">
        <f t="shared" si="32"/>
        <v>0</v>
      </c>
      <c r="CY89" s="36"/>
      <c r="CZ89" s="36"/>
      <c r="DA89" s="36"/>
      <c r="DB89" s="36"/>
      <c r="DC89" s="36"/>
      <c r="DD89" s="36"/>
      <c r="DE89" s="59">
        <f t="shared" si="33"/>
        <v>200</v>
      </c>
      <c r="DF89" s="59">
        <v>0</v>
      </c>
      <c r="DG89" s="59">
        <v>0</v>
      </c>
      <c r="DH89" s="59">
        <v>200</v>
      </c>
      <c r="DI89" s="59"/>
      <c r="DJ89" s="59"/>
      <c r="DK89" s="59" t="s">
        <v>4075</v>
      </c>
      <c r="DL89" s="59">
        <v>0</v>
      </c>
      <c r="DM89" s="23">
        <v>0</v>
      </c>
    </row>
    <row r="90" s="9" customFormat="1" ht="70" customHeight="1" spans="1:117">
      <c r="A90" s="23"/>
      <c r="B90" s="23"/>
      <c r="C90" s="23"/>
      <c r="D90" s="23"/>
      <c r="E90" s="23"/>
      <c r="F90" s="23"/>
      <c r="G90" s="23"/>
      <c r="H90" s="23"/>
      <c r="I90" s="23"/>
      <c r="J90" s="23"/>
      <c r="K90" s="23"/>
      <c r="L90" s="23"/>
      <c r="M90" s="23"/>
      <c r="N90" s="23"/>
      <c r="O90" s="23"/>
      <c r="P90" s="23"/>
      <c r="Q90" s="23">
        <f>SUBTOTAL(103,$W$7:W90)*1</f>
        <v>84</v>
      </c>
      <c r="R90" s="23"/>
      <c r="S90" s="23"/>
      <c r="T90" s="30"/>
      <c r="U90" s="23"/>
      <c r="V90" s="23" t="s">
        <v>4065</v>
      </c>
      <c r="W90" s="23" t="s">
        <v>1050</v>
      </c>
      <c r="X90" s="23" t="s">
        <v>215</v>
      </c>
      <c r="Y90" s="23" t="s">
        <v>1038</v>
      </c>
      <c r="Z90" s="23" t="s">
        <v>1039</v>
      </c>
      <c r="AA90" s="23" t="s">
        <v>1051</v>
      </c>
      <c r="AB90" s="23" t="s">
        <v>196</v>
      </c>
      <c r="AC90" s="23" t="s">
        <v>575</v>
      </c>
      <c r="AD90" s="23" t="s">
        <v>1052</v>
      </c>
      <c r="AE90" s="23" t="s">
        <v>1053</v>
      </c>
      <c r="AF90" s="23" t="s">
        <v>1053</v>
      </c>
      <c r="AG90" s="23" t="s">
        <v>1054</v>
      </c>
      <c r="AH90" s="23" t="s">
        <v>1044</v>
      </c>
      <c r="AI90" s="23" t="s">
        <v>1045</v>
      </c>
      <c r="AJ90" s="23" t="s">
        <v>1055</v>
      </c>
      <c r="AK90" s="23" t="s">
        <v>1056</v>
      </c>
      <c r="AL90" s="23" t="s">
        <v>1057</v>
      </c>
      <c r="AM90" s="33" t="s">
        <v>1049</v>
      </c>
      <c r="AN90" s="33" t="s">
        <v>366</v>
      </c>
      <c r="AO90" s="23" t="s">
        <v>274</v>
      </c>
      <c r="AP90" s="23" t="s">
        <v>92</v>
      </c>
      <c r="AQ90" s="23"/>
      <c r="AR90" s="23"/>
      <c r="AS90" s="23"/>
      <c r="AT90" s="23"/>
      <c r="AU90" s="36">
        <v>300</v>
      </c>
      <c r="AV90" s="36">
        <v>300</v>
      </c>
      <c r="AW90" s="36">
        <f t="shared" si="21"/>
        <v>300</v>
      </c>
      <c r="AX90" s="36">
        <f t="shared" si="22"/>
        <v>0</v>
      </c>
      <c r="AY90" s="36">
        <v>0</v>
      </c>
      <c r="AZ90" s="36"/>
      <c r="BA90" s="40">
        <v>400</v>
      </c>
      <c r="BB90" s="40">
        <v>60</v>
      </c>
      <c r="BC90" s="23" t="s">
        <v>210</v>
      </c>
      <c r="BD90" s="23" t="s">
        <v>210</v>
      </c>
      <c r="BE90" s="23" t="s">
        <v>211</v>
      </c>
      <c r="BF90" s="23">
        <v>0</v>
      </c>
      <c r="BG90" s="23" t="s">
        <v>212</v>
      </c>
      <c r="BH90" s="23" t="s">
        <v>210</v>
      </c>
      <c r="BI90" s="23" t="s">
        <v>210</v>
      </c>
      <c r="BJ90" s="23">
        <v>0</v>
      </c>
      <c r="BK90" s="23" t="s">
        <v>210</v>
      </c>
      <c r="BL90" s="23">
        <v>0</v>
      </c>
      <c r="BM90" s="23" t="s">
        <v>954</v>
      </c>
      <c r="BN90" s="23" t="s">
        <v>955</v>
      </c>
      <c r="BO90" s="23"/>
      <c r="BP90" s="23" t="s">
        <v>209</v>
      </c>
      <c r="BQ90" s="49">
        <f t="shared" si="23"/>
        <v>300</v>
      </c>
      <c r="BR90" s="49">
        <f t="shared" si="20"/>
        <v>300</v>
      </c>
      <c r="BS90" s="49">
        <f t="shared" si="24"/>
        <v>0</v>
      </c>
      <c r="BT90" s="49">
        <f t="shared" si="25"/>
        <v>0</v>
      </c>
      <c r="BU90" s="49">
        <f t="shared" si="26"/>
        <v>300</v>
      </c>
      <c r="BV90" s="49">
        <f t="shared" si="27"/>
        <v>0</v>
      </c>
      <c r="BW90" s="49">
        <f t="shared" si="28"/>
        <v>0</v>
      </c>
      <c r="BX90" s="49">
        <f t="shared" si="29"/>
        <v>0</v>
      </c>
      <c r="BY90" s="36"/>
      <c r="BZ90" s="36"/>
      <c r="CA90" s="36"/>
      <c r="CB90" s="36"/>
      <c r="CC90" s="36"/>
      <c r="CD90" s="36"/>
      <c r="CE90" s="36">
        <f t="shared" si="30"/>
        <v>0</v>
      </c>
      <c r="CF90" s="36"/>
      <c r="CG90" s="36"/>
      <c r="CH90" s="36"/>
      <c r="CI90" s="36"/>
      <c r="CJ90" s="36"/>
      <c r="CK90" s="36"/>
      <c r="CL90" s="36"/>
      <c r="CM90" s="36"/>
      <c r="CN90" s="36"/>
      <c r="CO90" s="36">
        <v>300</v>
      </c>
      <c r="CP90" s="36"/>
      <c r="CQ90" s="36">
        <f t="shared" si="31"/>
        <v>0</v>
      </c>
      <c r="CR90" s="36"/>
      <c r="CS90" s="36"/>
      <c r="CT90" s="36"/>
      <c r="CU90" s="36"/>
      <c r="CV90" s="36"/>
      <c r="CW90" s="36"/>
      <c r="CX90" s="59">
        <f t="shared" si="32"/>
        <v>0</v>
      </c>
      <c r="CY90" s="36"/>
      <c r="CZ90" s="36"/>
      <c r="DA90" s="36"/>
      <c r="DB90" s="36"/>
      <c r="DC90" s="36"/>
      <c r="DD90" s="36"/>
      <c r="DE90" s="59">
        <f t="shared" si="33"/>
        <v>300</v>
      </c>
      <c r="DF90" s="59">
        <v>0</v>
      </c>
      <c r="DG90" s="59">
        <v>0</v>
      </c>
      <c r="DH90" s="59">
        <v>300</v>
      </c>
      <c r="DI90" s="59"/>
      <c r="DJ90" s="59"/>
      <c r="DK90" s="59" t="s">
        <v>4075</v>
      </c>
      <c r="DL90" s="59">
        <v>0</v>
      </c>
      <c r="DM90" s="23">
        <v>0</v>
      </c>
    </row>
    <row r="91" s="9" customFormat="1" ht="70" customHeight="1" spans="1:117">
      <c r="A91" s="23"/>
      <c r="B91" s="23"/>
      <c r="C91" s="23"/>
      <c r="D91" s="23"/>
      <c r="E91" s="23"/>
      <c r="F91" s="23"/>
      <c r="G91" s="23"/>
      <c r="H91" s="23"/>
      <c r="I91" s="23"/>
      <c r="J91" s="23"/>
      <c r="K91" s="23"/>
      <c r="L91" s="23"/>
      <c r="M91" s="23"/>
      <c r="N91" s="23"/>
      <c r="O91" s="23"/>
      <c r="P91" s="23"/>
      <c r="Q91" s="23">
        <f>SUBTOTAL(103,$W$7:W91)*1</f>
        <v>85</v>
      </c>
      <c r="R91" s="23"/>
      <c r="S91" s="23"/>
      <c r="T91" s="23"/>
      <c r="U91" s="23"/>
      <c r="V91" s="23" t="s">
        <v>4065</v>
      </c>
      <c r="W91" s="23" t="s">
        <v>1058</v>
      </c>
      <c r="X91" s="23" t="s">
        <v>192</v>
      </c>
      <c r="Y91" s="23" t="s">
        <v>1059</v>
      </c>
      <c r="Z91" s="23" t="s">
        <v>1060</v>
      </c>
      <c r="AA91" s="23" t="s">
        <v>1061</v>
      </c>
      <c r="AB91" s="23" t="s">
        <v>466</v>
      </c>
      <c r="AC91" s="23" t="s">
        <v>1062</v>
      </c>
      <c r="AD91" s="23" t="s">
        <v>1063</v>
      </c>
      <c r="AE91" s="23" t="s">
        <v>1064</v>
      </c>
      <c r="AF91" s="23" t="s">
        <v>1063</v>
      </c>
      <c r="AG91" s="23" t="s">
        <v>1065</v>
      </c>
      <c r="AH91" s="23" t="s">
        <v>224</v>
      </c>
      <c r="AI91" s="23" t="s">
        <v>225</v>
      </c>
      <c r="AJ91" s="23" t="s">
        <v>1066</v>
      </c>
      <c r="AK91" s="23" t="s">
        <v>1067</v>
      </c>
      <c r="AL91" s="23" t="s">
        <v>1068</v>
      </c>
      <c r="AM91" s="33" t="s">
        <v>558</v>
      </c>
      <c r="AN91" s="33" t="s">
        <v>290</v>
      </c>
      <c r="AO91" s="23" t="s">
        <v>559</v>
      </c>
      <c r="AP91" s="23" t="s">
        <v>46</v>
      </c>
      <c r="AQ91" s="23"/>
      <c r="AR91" s="23"/>
      <c r="AS91" s="23"/>
      <c r="AT91" s="23"/>
      <c r="AU91" s="36">
        <v>200</v>
      </c>
      <c r="AV91" s="36">
        <v>200</v>
      </c>
      <c r="AW91" s="36">
        <f t="shared" si="21"/>
        <v>100</v>
      </c>
      <c r="AX91" s="36">
        <f t="shared" si="22"/>
        <v>100</v>
      </c>
      <c r="AY91" s="36">
        <v>0</v>
      </c>
      <c r="AZ91" s="36"/>
      <c r="BA91" s="40">
        <v>3600</v>
      </c>
      <c r="BB91" s="40">
        <v>800</v>
      </c>
      <c r="BC91" s="23" t="s">
        <v>560</v>
      </c>
      <c r="BD91" s="23" t="s">
        <v>210</v>
      </c>
      <c r="BE91" s="23" t="s">
        <v>211</v>
      </c>
      <c r="BF91" s="23">
        <v>0</v>
      </c>
      <c r="BG91" s="23" t="s">
        <v>212</v>
      </c>
      <c r="BH91" s="23" t="s">
        <v>210</v>
      </c>
      <c r="BI91" s="23" t="s">
        <v>210</v>
      </c>
      <c r="BJ91" s="23">
        <v>0</v>
      </c>
      <c r="BK91" s="23" t="s">
        <v>210</v>
      </c>
      <c r="BL91" s="23">
        <v>0</v>
      </c>
      <c r="BM91" s="23" t="s">
        <v>1069</v>
      </c>
      <c r="BN91" s="23" t="s">
        <v>1070</v>
      </c>
      <c r="BO91" s="23"/>
      <c r="BP91" s="23"/>
      <c r="BQ91" s="49">
        <f t="shared" si="23"/>
        <v>100</v>
      </c>
      <c r="BR91" s="49">
        <f t="shared" si="20"/>
        <v>0</v>
      </c>
      <c r="BS91" s="49">
        <f t="shared" si="24"/>
        <v>0</v>
      </c>
      <c r="BT91" s="49">
        <f t="shared" si="25"/>
        <v>0</v>
      </c>
      <c r="BU91" s="49">
        <f t="shared" si="26"/>
        <v>0</v>
      </c>
      <c r="BV91" s="49">
        <f t="shared" si="27"/>
        <v>0</v>
      </c>
      <c r="BW91" s="49">
        <f t="shared" si="28"/>
        <v>100</v>
      </c>
      <c r="BX91" s="49">
        <f t="shared" si="29"/>
        <v>0</v>
      </c>
      <c r="BY91" s="36"/>
      <c r="BZ91" s="36"/>
      <c r="CA91" s="36"/>
      <c r="CB91" s="36"/>
      <c r="CC91" s="36"/>
      <c r="CD91" s="36"/>
      <c r="CE91" s="36">
        <f t="shared" si="30"/>
        <v>0</v>
      </c>
      <c r="CF91" s="36"/>
      <c r="CG91" s="36"/>
      <c r="CH91" s="36"/>
      <c r="CI91" s="36"/>
      <c r="CJ91" s="36"/>
      <c r="CK91" s="36"/>
      <c r="CL91" s="36"/>
      <c r="CM91" s="36"/>
      <c r="CN91" s="36"/>
      <c r="CO91" s="36"/>
      <c r="CP91" s="36"/>
      <c r="CQ91" s="36">
        <f t="shared" si="31"/>
        <v>0</v>
      </c>
      <c r="CR91" s="36"/>
      <c r="CS91" s="36"/>
      <c r="CT91" s="36"/>
      <c r="CU91" s="36"/>
      <c r="CV91" s="36"/>
      <c r="CW91" s="36"/>
      <c r="CX91" s="59">
        <f t="shared" si="32"/>
        <v>100</v>
      </c>
      <c r="CY91" s="36">
        <v>100</v>
      </c>
      <c r="CZ91" s="36" t="s">
        <v>4090</v>
      </c>
      <c r="DA91" s="36" t="s">
        <v>4146</v>
      </c>
      <c r="DB91" s="36"/>
      <c r="DC91" s="36"/>
      <c r="DD91" s="36"/>
      <c r="DE91" s="59">
        <f t="shared" si="33"/>
        <v>0</v>
      </c>
      <c r="DF91" s="59">
        <v>0</v>
      </c>
      <c r="DG91" s="59">
        <v>0</v>
      </c>
      <c r="DH91" s="59"/>
      <c r="DI91" s="59"/>
      <c r="DJ91" s="59"/>
      <c r="DK91" s="59" t="s">
        <v>4098</v>
      </c>
      <c r="DL91" s="59">
        <v>0</v>
      </c>
      <c r="DM91" s="23">
        <v>0</v>
      </c>
    </row>
    <row r="92" s="9" customFormat="1" ht="70" customHeight="1" spans="1:117">
      <c r="A92" s="23"/>
      <c r="B92" s="23"/>
      <c r="C92" s="23"/>
      <c r="D92" s="23"/>
      <c r="E92" s="23"/>
      <c r="F92" s="23"/>
      <c r="G92" s="23"/>
      <c r="H92" s="23"/>
      <c r="I92" s="23"/>
      <c r="J92" s="23"/>
      <c r="K92" s="23"/>
      <c r="L92" s="23"/>
      <c r="M92" s="23"/>
      <c r="N92" s="23"/>
      <c r="O92" s="23"/>
      <c r="P92" s="23"/>
      <c r="Q92" s="23">
        <f>SUBTOTAL(103,$W$7:W92)*1</f>
        <v>86</v>
      </c>
      <c r="R92" s="23"/>
      <c r="S92" s="23"/>
      <c r="T92" s="30"/>
      <c r="U92" s="23"/>
      <c r="V92" s="23" t="s">
        <v>4065</v>
      </c>
      <c r="W92" s="23" t="s">
        <v>1071</v>
      </c>
      <c r="X92" s="23" t="s">
        <v>645</v>
      </c>
      <c r="Y92" s="23" t="s">
        <v>646</v>
      </c>
      <c r="Z92" s="23" t="s">
        <v>646</v>
      </c>
      <c r="AA92" s="23" t="s">
        <v>1072</v>
      </c>
      <c r="AB92" s="23" t="s">
        <v>196</v>
      </c>
      <c r="AC92" s="23" t="s">
        <v>575</v>
      </c>
      <c r="AD92" s="23" t="s">
        <v>1073</v>
      </c>
      <c r="AE92" s="23" t="s">
        <v>1074</v>
      </c>
      <c r="AF92" s="23" t="s">
        <v>1075</v>
      </c>
      <c r="AG92" s="23" t="s">
        <v>1076</v>
      </c>
      <c r="AH92" s="23" t="s">
        <v>1077</v>
      </c>
      <c r="AI92" s="23" t="s">
        <v>1078</v>
      </c>
      <c r="AJ92" s="23" t="s">
        <v>1079</v>
      </c>
      <c r="AK92" s="23" t="s">
        <v>1080</v>
      </c>
      <c r="AL92" s="23" t="s">
        <v>1081</v>
      </c>
      <c r="AM92" s="33" t="s">
        <v>1082</v>
      </c>
      <c r="AN92" s="33" t="s">
        <v>366</v>
      </c>
      <c r="AO92" s="23" t="s">
        <v>208</v>
      </c>
      <c r="AP92" s="23" t="s">
        <v>96</v>
      </c>
      <c r="AQ92" s="23"/>
      <c r="AR92" s="23"/>
      <c r="AS92" s="23"/>
      <c r="AT92" s="23"/>
      <c r="AU92" s="36">
        <v>1200</v>
      </c>
      <c r="AV92" s="36">
        <v>1200</v>
      </c>
      <c r="AW92" s="36">
        <f t="shared" si="21"/>
        <v>1200</v>
      </c>
      <c r="AX92" s="36">
        <f t="shared" si="22"/>
        <v>0</v>
      </c>
      <c r="AY92" s="36">
        <v>0</v>
      </c>
      <c r="AZ92" s="36"/>
      <c r="BA92" s="40">
        <v>2000</v>
      </c>
      <c r="BB92" s="40">
        <v>2000</v>
      </c>
      <c r="BC92" s="23" t="s">
        <v>210</v>
      </c>
      <c r="BD92" s="23" t="s">
        <v>210</v>
      </c>
      <c r="BE92" s="23" t="s">
        <v>211</v>
      </c>
      <c r="BF92" s="23">
        <v>0</v>
      </c>
      <c r="BG92" s="23" t="s">
        <v>212</v>
      </c>
      <c r="BH92" s="23" t="s">
        <v>210</v>
      </c>
      <c r="BI92" s="23" t="s">
        <v>210</v>
      </c>
      <c r="BJ92" s="23">
        <v>0</v>
      </c>
      <c r="BK92" s="23" t="s">
        <v>210</v>
      </c>
      <c r="BL92" s="23">
        <v>0</v>
      </c>
      <c r="BM92" s="23" t="s">
        <v>1083</v>
      </c>
      <c r="BN92" s="23">
        <v>13594906507</v>
      </c>
      <c r="BO92" s="23"/>
      <c r="BP92" s="23" t="s">
        <v>209</v>
      </c>
      <c r="BQ92" s="49">
        <f t="shared" si="23"/>
        <v>1200</v>
      </c>
      <c r="BR92" s="49">
        <f t="shared" si="20"/>
        <v>1200</v>
      </c>
      <c r="BS92" s="49">
        <f t="shared" si="24"/>
        <v>899.999</v>
      </c>
      <c r="BT92" s="49">
        <f t="shared" si="25"/>
        <v>300.001</v>
      </c>
      <c r="BU92" s="49">
        <f t="shared" si="26"/>
        <v>0</v>
      </c>
      <c r="BV92" s="49">
        <f t="shared" si="27"/>
        <v>0</v>
      </c>
      <c r="BW92" s="49">
        <f t="shared" si="28"/>
        <v>0</v>
      </c>
      <c r="BX92" s="49">
        <f t="shared" si="29"/>
        <v>899.999</v>
      </c>
      <c r="BY92" s="49">
        <v>733</v>
      </c>
      <c r="BZ92" s="52" t="s">
        <v>4078</v>
      </c>
      <c r="CA92" s="52" t="s">
        <v>4079</v>
      </c>
      <c r="CB92" s="49">
        <v>166.999</v>
      </c>
      <c r="CC92" s="49" t="s">
        <v>4078</v>
      </c>
      <c r="CD92" s="49" t="s">
        <v>4088</v>
      </c>
      <c r="CE92" s="36">
        <f t="shared" si="30"/>
        <v>300.001</v>
      </c>
      <c r="CF92" s="36">
        <v>100.001</v>
      </c>
      <c r="CG92" s="36" t="s">
        <v>4066</v>
      </c>
      <c r="CH92" s="36" t="s">
        <v>4104</v>
      </c>
      <c r="CI92" s="49">
        <v>200</v>
      </c>
      <c r="CJ92" s="49" t="s">
        <v>4066</v>
      </c>
      <c r="CK92" s="52" t="s">
        <v>4115</v>
      </c>
      <c r="CL92" s="36"/>
      <c r="CM92" s="36"/>
      <c r="CN92" s="36"/>
      <c r="CO92" s="36"/>
      <c r="CP92" s="36"/>
      <c r="CQ92" s="36">
        <f t="shared" si="31"/>
        <v>0</v>
      </c>
      <c r="CR92" s="36"/>
      <c r="CS92" s="36"/>
      <c r="CT92" s="36"/>
      <c r="CU92" s="36"/>
      <c r="CV92" s="36"/>
      <c r="CW92" s="36"/>
      <c r="CX92" s="59">
        <f t="shared" si="32"/>
        <v>0</v>
      </c>
      <c r="CY92" s="36"/>
      <c r="CZ92" s="36"/>
      <c r="DA92" s="36"/>
      <c r="DB92" s="36"/>
      <c r="DC92" s="36"/>
      <c r="DD92" s="36"/>
      <c r="DE92" s="59">
        <f t="shared" si="33"/>
        <v>1000</v>
      </c>
      <c r="DF92" s="59">
        <v>900</v>
      </c>
      <c r="DG92" s="59">
        <v>100</v>
      </c>
      <c r="DH92" s="59"/>
      <c r="DI92" s="59"/>
      <c r="DJ92" s="59"/>
      <c r="DK92" s="59" t="s">
        <v>4075</v>
      </c>
      <c r="DL92" s="59">
        <v>167</v>
      </c>
      <c r="DM92" s="23">
        <v>0</v>
      </c>
    </row>
    <row r="93" s="9" customFormat="1" ht="70" customHeight="1" spans="1:117">
      <c r="A93" s="23"/>
      <c r="B93" s="23"/>
      <c r="C93" s="23"/>
      <c r="D93" s="23"/>
      <c r="E93" s="23"/>
      <c r="F93" s="23"/>
      <c r="G93" s="23"/>
      <c r="H93" s="23"/>
      <c r="I93" s="23"/>
      <c r="J93" s="23"/>
      <c r="K93" s="23"/>
      <c r="L93" s="23"/>
      <c r="M93" s="23"/>
      <c r="N93" s="23"/>
      <c r="O93" s="23"/>
      <c r="P93" s="23"/>
      <c r="Q93" s="23">
        <f>SUBTOTAL(103,$W$7:W93)*1</f>
        <v>87</v>
      </c>
      <c r="R93" s="23"/>
      <c r="S93" s="23"/>
      <c r="T93" s="23"/>
      <c r="U93" s="23"/>
      <c r="V93" s="23" t="s">
        <v>4065</v>
      </c>
      <c r="W93" s="23" t="s">
        <v>1084</v>
      </c>
      <c r="X93" s="23" t="s">
        <v>192</v>
      </c>
      <c r="Y93" s="23" t="s">
        <v>193</v>
      </c>
      <c r="Z93" s="23" t="s">
        <v>194</v>
      </c>
      <c r="AA93" s="23" t="s">
        <v>1085</v>
      </c>
      <c r="AB93" s="23" t="s">
        <v>196</v>
      </c>
      <c r="AC93" s="23" t="s">
        <v>1062</v>
      </c>
      <c r="AD93" s="23" t="s">
        <v>1086</v>
      </c>
      <c r="AE93" s="23" t="s">
        <v>1087</v>
      </c>
      <c r="AF93" s="23" t="s">
        <v>1085</v>
      </c>
      <c r="AG93" s="23" t="s">
        <v>1088</v>
      </c>
      <c r="AH93" s="23" t="s">
        <v>202</v>
      </c>
      <c r="AI93" s="23" t="s">
        <v>269</v>
      </c>
      <c r="AJ93" s="23" t="s">
        <v>1089</v>
      </c>
      <c r="AK93" s="23">
        <v>0</v>
      </c>
      <c r="AL93" s="23" t="s">
        <v>1090</v>
      </c>
      <c r="AM93" s="33" t="s">
        <v>351</v>
      </c>
      <c r="AN93" s="33" t="s">
        <v>207</v>
      </c>
      <c r="AO93" s="23" t="s">
        <v>208</v>
      </c>
      <c r="AP93" s="23" t="s">
        <v>46</v>
      </c>
      <c r="AQ93" s="23"/>
      <c r="AR93" s="23"/>
      <c r="AS93" s="23"/>
      <c r="AT93" s="23"/>
      <c r="AU93" s="36">
        <v>11</v>
      </c>
      <c r="AV93" s="36">
        <v>11</v>
      </c>
      <c r="AW93" s="36">
        <f t="shared" si="21"/>
        <v>11</v>
      </c>
      <c r="AX93" s="36">
        <f t="shared" si="22"/>
        <v>0</v>
      </c>
      <c r="AY93" s="36">
        <v>0</v>
      </c>
      <c r="AZ93" s="36"/>
      <c r="BA93" s="40">
        <v>0</v>
      </c>
      <c r="BB93" s="40">
        <v>0</v>
      </c>
      <c r="BC93" s="23">
        <v>0</v>
      </c>
      <c r="BD93" s="23">
        <v>0</v>
      </c>
      <c r="BE93" s="23">
        <v>0</v>
      </c>
      <c r="BF93" s="23">
        <v>0</v>
      </c>
      <c r="BG93" s="23">
        <v>0</v>
      </c>
      <c r="BH93" s="23">
        <v>0</v>
      </c>
      <c r="BI93" s="23">
        <v>0</v>
      </c>
      <c r="BJ93" s="23">
        <v>0</v>
      </c>
      <c r="BK93" s="23">
        <v>0</v>
      </c>
      <c r="BL93" s="23">
        <v>0</v>
      </c>
      <c r="BM93" s="23">
        <v>0</v>
      </c>
      <c r="BN93" s="23">
        <v>0</v>
      </c>
      <c r="BO93" s="23"/>
      <c r="BP93" s="23" t="s">
        <v>209</v>
      </c>
      <c r="BQ93" s="49">
        <f t="shared" si="23"/>
        <v>11</v>
      </c>
      <c r="BR93" s="49">
        <f t="shared" si="20"/>
        <v>11</v>
      </c>
      <c r="BS93" s="49">
        <f t="shared" si="24"/>
        <v>3.017</v>
      </c>
      <c r="BT93" s="49">
        <f t="shared" si="25"/>
        <v>7.983</v>
      </c>
      <c r="BU93" s="49">
        <f t="shared" si="26"/>
        <v>0</v>
      </c>
      <c r="BV93" s="49">
        <f t="shared" si="27"/>
        <v>0</v>
      </c>
      <c r="BW93" s="49">
        <f t="shared" si="28"/>
        <v>0</v>
      </c>
      <c r="BX93" s="49">
        <f t="shared" si="29"/>
        <v>3.017</v>
      </c>
      <c r="BY93" s="49">
        <v>3.017</v>
      </c>
      <c r="BZ93" s="49" t="s">
        <v>4078</v>
      </c>
      <c r="CA93" s="49" t="s">
        <v>4088</v>
      </c>
      <c r="CB93" s="59"/>
      <c r="CC93" s="36"/>
      <c r="CD93" s="36"/>
      <c r="CE93" s="36">
        <f t="shared" si="30"/>
        <v>7.983</v>
      </c>
      <c r="CF93" s="36">
        <v>0.983</v>
      </c>
      <c r="CG93" s="36" t="s">
        <v>4066</v>
      </c>
      <c r="CH93" s="36" t="s">
        <v>4115</v>
      </c>
      <c r="CI93" s="36">
        <v>7</v>
      </c>
      <c r="CJ93" s="36" t="s">
        <v>4066</v>
      </c>
      <c r="CK93" s="36" t="s">
        <v>4067</v>
      </c>
      <c r="CL93" s="36"/>
      <c r="CM93" s="36"/>
      <c r="CN93" s="36"/>
      <c r="CO93" s="36"/>
      <c r="CP93" s="36"/>
      <c r="CQ93" s="36">
        <f t="shared" si="31"/>
        <v>0</v>
      </c>
      <c r="CR93" s="36"/>
      <c r="CS93" s="36"/>
      <c r="CT93" s="36"/>
      <c r="CU93" s="36"/>
      <c r="CV93" s="36"/>
      <c r="CW93" s="36"/>
      <c r="CX93" s="59">
        <f t="shared" si="32"/>
        <v>0</v>
      </c>
      <c r="CY93" s="36"/>
      <c r="CZ93" s="36"/>
      <c r="DA93" s="36"/>
      <c r="DB93" s="36"/>
      <c r="DC93" s="36"/>
      <c r="DD93" s="36"/>
      <c r="DE93" s="59">
        <f t="shared" si="33"/>
        <v>8.8</v>
      </c>
      <c r="DF93" s="59">
        <v>1.8</v>
      </c>
      <c r="DG93" s="59">
        <v>7</v>
      </c>
      <c r="DH93" s="59"/>
      <c r="DI93" s="59"/>
      <c r="DJ93" s="59"/>
      <c r="DK93" s="59" t="s">
        <v>4071</v>
      </c>
      <c r="DL93" s="59">
        <v>0</v>
      </c>
      <c r="DM93" s="23">
        <v>0</v>
      </c>
    </row>
    <row r="94" s="9" customFormat="1" ht="70" customHeight="1" spans="1:117">
      <c r="A94" s="23"/>
      <c r="B94" s="23"/>
      <c r="C94" s="23"/>
      <c r="D94" s="23"/>
      <c r="E94" s="23"/>
      <c r="F94" s="23"/>
      <c r="G94" s="23"/>
      <c r="H94" s="23"/>
      <c r="I94" s="23"/>
      <c r="J94" s="23"/>
      <c r="K94" s="23"/>
      <c r="L94" s="23"/>
      <c r="M94" s="23"/>
      <c r="N94" s="23"/>
      <c r="O94" s="23"/>
      <c r="P94" s="23"/>
      <c r="Q94" s="23">
        <f>SUBTOTAL(103,$W$7:W94)*1</f>
        <v>88</v>
      </c>
      <c r="R94" s="23"/>
      <c r="S94" s="23"/>
      <c r="T94" s="30"/>
      <c r="U94" s="23"/>
      <c r="V94" s="23" t="s">
        <v>4065</v>
      </c>
      <c r="W94" s="23" t="s">
        <v>1091</v>
      </c>
      <c r="X94" s="23" t="s">
        <v>645</v>
      </c>
      <c r="Y94" s="23" t="s">
        <v>646</v>
      </c>
      <c r="Z94" s="23" t="s">
        <v>646</v>
      </c>
      <c r="AA94" s="23" t="s">
        <v>1092</v>
      </c>
      <c r="AB94" s="23" t="s">
        <v>196</v>
      </c>
      <c r="AC94" s="23" t="s">
        <v>648</v>
      </c>
      <c r="AD94" s="23" t="s">
        <v>1093</v>
      </c>
      <c r="AE94" s="23" t="s">
        <v>1094</v>
      </c>
      <c r="AF94" s="23" t="s">
        <v>1093</v>
      </c>
      <c r="AG94" s="23" t="s">
        <v>1095</v>
      </c>
      <c r="AH94" s="23" t="s">
        <v>224</v>
      </c>
      <c r="AI94" s="23" t="s">
        <v>225</v>
      </c>
      <c r="AJ94" s="23" t="s">
        <v>1096</v>
      </c>
      <c r="AK94" s="23" t="s">
        <v>1097</v>
      </c>
      <c r="AL94" s="23" t="s">
        <v>1098</v>
      </c>
      <c r="AM94" s="33" t="s">
        <v>655</v>
      </c>
      <c r="AN94" s="33" t="s">
        <v>1099</v>
      </c>
      <c r="AO94" s="23" t="s">
        <v>1100</v>
      </c>
      <c r="AP94" s="23" t="s">
        <v>97</v>
      </c>
      <c r="AQ94" s="23"/>
      <c r="AR94" s="23"/>
      <c r="AS94" s="23"/>
      <c r="AT94" s="23"/>
      <c r="AU94" s="36">
        <v>2100</v>
      </c>
      <c r="AV94" s="36">
        <v>2100</v>
      </c>
      <c r="AW94" s="36">
        <f t="shared" si="21"/>
        <v>2100</v>
      </c>
      <c r="AX94" s="36">
        <f t="shared" si="22"/>
        <v>0</v>
      </c>
      <c r="AY94" s="36">
        <v>0</v>
      </c>
      <c r="AZ94" s="36"/>
      <c r="BA94" s="40">
        <v>3500</v>
      </c>
      <c r="BB94" s="40">
        <v>3500</v>
      </c>
      <c r="BC94" s="23" t="s">
        <v>210</v>
      </c>
      <c r="BD94" s="23" t="s">
        <v>210</v>
      </c>
      <c r="BE94" s="23" t="s">
        <v>211</v>
      </c>
      <c r="BF94" s="23">
        <v>0</v>
      </c>
      <c r="BG94" s="23" t="s">
        <v>212</v>
      </c>
      <c r="BH94" s="23" t="s">
        <v>210</v>
      </c>
      <c r="BI94" s="23" t="s">
        <v>210</v>
      </c>
      <c r="BJ94" s="23">
        <v>0</v>
      </c>
      <c r="BK94" s="23" t="s">
        <v>210</v>
      </c>
      <c r="BL94" s="23">
        <v>0</v>
      </c>
      <c r="BM94" s="23" t="s">
        <v>1101</v>
      </c>
      <c r="BN94" s="23">
        <v>13594915318</v>
      </c>
      <c r="BO94" s="23"/>
      <c r="BP94" s="23" t="s">
        <v>209</v>
      </c>
      <c r="BQ94" s="49">
        <f t="shared" si="23"/>
        <v>2100</v>
      </c>
      <c r="BR94" s="49">
        <f t="shared" si="20"/>
        <v>2100</v>
      </c>
      <c r="BS94" s="49">
        <f t="shared" si="24"/>
        <v>1600</v>
      </c>
      <c r="BT94" s="49">
        <f t="shared" si="25"/>
        <v>500</v>
      </c>
      <c r="BU94" s="49">
        <f t="shared" si="26"/>
        <v>0</v>
      </c>
      <c r="BV94" s="49">
        <f t="shared" si="27"/>
        <v>0</v>
      </c>
      <c r="BW94" s="49">
        <f t="shared" si="28"/>
        <v>0</v>
      </c>
      <c r="BX94" s="49">
        <f t="shared" si="29"/>
        <v>1600</v>
      </c>
      <c r="BY94" s="49">
        <v>1600</v>
      </c>
      <c r="BZ94" s="52" t="s">
        <v>4078</v>
      </c>
      <c r="CA94" s="52" t="s">
        <v>4079</v>
      </c>
      <c r="CB94" s="36"/>
      <c r="CC94" s="36"/>
      <c r="CD94" s="36"/>
      <c r="CE94" s="36">
        <f t="shared" si="30"/>
        <v>500</v>
      </c>
      <c r="CF94" s="36">
        <v>500</v>
      </c>
      <c r="CG94" s="36" t="s">
        <v>4066</v>
      </c>
      <c r="CH94" s="36" t="s">
        <v>4115</v>
      </c>
      <c r="CI94" s="36"/>
      <c r="CJ94" s="36"/>
      <c r="CK94" s="36"/>
      <c r="CL94" s="36"/>
      <c r="CM94" s="36"/>
      <c r="CN94" s="36"/>
      <c r="CO94" s="36"/>
      <c r="CP94" s="36"/>
      <c r="CQ94" s="36">
        <f t="shared" si="31"/>
        <v>0</v>
      </c>
      <c r="CR94" s="36"/>
      <c r="CS94" s="36"/>
      <c r="CT94" s="36"/>
      <c r="CU94" s="36"/>
      <c r="CV94" s="36"/>
      <c r="CW94" s="36"/>
      <c r="CX94" s="59">
        <f t="shared" si="32"/>
        <v>0</v>
      </c>
      <c r="CY94" s="36"/>
      <c r="CZ94" s="36"/>
      <c r="DA94" s="36"/>
      <c r="DB94" s="36"/>
      <c r="DC94" s="36"/>
      <c r="DD94" s="36"/>
      <c r="DE94" s="59">
        <f t="shared" si="33"/>
        <v>1750</v>
      </c>
      <c r="DF94" s="59">
        <v>1575</v>
      </c>
      <c r="DG94" s="59">
        <v>175</v>
      </c>
      <c r="DH94" s="59"/>
      <c r="DI94" s="59"/>
      <c r="DJ94" s="59"/>
      <c r="DK94" s="59" t="s">
        <v>4075</v>
      </c>
      <c r="DL94" s="59">
        <v>0.8333</v>
      </c>
      <c r="DM94" s="23">
        <v>0</v>
      </c>
    </row>
    <row r="95" s="9" customFormat="1" ht="70" customHeight="1" spans="1:117">
      <c r="A95" s="23"/>
      <c r="B95" s="23"/>
      <c r="C95" s="23"/>
      <c r="D95" s="23"/>
      <c r="E95" s="23"/>
      <c r="F95" s="23"/>
      <c r="G95" s="23"/>
      <c r="H95" s="23"/>
      <c r="I95" s="23"/>
      <c r="J95" s="23"/>
      <c r="K95" s="23"/>
      <c r="L95" s="23"/>
      <c r="M95" s="23"/>
      <c r="N95" s="23"/>
      <c r="O95" s="23"/>
      <c r="P95" s="23"/>
      <c r="Q95" s="23">
        <f>SUBTOTAL(103,$W$7:W95)*1</f>
        <v>89</v>
      </c>
      <c r="R95" s="23"/>
      <c r="S95" s="23"/>
      <c r="T95" s="23"/>
      <c r="U95" s="23"/>
      <c r="V95" s="23" t="s">
        <v>4065</v>
      </c>
      <c r="W95" s="23" t="s">
        <v>1102</v>
      </c>
      <c r="X95" s="23" t="s">
        <v>192</v>
      </c>
      <c r="Y95" s="23" t="s">
        <v>244</v>
      </c>
      <c r="Z95" s="23" t="s">
        <v>262</v>
      </c>
      <c r="AA95" s="23" t="s">
        <v>1103</v>
      </c>
      <c r="AB95" s="23" t="s">
        <v>196</v>
      </c>
      <c r="AC95" s="23" t="s">
        <v>69</v>
      </c>
      <c r="AD95" s="23" t="s">
        <v>1104</v>
      </c>
      <c r="AE95" s="23" t="s">
        <v>1105</v>
      </c>
      <c r="AF95" s="23" t="s">
        <v>1104</v>
      </c>
      <c r="AG95" s="23" t="s">
        <v>541</v>
      </c>
      <c r="AH95" s="23" t="s">
        <v>268</v>
      </c>
      <c r="AI95" s="23" t="s">
        <v>225</v>
      </c>
      <c r="AJ95" s="23" t="s">
        <v>461</v>
      </c>
      <c r="AK95" s="23" t="s">
        <v>405</v>
      </c>
      <c r="AL95" s="23" t="s">
        <v>1106</v>
      </c>
      <c r="AM95" s="33" t="s">
        <v>1107</v>
      </c>
      <c r="AN95" s="33" t="s">
        <v>257</v>
      </c>
      <c r="AO95" s="23" t="s">
        <v>274</v>
      </c>
      <c r="AP95" s="23" t="s">
        <v>68</v>
      </c>
      <c r="AQ95" s="23"/>
      <c r="AR95" s="23"/>
      <c r="AS95" s="23"/>
      <c r="AT95" s="23"/>
      <c r="AU95" s="36">
        <v>25</v>
      </c>
      <c r="AV95" s="36">
        <v>25</v>
      </c>
      <c r="AW95" s="36">
        <f t="shared" si="21"/>
        <v>25</v>
      </c>
      <c r="AX95" s="36">
        <f t="shared" si="22"/>
        <v>0</v>
      </c>
      <c r="AY95" s="36">
        <v>0</v>
      </c>
      <c r="AZ95" s="36"/>
      <c r="BA95" s="40">
        <v>175</v>
      </c>
      <c r="BB95" s="40">
        <v>15</v>
      </c>
      <c r="BC95" s="23" t="s">
        <v>210</v>
      </c>
      <c r="BD95" s="23" t="s">
        <v>210</v>
      </c>
      <c r="BE95" s="23" t="s">
        <v>211</v>
      </c>
      <c r="BF95" s="23">
        <v>0</v>
      </c>
      <c r="BG95" s="23" t="s">
        <v>212</v>
      </c>
      <c r="BH95" s="23" t="s">
        <v>209</v>
      </c>
      <c r="BI95" s="23" t="s">
        <v>210</v>
      </c>
      <c r="BJ95" s="23">
        <v>0</v>
      </c>
      <c r="BK95" s="23" t="s">
        <v>210</v>
      </c>
      <c r="BL95" s="23">
        <v>0</v>
      </c>
      <c r="BM95" s="23" t="s">
        <v>1108</v>
      </c>
      <c r="BN95" s="23" t="s">
        <v>1109</v>
      </c>
      <c r="BO95" s="23"/>
      <c r="BP95" s="23" t="s">
        <v>209</v>
      </c>
      <c r="BQ95" s="49">
        <f t="shared" si="23"/>
        <v>25</v>
      </c>
      <c r="BR95" s="49">
        <f t="shared" si="20"/>
        <v>15</v>
      </c>
      <c r="BS95" s="49">
        <f t="shared" si="24"/>
        <v>0</v>
      </c>
      <c r="BT95" s="49">
        <f t="shared" si="25"/>
        <v>15</v>
      </c>
      <c r="BU95" s="49">
        <f t="shared" si="26"/>
        <v>0</v>
      </c>
      <c r="BV95" s="49">
        <f t="shared" si="27"/>
        <v>10</v>
      </c>
      <c r="BW95" s="49">
        <f t="shared" si="28"/>
        <v>0</v>
      </c>
      <c r="BX95" s="49">
        <f t="shared" si="29"/>
        <v>0</v>
      </c>
      <c r="BY95" s="36"/>
      <c r="BZ95" s="36"/>
      <c r="CA95" s="36"/>
      <c r="CB95" s="36"/>
      <c r="CC95" s="36"/>
      <c r="CD95" s="36"/>
      <c r="CE95" s="36">
        <f t="shared" si="30"/>
        <v>15</v>
      </c>
      <c r="CF95" s="36">
        <v>15</v>
      </c>
      <c r="CG95" s="36" t="s">
        <v>4066</v>
      </c>
      <c r="CH95" s="36" t="s">
        <v>4104</v>
      </c>
      <c r="CI95" s="36"/>
      <c r="CJ95" s="36"/>
      <c r="CK95" s="36"/>
      <c r="CL95" s="36"/>
      <c r="CM95" s="36"/>
      <c r="CN95" s="36"/>
      <c r="CO95" s="36"/>
      <c r="CP95" s="36"/>
      <c r="CQ95" s="36">
        <f t="shared" si="31"/>
        <v>10</v>
      </c>
      <c r="CR95" s="36">
        <v>10</v>
      </c>
      <c r="CS95" s="36" t="s">
        <v>4090</v>
      </c>
      <c r="CT95" s="36" t="s">
        <v>4091</v>
      </c>
      <c r="CU95" s="36"/>
      <c r="CV95" s="36"/>
      <c r="CW95" s="36"/>
      <c r="CX95" s="59">
        <f t="shared" si="32"/>
        <v>0</v>
      </c>
      <c r="CY95" s="36"/>
      <c r="CZ95" s="36"/>
      <c r="DA95" s="36"/>
      <c r="DB95" s="36"/>
      <c r="DC95" s="36"/>
      <c r="DD95" s="36"/>
      <c r="DE95" s="59">
        <f t="shared" si="33"/>
        <v>15</v>
      </c>
      <c r="DF95" s="59">
        <v>0</v>
      </c>
      <c r="DG95" s="59">
        <v>15</v>
      </c>
      <c r="DH95" s="59"/>
      <c r="DI95" s="59"/>
      <c r="DJ95" s="59"/>
      <c r="DK95" s="59" t="s">
        <v>4075</v>
      </c>
      <c r="DL95" s="59">
        <v>0</v>
      </c>
      <c r="DM95" s="23">
        <v>0</v>
      </c>
    </row>
    <row r="96" s="9" customFormat="1" ht="70" customHeight="1" spans="1:117">
      <c r="A96" s="23"/>
      <c r="B96" s="23"/>
      <c r="C96" s="23"/>
      <c r="D96" s="23"/>
      <c r="E96" s="23"/>
      <c r="F96" s="23"/>
      <c r="G96" s="23"/>
      <c r="H96" s="23"/>
      <c r="I96" s="23"/>
      <c r="J96" s="23"/>
      <c r="K96" s="23"/>
      <c r="L96" s="23"/>
      <c r="M96" s="23"/>
      <c r="N96" s="23"/>
      <c r="O96" s="23"/>
      <c r="P96" s="23"/>
      <c r="Q96" s="23">
        <f>SUBTOTAL(103,$W$7:W96)*1</f>
        <v>90</v>
      </c>
      <c r="R96" s="23"/>
      <c r="S96" s="23"/>
      <c r="T96" s="30"/>
      <c r="U96" s="23"/>
      <c r="V96" s="23" t="s">
        <v>4065</v>
      </c>
      <c r="W96" s="23" t="s">
        <v>1110</v>
      </c>
      <c r="X96" s="23" t="s">
        <v>192</v>
      </c>
      <c r="Y96" s="23" t="s">
        <v>244</v>
      </c>
      <c r="Z96" s="23" t="s">
        <v>245</v>
      </c>
      <c r="AA96" s="23" t="s">
        <v>1111</v>
      </c>
      <c r="AB96" s="23" t="s">
        <v>196</v>
      </c>
      <c r="AC96" s="23" t="s">
        <v>1112</v>
      </c>
      <c r="AD96" s="23" t="s">
        <v>1113</v>
      </c>
      <c r="AE96" s="23" t="s">
        <v>1114</v>
      </c>
      <c r="AF96" s="23" t="s">
        <v>1115</v>
      </c>
      <c r="AG96" s="23" t="s">
        <v>1116</v>
      </c>
      <c r="AH96" s="23" t="s">
        <v>504</v>
      </c>
      <c r="AI96" s="23" t="s">
        <v>203</v>
      </c>
      <c r="AJ96" s="23" t="s">
        <v>1117</v>
      </c>
      <c r="AK96" s="23" t="s">
        <v>1118</v>
      </c>
      <c r="AL96" s="23" t="s">
        <v>1119</v>
      </c>
      <c r="AM96" s="33" t="s">
        <v>734</v>
      </c>
      <c r="AN96" s="33" t="s">
        <v>546</v>
      </c>
      <c r="AO96" s="23" t="s">
        <v>1120</v>
      </c>
      <c r="AP96" s="23" t="s">
        <v>64</v>
      </c>
      <c r="AQ96" s="23"/>
      <c r="AR96" s="23"/>
      <c r="AS96" s="23"/>
      <c r="AT96" s="23"/>
      <c r="AU96" s="36">
        <v>220</v>
      </c>
      <c r="AV96" s="36">
        <v>220</v>
      </c>
      <c r="AW96" s="36">
        <f t="shared" si="21"/>
        <v>220</v>
      </c>
      <c r="AX96" s="36">
        <f t="shared" si="22"/>
        <v>0</v>
      </c>
      <c r="AY96" s="36">
        <v>0</v>
      </c>
      <c r="AZ96" s="36"/>
      <c r="BA96" s="40">
        <v>0</v>
      </c>
      <c r="BB96" s="40">
        <v>0</v>
      </c>
      <c r="BC96" s="23" t="s">
        <v>210</v>
      </c>
      <c r="BD96" s="23">
        <v>0</v>
      </c>
      <c r="BE96" s="23">
        <v>0</v>
      </c>
      <c r="BF96" s="23">
        <v>0</v>
      </c>
      <c r="BG96" s="23">
        <v>0</v>
      </c>
      <c r="BH96" s="23">
        <v>0</v>
      </c>
      <c r="BI96" s="23">
        <v>0</v>
      </c>
      <c r="BJ96" s="23">
        <v>0</v>
      </c>
      <c r="BK96" s="23">
        <v>0</v>
      </c>
      <c r="BL96" s="23">
        <v>0</v>
      </c>
      <c r="BM96" s="23">
        <v>0</v>
      </c>
      <c r="BN96" s="23">
        <v>0</v>
      </c>
      <c r="BO96" s="23"/>
      <c r="BP96" s="23" t="s">
        <v>209</v>
      </c>
      <c r="BQ96" s="49">
        <f t="shared" si="23"/>
        <v>220</v>
      </c>
      <c r="BR96" s="49">
        <f t="shared" si="20"/>
        <v>220</v>
      </c>
      <c r="BS96" s="49">
        <f t="shared" si="24"/>
        <v>220</v>
      </c>
      <c r="BT96" s="49">
        <f t="shared" si="25"/>
        <v>0</v>
      </c>
      <c r="BU96" s="49">
        <f t="shared" si="26"/>
        <v>0</v>
      </c>
      <c r="BV96" s="49">
        <f t="shared" si="27"/>
        <v>0</v>
      </c>
      <c r="BW96" s="49">
        <f t="shared" si="28"/>
        <v>0</v>
      </c>
      <c r="BX96" s="49">
        <f t="shared" si="29"/>
        <v>220</v>
      </c>
      <c r="BY96" s="49">
        <v>44</v>
      </c>
      <c r="BZ96" s="49" t="s">
        <v>4078</v>
      </c>
      <c r="CA96" s="49" t="s">
        <v>4088</v>
      </c>
      <c r="CB96" s="49">
        <v>176</v>
      </c>
      <c r="CC96" s="49" t="s">
        <v>4073</v>
      </c>
      <c r="CD96" s="49" t="s">
        <v>4074</v>
      </c>
      <c r="CE96" s="36">
        <f t="shared" si="30"/>
        <v>0</v>
      </c>
      <c r="CF96" s="36"/>
      <c r="CG96" s="36"/>
      <c r="CH96" s="36"/>
      <c r="CI96" s="36"/>
      <c r="CJ96" s="36"/>
      <c r="CK96" s="36"/>
      <c r="CL96" s="36"/>
      <c r="CM96" s="36"/>
      <c r="CN96" s="36"/>
      <c r="CO96" s="36"/>
      <c r="CP96" s="36"/>
      <c r="CQ96" s="36">
        <f t="shared" si="31"/>
        <v>0</v>
      </c>
      <c r="CR96" s="36"/>
      <c r="CS96" s="36"/>
      <c r="CT96" s="36"/>
      <c r="CU96" s="36"/>
      <c r="CV96" s="36"/>
      <c r="CW96" s="36"/>
      <c r="CX96" s="59">
        <f t="shared" si="32"/>
        <v>0</v>
      </c>
      <c r="CY96" s="36"/>
      <c r="CZ96" s="36"/>
      <c r="DA96" s="36"/>
      <c r="DB96" s="36"/>
      <c r="DC96" s="36"/>
      <c r="DD96" s="36"/>
      <c r="DE96" s="59">
        <f t="shared" si="33"/>
        <v>166.44</v>
      </c>
      <c r="DF96" s="59">
        <v>166.44</v>
      </c>
      <c r="DG96" s="59">
        <v>0</v>
      </c>
      <c r="DH96" s="59"/>
      <c r="DI96" s="59"/>
      <c r="DJ96" s="59"/>
      <c r="DK96" s="59" t="s">
        <v>4075</v>
      </c>
      <c r="DL96" s="59">
        <v>0</v>
      </c>
      <c r="DM96" s="23">
        <v>0</v>
      </c>
    </row>
    <row r="97" s="9" customFormat="1" ht="70" customHeight="1" spans="1:117">
      <c r="A97" s="23"/>
      <c r="B97" s="23"/>
      <c r="C97" s="23"/>
      <c r="D97" s="23"/>
      <c r="E97" s="23"/>
      <c r="F97" s="23"/>
      <c r="G97" s="23"/>
      <c r="H97" s="23"/>
      <c r="I97" s="23"/>
      <c r="J97" s="23"/>
      <c r="K97" s="23"/>
      <c r="L97" s="23"/>
      <c r="M97" s="23"/>
      <c r="N97" s="23"/>
      <c r="O97" s="23"/>
      <c r="P97" s="23"/>
      <c r="Q97" s="23">
        <f>SUBTOTAL(103,$W$7:W97)*1</f>
        <v>91</v>
      </c>
      <c r="R97" s="23"/>
      <c r="S97" s="23"/>
      <c r="T97" s="23"/>
      <c r="U97" s="23"/>
      <c r="V97" s="23" t="s">
        <v>4065</v>
      </c>
      <c r="W97" s="23" t="s">
        <v>1122</v>
      </c>
      <c r="X97" s="23" t="s">
        <v>192</v>
      </c>
      <c r="Y97" s="23" t="s">
        <v>244</v>
      </c>
      <c r="Z97" s="23" t="s">
        <v>262</v>
      </c>
      <c r="AA97" s="23" t="s">
        <v>670</v>
      </c>
      <c r="AB97" s="23" t="s">
        <v>196</v>
      </c>
      <c r="AC97" s="23" t="s">
        <v>1123</v>
      </c>
      <c r="AD97" s="23" t="s">
        <v>670</v>
      </c>
      <c r="AE97" s="23" t="s">
        <v>1124</v>
      </c>
      <c r="AF97" s="23" t="s">
        <v>670</v>
      </c>
      <c r="AG97" s="23" t="s">
        <v>298</v>
      </c>
      <c r="AH97" s="23" t="s">
        <v>1125</v>
      </c>
      <c r="AI97" s="23" t="s">
        <v>1126</v>
      </c>
      <c r="AJ97" s="23" t="s">
        <v>300</v>
      </c>
      <c r="AK97" s="23" t="s">
        <v>1127</v>
      </c>
      <c r="AL97" s="23" t="s">
        <v>1128</v>
      </c>
      <c r="AM97" s="33" t="s">
        <v>1129</v>
      </c>
      <c r="AN97" s="33" t="s">
        <v>1130</v>
      </c>
      <c r="AO97" s="23" t="s">
        <v>274</v>
      </c>
      <c r="AP97" s="23" t="s">
        <v>64</v>
      </c>
      <c r="AQ97" s="23"/>
      <c r="AR97" s="23"/>
      <c r="AS97" s="23"/>
      <c r="AT97" s="23"/>
      <c r="AU97" s="36">
        <v>30</v>
      </c>
      <c r="AV97" s="36">
        <v>30</v>
      </c>
      <c r="AW97" s="36">
        <f t="shared" si="21"/>
        <v>30</v>
      </c>
      <c r="AX97" s="36">
        <f t="shared" si="22"/>
        <v>0</v>
      </c>
      <c r="AY97" s="36">
        <v>0</v>
      </c>
      <c r="AZ97" s="36"/>
      <c r="BA97" s="40">
        <v>235</v>
      </c>
      <c r="BB97" s="40">
        <v>67</v>
      </c>
      <c r="BC97" s="23" t="s">
        <v>210</v>
      </c>
      <c r="BD97" s="23" t="s">
        <v>210</v>
      </c>
      <c r="BE97" s="23" t="s">
        <v>211</v>
      </c>
      <c r="BF97" s="23">
        <v>0</v>
      </c>
      <c r="BG97" s="23" t="s">
        <v>212</v>
      </c>
      <c r="BH97" s="23" t="s">
        <v>210</v>
      </c>
      <c r="BI97" s="23" t="s">
        <v>210</v>
      </c>
      <c r="BJ97" s="23">
        <v>0</v>
      </c>
      <c r="BK97" s="23" t="s">
        <v>210</v>
      </c>
      <c r="BL97" s="23">
        <v>0</v>
      </c>
      <c r="BM97" s="23" t="s">
        <v>561</v>
      </c>
      <c r="BN97" s="23">
        <v>13609497658</v>
      </c>
      <c r="BO97" s="23"/>
      <c r="BP97" s="23" t="s">
        <v>209</v>
      </c>
      <c r="BQ97" s="49">
        <f t="shared" si="23"/>
        <v>30</v>
      </c>
      <c r="BR97" s="49">
        <f t="shared" si="20"/>
        <v>18</v>
      </c>
      <c r="BS97" s="49">
        <f t="shared" si="24"/>
        <v>0</v>
      </c>
      <c r="BT97" s="49">
        <f t="shared" si="25"/>
        <v>18</v>
      </c>
      <c r="BU97" s="49">
        <f t="shared" si="26"/>
        <v>0</v>
      </c>
      <c r="BV97" s="49">
        <f t="shared" si="27"/>
        <v>12</v>
      </c>
      <c r="BW97" s="49">
        <f t="shared" si="28"/>
        <v>0</v>
      </c>
      <c r="BX97" s="49">
        <f t="shared" si="29"/>
        <v>0</v>
      </c>
      <c r="BY97" s="36"/>
      <c r="BZ97" s="36"/>
      <c r="CA97" s="36"/>
      <c r="CB97" s="36"/>
      <c r="CC97" s="36"/>
      <c r="CD97" s="36"/>
      <c r="CE97" s="36">
        <f t="shared" si="30"/>
        <v>18</v>
      </c>
      <c r="CF97" s="36">
        <v>18</v>
      </c>
      <c r="CG97" s="36" t="s">
        <v>4080</v>
      </c>
      <c r="CH97" s="36" t="s">
        <v>4081</v>
      </c>
      <c r="CI97" s="36"/>
      <c r="CJ97" s="36"/>
      <c r="CK97" s="36"/>
      <c r="CL97" s="36"/>
      <c r="CM97" s="36"/>
      <c r="CN97" s="36"/>
      <c r="CO97" s="36"/>
      <c r="CP97" s="36"/>
      <c r="CQ97" s="36">
        <f t="shared" si="31"/>
        <v>12</v>
      </c>
      <c r="CR97" s="36">
        <v>12</v>
      </c>
      <c r="CS97" s="36" t="s">
        <v>4090</v>
      </c>
      <c r="CT97" s="36" t="s">
        <v>4091</v>
      </c>
      <c r="CU97" s="36"/>
      <c r="CV97" s="36"/>
      <c r="CW97" s="36"/>
      <c r="CX97" s="59">
        <f t="shared" si="32"/>
        <v>0</v>
      </c>
      <c r="CY97" s="36"/>
      <c r="CZ97" s="36"/>
      <c r="DA97" s="36"/>
      <c r="DB97" s="36"/>
      <c r="DC97" s="36"/>
      <c r="DD97" s="36"/>
      <c r="DE97" s="59">
        <f t="shared" si="33"/>
        <v>12.68</v>
      </c>
      <c r="DF97" s="59">
        <v>0</v>
      </c>
      <c r="DG97" s="59">
        <v>12.68</v>
      </c>
      <c r="DH97" s="59"/>
      <c r="DI97" s="59"/>
      <c r="DJ97" s="59"/>
      <c r="DK97" s="59" t="s">
        <v>4075</v>
      </c>
      <c r="DL97" s="59">
        <v>0</v>
      </c>
      <c r="DM97" s="23">
        <v>0</v>
      </c>
    </row>
    <row r="98" s="9" customFormat="1" ht="70" customHeight="1" spans="1:117">
      <c r="A98" s="23"/>
      <c r="B98" s="23"/>
      <c r="C98" s="23"/>
      <c r="D98" s="23"/>
      <c r="E98" s="23"/>
      <c r="F98" s="23"/>
      <c r="G98" s="23"/>
      <c r="H98" s="23"/>
      <c r="I98" s="23"/>
      <c r="J98" s="23"/>
      <c r="K98" s="23"/>
      <c r="L98" s="23"/>
      <c r="M98" s="23"/>
      <c r="N98" s="23"/>
      <c r="O98" s="23"/>
      <c r="P98" s="23"/>
      <c r="Q98" s="23">
        <f>SUBTOTAL(103,$W$7:W98)*1</f>
        <v>92</v>
      </c>
      <c r="R98" s="23" t="s">
        <v>4110</v>
      </c>
      <c r="S98" s="23">
        <v>-535.5</v>
      </c>
      <c r="T98" s="73"/>
      <c r="U98" s="23"/>
      <c r="V98" s="23" t="s">
        <v>4065</v>
      </c>
      <c r="W98" s="23" t="s">
        <v>3954</v>
      </c>
      <c r="X98" s="23" t="s">
        <v>968</v>
      </c>
      <c r="Y98" s="23" t="s">
        <v>3955</v>
      </c>
      <c r="Z98" s="23" t="s">
        <v>3956</v>
      </c>
      <c r="AA98" s="23" t="s">
        <v>3957</v>
      </c>
      <c r="AB98" s="23" t="s">
        <v>4147</v>
      </c>
      <c r="AC98" s="23" t="s">
        <v>575</v>
      </c>
      <c r="AD98" s="23" t="s">
        <v>4148</v>
      </c>
      <c r="AE98" s="23" t="s">
        <v>4149</v>
      </c>
      <c r="AF98" s="23" t="s">
        <v>4148</v>
      </c>
      <c r="AG98" s="23" t="s">
        <v>4150</v>
      </c>
      <c r="AH98" s="23" t="s">
        <v>224</v>
      </c>
      <c r="AI98" s="23" t="s">
        <v>225</v>
      </c>
      <c r="AJ98" s="23" t="s">
        <v>4151</v>
      </c>
      <c r="AK98" s="23" t="s">
        <v>4152</v>
      </c>
      <c r="AL98" s="23" t="s">
        <v>4153</v>
      </c>
      <c r="AM98" s="33" t="s">
        <v>4154</v>
      </c>
      <c r="AN98" s="33" t="s">
        <v>1130</v>
      </c>
      <c r="AO98" s="23"/>
      <c r="AP98" s="23"/>
      <c r="AQ98" s="23"/>
      <c r="AR98" s="23"/>
      <c r="AS98" s="23"/>
      <c r="AT98" s="23"/>
      <c r="AU98" s="36"/>
      <c r="AV98" s="36"/>
      <c r="AW98" s="36">
        <f t="shared" si="21"/>
        <v>0</v>
      </c>
      <c r="AX98" s="36">
        <f t="shared" si="22"/>
        <v>0</v>
      </c>
      <c r="AY98" s="36"/>
      <c r="AZ98" s="36"/>
      <c r="BA98" s="40">
        <v>0</v>
      </c>
      <c r="BB98" s="40">
        <v>0</v>
      </c>
      <c r="BC98" s="23">
        <v>0</v>
      </c>
      <c r="BD98" s="23">
        <v>0</v>
      </c>
      <c r="BE98" s="23">
        <v>0</v>
      </c>
      <c r="BF98" s="23">
        <v>0</v>
      </c>
      <c r="BG98" s="23">
        <v>0</v>
      </c>
      <c r="BH98" s="23">
        <v>0</v>
      </c>
      <c r="BI98" s="23">
        <v>0</v>
      </c>
      <c r="BJ98" s="23">
        <v>0</v>
      </c>
      <c r="BK98" s="23">
        <v>0</v>
      </c>
      <c r="BL98" s="23">
        <v>0</v>
      </c>
      <c r="BM98" s="23">
        <v>0</v>
      </c>
      <c r="BN98" s="23">
        <v>0</v>
      </c>
      <c r="BO98" s="23"/>
      <c r="BP98" s="23"/>
      <c r="BQ98" s="49">
        <f t="shared" si="23"/>
        <v>0</v>
      </c>
      <c r="BR98" s="49">
        <f t="shared" si="20"/>
        <v>0</v>
      </c>
      <c r="BS98" s="49">
        <f t="shared" si="24"/>
        <v>0</v>
      </c>
      <c r="BT98" s="49">
        <f t="shared" si="25"/>
        <v>0</v>
      </c>
      <c r="BU98" s="49">
        <f t="shared" si="26"/>
        <v>0</v>
      </c>
      <c r="BV98" s="49">
        <f t="shared" si="27"/>
        <v>0</v>
      </c>
      <c r="BW98" s="49">
        <f t="shared" si="28"/>
        <v>0</v>
      </c>
      <c r="BX98" s="49">
        <f t="shared" si="29"/>
        <v>0</v>
      </c>
      <c r="BY98" s="36"/>
      <c r="BZ98" s="36"/>
      <c r="CA98" s="36"/>
      <c r="CB98" s="36"/>
      <c r="CC98" s="36"/>
      <c r="CD98" s="36"/>
      <c r="CE98" s="36">
        <f t="shared" si="30"/>
        <v>0</v>
      </c>
      <c r="CF98" s="36"/>
      <c r="CG98" s="36"/>
      <c r="CH98" s="36"/>
      <c r="CI98" s="36"/>
      <c r="CJ98" s="36"/>
      <c r="CK98" s="36"/>
      <c r="CL98" s="36"/>
      <c r="CM98" s="36"/>
      <c r="CN98" s="36"/>
      <c r="CO98" s="36"/>
      <c r="CP98" s="36"/>
      <c r="CQ98" s="36">
        <f t="shared" si="31"/>
        <v>0</v>
      </c>
      <c r="CR98" s="36"/>
      <c r="CS98" s="36"/>
      <c r="CT98" s="36"/>
      <c r="CU98" s="36"/>
      <c r="CV98" s="36"/>
      <c r="CW98" s="36"/>
      <c r="CX98" s="59">
        <f t="shared" si="32"/>
        <v>0</v>
      </c>
      <c r="CY98" s="36"/>
      <c r="CZ98" s="36"/>
      <c r="DA98" s="36"/>
      <c r="DB98" s="36"/>
      <c r="DC98" s="36"/>
      <c r="DD98" s="36"/>
      <c r="DE98" s="59">
        <f t="shared" si="33"/>
        <v>0</v>
      </c>
      <c r="DF98" s="59">
        <v>0</v>
      </c>
      <c r="DG98" s="59">
        <v>0</v>
      </c>
      <c r="DH98" s="59"/>
      <c r="DI98" s="59"/>
      <c r="DJ98" s="59"/>
      <c r="DK98" s="59" t="s">
        <v>4113</v>
      </c>
      <c r="DL98" s="59"/>
      <c r="DM98" s="23"/>
    </row>
    <row r="99" s="9" customFormat="1" ht="70" customHeight="1" spans="1:117">
      <c r="A99" s="23"/>
      <c r="B99" s="23"/>
      <c r="C99" s="23"/>
      <c r="D99" s="23"/>
      <c r="E99" s="23"/>
      <c r="F99" s="23"/>
      <c r="G99" s="23"/>
      <c r="H99" s="23"/>
      <c r="I99" s="23"/>
      <c r="J99" s="23"/>
      <c r="K99" s="23"/>
      <c r="L99" s="23"/>
      <c r="M99" s="23"/>
      <c r="N99" s="23"/>
      <c r="O99" s="23"/>
      <c r="P99" s="23"/>
      <c r="Q99" s="23">
        <f>SUBTOTAL(103,$W$7:W99)*1</f>
        <v>93</v>
      </c>
      <c r="R99" s="23" t="s">
        <v>4100</v>
      </c>
      <c r="S99" s="23">
        <v>500</v>
      </c>
      <c r="T99" s="23"/>
      <c r="U99" s="23"/>
      <c r="V99" s="23" t="s">
        <v>4065</v>
      </c>
      <c r="W99" s="23" t="s">
        <v>1131</v>
      </c>
      <c r="X99" s="23" t="s">
        <v>192</v>
      </c>
      <c r="Y99" s="23" t="s">
        <v>193</v>
      </c>
      <c r="Z99" s="23" t="s">
        <v>548</v>
      </c>
      <c r="AA99" s="23" t="s">
        <v>1132</v>
      </c>
      <c r="AB99" s="23" t="s">
        <v>466</v>
      </c>
      <c r="AC99" s="23" t="s">
        <v>1133</v>
      </c>
      <c r="AD99" s="23" t="s">
        <v>1134</v>
      </c>
      <c r="AE99" s="23" t="s">
        <v>1135</v>
      </c>
      <c r="AF99" s="23" t="s">
        <v>1136</v>
      </c>
      <c r="AG99" s="23" t="s">
        <v>1137</v>
      </c>
      <c r="AH99" s="23" t="s">
        <v>224</v>
      </c>
      <c r="AI99" s="23" t="s">
        <v>225</v>
      </c>
      <c r="AJ99" s="23" t="s">
        <v>1138</v>
      </c>
      <c r="AK99" s="23">
        <v>0</v>
      </c>
      <c r="AL99" s="23" t="s">
        <v>1139</v>
      </c>
      <c r="AM99" s="33" t="s">
        <v>558</v>
      </c>
      <c r="AN99" s="33" t="s">
        <v>290</v>
      </c>
      <c r="AO99" s="23" t="s">
        <v>559</v>
      </c>
      <c r="AP99" s="23" t="s">
        <v>121</v>
      </c>
      <c r="AQ99" s="23"/>
      <c r="AR99" s="23"/>
      <c r="AS99" s="23"/>
      <c r="AT99" s="23"/>
      <c r="AU99" s="36">
        <v>1430</v>
      </c>
      <c r="AV99" s="36">
        <v>1430</v>
      </c>
      <c r="AW99" s="36">
        <f t="shared" si="21"/>
        <v>486.788</v>
      </c>
      <c r="AX99" s="36">
        <f t="shared" si="22"/>
        <v>443.212</v>
      </c>
      <c r="AY99" s="36">
        <f>CP99</f>
        <v>500</v>
      </c>
      <c r="AZ99" s="36"/>
      <c r="BA99" s="40">
        <v>365</v>
      </c>
      <c r="BB99" s="40">
        <v>52</v>
      </c>
      <c r="BC99" s="23" t="s">
        <v>560</v>
      </c>
      <c r="BD99" s="23" t="s">
        <v>210</v>
      </c>
      <c r="BE99" s="23" t="s">
        <v>211</v>
      </c>
      <c r="BF99" s="23">
        <v>0</v>
      </c>
      <c r="BG99" s="23" t="s">
        <v>212</v>
      </c>
      <c r="BH99" s="23" t="s">
        <v>210</v>
      </c>
      <c r="BI99" s="23" t="s">
        <v>210</v>
      </c>
      <c r="BJ99" s="23">
        <v>0</v>
      </c>
      <c r="BK99" s="23" t="s">
        <v>210</v>
      </c>
      <c r="BL99" s="23">
        <v>0</v>
      </c>
      <c r="BM99" s="23" t="s">
        <v>1140</v>
      </c>
      <c r="BN99" s="23">
        <v>75648001</v>
      </c>
      <c r="BO99" s="23"/>
      <c r="BP99" s="23" t="s">
        <v>209</v>
      </c>
      <c r="BQ99" s="49">
        <f t="shared" si="23"/>
        <v>486.788</v>
      </c>
      <c r="BR99" s="49">
        <f t="shared" si="20"/>
        <v>206.788</v>
      </c>
      <c r="BS99" s="49">
        <f t="shared" si="24"/>
        <v>0</v>
      </c>
      <c r="BT99" s="49">
        <f t="shared" si="25"/>
        <v>206.788</v>
      </c>
      <c r="BU99" s="49">
        <f t="shared" si="26"/>
        <v>0</v>
      </c>
      <c r="BV99" s="49">
        <f t="shared" si="27"/>
        <v>280</v>
      </c>
      <c r="BW99" s="49">
        <f t="shared" si="28"/>
        <v>0</v>
      </c>
      <c r="BX99" s="49">
        <f t="shared" si="29"/>
        <v>0</v>
      </c>
      <c r="BY99" s="36"/>
      <c r="BZ99" s="36"/>
      <c r="CA99" s="36"/>
      <c r="CB99" s="36"/>
      <c r="CC99" s="36"/>
      <c r="CD99" s="36"/>
      <c r="CE99" s="36">
        <f t="shared" si="30"/>
        <v>206.788</v>
      </c>
      <c r="CF99" s="36">
        <v>206.788</v>
      </c>
      <c r="CG99" s="36" t="s">
        <v>4066</v>
      </c>
      <c r="CH99" s="36" t="s">
        <v>4115</v>
      </c>
      <c r="CI99" s="36"/>
      <c r="CJ99" s="36"/>
      <c r="CK99" s="36"/>
      <c r="CL99" s="36"/>
      <c r="CM99" s="36"/>
      <c r="CN99" s="36"/>
      <c r="CO99" s="36"/>
      <c r="CP99" s="36">
        <v>500</v>
      </c>
      <c r="CQ99" s="36">
        <f t="shared" si="31"/>
        <v>280</v>
      </c>
      <c r="CR99" s="36">
        <v>280</v>
      </c>
      <c r="CS99" s="36" t="s">
        <v>4068</v>
      </c>
      <c r="CT99" s="36" t="s">
        <v>4114</v>
      </c>
      <c r="CU99" s="36"/>
      <c r="CV99" s="36"/>
      <c r="CW99" s="36"/>
      <c r="CX99" s="59">
        <f t="shared" si="32"/>
        <v>0</v>
      </c>
      <c r="CY99" s="36"/>
      <c r="CZ99" s="36"/>
      <c r="DA99" s="36"/>
      <c r="DB99" s="36"/>
      <c r="DC99" s="36"/>
      <c r="DD99" s="36"/>
      <c r="DE99" s="59">
        <f t="shared" si="33"/>
        <v>0</v>
      </c>
      <c r="DF99" s="59">
        <v>0</v>
      </c>
      <c r="DG99" s="59">
        <v>0</v>
      </c>
      <c r="DH99" s="59"/>
      <c r="DI99" s="59"/>
      <c r="DJ99" s="59"/>
      <c r="DK99" s="59" t="s">
        <v>4098</v>
      </c>
      <c r="DL99" s="59">
        <v>0</v>
      </c>
      <c r="DM99" s="23">
        <v>0</v>
      </c>
    </row>
    <row r="100" s="9" customFormat="1" ht="70" customHeight="1" spans="1:117">
      <c r="A100" s="23"/>
      <c r="B100" s="23"/>
      <c r="C100" s="23"/>
      <c r="D100" s="23"/>
      <c r="E100" s="23"/>
      <c r="F100" s="23"/>
      <c r="G100" s="23"/>
      <c r="H100" s="23"/>
      <c r="I100" s="23"/>
      <c r="J100" s="23"/>
      <c r="K100" s="23"/>
      <c r="L100" s="23"/>
      <c r="M100" s="23"/>
      <c r="N100" s="23"/>
      <c r="O100" s="23"/>
      <c r="P100" s="23"/>
      <c r="Q100" s="23">
        <f>SUBTOTAL(103,$W$7:W100)*1</f>
        <v>94</v>
      </c>
      <c r="R100" s="23"/>
      <c r="S100" s="23"/>
      <c r="T100" s="30"/>
      <c r="U100" s="23"/>
      <c r="V100" s="23" t="s">
        <v>4065</v>
      </c>
      <c r="W100" s="23" t="s">
        <v>1141</v>
      </c>
      <c r="X100" s="23" t="s">
        <v>645</v>
      </c>
      <c r="Y100" s="23" t="s">
        <v>1142</v>
      </c>
      <c r="Z100" s="23" t="s">
        <v>1143</v>
      </c>
      <c r="AA100" s="23" t="s">
        <v>1144</v>
      </c>
      <c r="AB100" s="23" t="s">
        <v>196</v>
      </c>
      <c r="AC100" s="23" t="s">
        <v>1145</v>
      </c>
      <c r="AD100" s="23" t="s">
        <v>1146</v>
      </c>
      <c r="AE100" s="23" t="s">
        <v>1147</v>
      </c>
      <c r="AF100" s="23" t="s">
        <v>1148</v>
      </c>
      <c r="AG100" s="23" t="s">
        <v>1148</v>
      </c>
      <c r="AH100" s="23" t="s">
        <v>1149</v>
      </c>
      <c r="AI100" s="23" t="s">
        <v>1150</v>
      </c>
      <c r="AJ100" s="23" t="s">
        <v>1151</v>
      </c>
      <c r="AK100" s="23" t="s">
        <v>1152</v>
      </c>
      <c r="AL100" s="23" t="s">
        <v>1153</v>
      </c>
      <c r="AM100" s="33" t="s">
        <v>1154</v>
      </c>
      <c r="AN100" s="33" t="s">
        <v>1155</v>
      </c>
      <c r="AO100" s="23" t="s">
        <v>1156</v>
      </c>
      <c r="AP100" s="23" t="s">
        <v>95</v>
      </c>
      <c r="AQ100" s="23"/>
      <c r="AR100" s="23"/>
      <c r="AS100" s="23"/>
      <c r="AT100" s="23"/>
      <c r="AU100" s="36">
        <v>850</v>
      </c>
      <c r="AV100" s="36">
        <v>850</v>
      </c>
      <c r="AW100" s="36">
        <f t="shared" si="21"/>
        <v>850</v>
      </c>
      <c r="AX100" s="36">
        <f t="shared" si="22"/>
        <v>0</v>
      </c>
      <c r="AY100" s="36">
        <v>0</v>
      </c>
      <c r="AZ100" s="36"/>
      <c r="BA100" s="40">
        <v>38000</v>
      </c>
      <c r="BB100" s="40">
        <v>38000</v>
      </c>
      <c r="BC100" s="23" t="s">
        <v>210</v>
      </c>
      <c r="BD100" s="23" t="s">
        <v>210</v>
      </c>
      <c r="BE100" s="23" t="s">
        <v>211</v>
      </c>
      <c r="BF100" s="23" t="s">
        <v>210</v>
      </c>
      <c r="BG100" s="23" t="s">
        <v>212</v>
      </c>
      <c r="BH100" s="23" t="s">
        <v>210</v>
      </c>
      <c r="BI100" s="23" t="s">
        <v>210</v>
      </c>
      <c r="BJ100" s="23" t="s">
        <v>4155</v>
      </c>
      <c r="BK100" s="23" t="s">
        <v>210</v>
      </c>
      <c r="BL100" s="23">
        <v>0</v>
      </c>
      <c r="BM100" s="23" t="s">
        <v>1157</v>
      </c>
      <c r="BN100" s="23">
        <v>13896892311</v>
      </c>
      <c r="BO100" s="23"/>
      <c r="BP100" s="23" t="s">
        <v>209</v>
      </c>
      <c r="BQ100" s="49">
        <f t="shared" si="23"/>
        <v>850</v>
      </c>
      <c r="BR100" s="49">
        <f t="shared" si="20"/>
        <v>850</v>
      </c>
      <c r="BS100" s="49">
        <f t="shared" si="24"/>
        <v>0</v>
      </c>
      <c r="BT100" s="49">
        <f t="shared" si="25"/>
        <v>850</v>
      </c>
      <c r="BU100" s="49">
        <f t="shared" si="26"/>
        <v>0</v>
      </c>
      <c r="BV100" s="49">
        <f t="shared" si="27"/>
        <v>0</v>
      </c>
      <c r="BW100" s="49">
        <f t="shared" si="28"/>
        <v>0</v>
      </c>
      <c r="BX100" s="49">
        <f t="shared" si="29"/>
        <v>0</v>
      </c>
      <c r="BY100" s="36"/>
      <c r="BZ100" s="36"/>
      <c r="CA100" s="36"/>
      <c r="CB100" s="36"/>
      <c r="CC100" s="36"/>
      <c r="CD100" s="36"/>
      <c r="CE100" s="36">
        <f t="shared" si="30"/>
        <v>850</v>
      </c>
      <c r="CF100" s="36">
        <v>850</v>
      </c>
      <c r="CG100" s="36" t="s">
        <v>4066</v>
      </c>
      <c r="CH100" s="36" t="s">
        <v>4104</v>
      </c>
      <c r="CI100" s="36"/>
      <c r="CJ100" s="36"/>
      <c r="CK100" s="36"/>
      <c r="CL100" s="36"/>
      <c r="CM100" s="36"/>
      <c r="CN100" s="36"/>
      <c r="CO100" s="36"/>
      <c r="CP100" s="36"/>
      <c r="CQ100" s="36">
        <f t="shared" si="31"/>
        <v>0</v>
      </c>
      <c r="CR100" s="36"/>
      <c r="CS100" s="36"/>
      <c r="CT100" s="36"/>
      <c r="CU100" s="36"/>
      <c r="CV100" s="36"/>
      <c r="CW100" s="36"/>
      <c r="CX100" s="59">
        <f t="shared" si="32"/>
        <v>0</v>
      </c>
      <c r="CY100" s="36"/>
      <c r="CZ100" s="36"/>
      <c r="DA100" s="36"/>
      <c r="DB100" s="36"/>
      <c r="DC100" s="36"/>
      <c r="DD100" s="36"/>
      <c r="DE100" s="59">
        <f t="shared" si="33"/>
        <v>807.63</v>
      </c>
      <c r="DF100" s="59">
        <v>0</v>
      </c>
      <c r="DG100" s="59">
        <v>807.63</v>
      </c>
      <c r="DH100" s="59"/>
      <c r="DI100" s="59"/>
      <c r="DJ100" s="59"/>
      <c r="DK100" s="59" t="s">
        <v>4075</v>
      </c>
      <c r="DL100" s="59">
        <v>75.9</v>
      </c>
      <c r="DM100" s="23">
        <v>645.19365</v>
      </c>
    </row>
    <row r="101" s="9" customFormat="1" ht="70" customHeight="1" spans="1:117">
      <c r="A101" s="23"/>
      <c r="B101" s="23"/>
      <c r="C101" s="23"/>
      <c r="D101" s="23"/>
      <c r="E101" s="23"/>
      <c r="F101" s="23"/>
      <c r="G101" s="23"/>
      <c r="H101" s="23"/>
      <c r="I101" s="23"/>
      <c r="J101" s="23"/>
      <c r="K101" s="23"/>
      <c r="L101" s="23"/>
      <c r="M101" s="23"/>
      <c r="N101" s="23"/>
      <c r="O101" s="23"/>
      <c r="P101" s="23"/>
      <c r="Q101" s="23">
        <f>SUBTOTAL(103,$W$7:W101)*1</f>
        <v>95</v>
      </c>
      <c r="R101" s="23" t="s">
        <v>4103</v>
      </c>
      <c r="S101" s="23"/>
      <c r="T101" s="23">
        <v>72</v>
      </c>
      <c r="U101" s="23"/>
      <c r="V101" s="23" t="s">
        <v>4065</v>
      </c>
      <c r="W101" s="23" t="s">
        <v>1158</v>
      </c>
      <c r="X101" s="23" t="s">
        <v>192</v>
      </c>
      <c r="Y101" s="23" t="s">
        <v>193</v>
      </c>
      <c r="Z101" s="23" t="s">
        <v>548</v>
      </c>
      <c r="AA101" s="23" t="s">
        <v>1159</v>
      </c>
      <c r="AB101" s="23" t="s">
        <v>466</v>
      </c>
      <c r="AC101" s="23" t="s">
        <v>1160</v>
      </c>
      <c r="AD101" s="23" t="s">
        <v>1161</v>
      </c>
      <c r="AE101" s="23" t="s">
        <v>1162</v>
      </c>
      <c r="AF101" s="23" t="s">
        <v>1161</v>
      </c>
      <c r="AG101" s="23" t="s">
        <v>1163</v>
      </c>
      <c r="AH101" s="23" t="s">
        <v>202</v>
      </c>
      <c r="AI101" s="23" t="s">
        <v>225</v>
      </c>
      <c r="AJ101" s="23" t="s">
        <v>1164</v>
      </c>
      <c r="AK101" s="23">
        <v>0</v>
      </c>
      <c r="AL101" s="23" t="s">
        <v>1165</v>
      </c>
      <c r="AM101" s="33" t="s">
        <v>558</v>
      </c>
      <c r="AN101" s="33" t="s">
        <v>290</v>
      </c>
      <c r="AO101" s="23" t="s">
        <v>559</v>
      </c>
      <c r="AP101" s="23" t="s">
        <v>86</v>
      </c>
      <c r="AQ101" s="23"/>
      <c r="AR101" s="23"/>
      <c r="AS101" s="23"/>
      <c r="AT101" s="23"/>
      <c r="AU101" s="36">
        <v>350</v>
      </c>
      <c r="AV101" s="36">
        <v>350</v>
      </c>
      <c r="AW101" s="36">
        <f t="shared" si="21"/>
        <v>172</v>
      </c>
      <c r="AX101" s="36">
        <f t="shared" si="22"/>
        <v>178</v>
      </c>
      <c r="AY101" s="36">
        <v>0</v>
      </c>
      <c r="AZ101" s="36"/>
      <c r="BA101" s="40">
        <v>480</v>
      </c>
      <c r="BB101" s="40">
        <v>34</v>
      </c>
      <c r="BC101" s="23" t="s">
        <v>210</v>
      </c>
      <c r="BD101" s="23" t="s">
        <v>210</v>
      </c>
      <c r="BE101" s="23" t="s">
        <v>211</v>
      </c>
      <c r="BF101" s="23">
        <v>0</v>
      </c>
      <c r="BG101" s="23" t="s">
        <v>212</v>
      </c>
      <c r="BH101" s="23" t="s">
        <v>210</v>
      </c>
      <c r="BI101" s="23" t="s">
        <v>210</v>
      </c>
      <c r="BJ101" s="23">
        <v>0</v>
      </c>
      <c r="BK101" s="23" t="s">
        <v>210</v>
      </c>
      <c r="BL101" s="23">
        <v>0</v>
      </c>
      <c r="BM101" s="23" t="s">
        <v>1166</v>
      </c>
      <c r="BN101" s="23" t="s">
        <v>1167</v>
      </c>
      <c r="BO101" s="23"/>
      <c r="BP101" s="23"/>
      <c r="BQ101" s="49">
        <f t="shared" si="23"/>
        <v>172</v>
      </c>
      <c r="BR101" s="49">
        <f t="shared" si="20"/>
        <v>72</v>
      </c>
      <c r="BS101" s="49">
        <f t="shared" si="24"/>
        <v>0</v>
      </c>
      <c r="BT101" s="49">
        <f t="shared" si="25"/>
        <v>72</v>
      </c>
      <c r="BU101" s="49">
        <f t="shared" si="26"/>
        <v>0</v>
      </c>
      <c r="BV101" s="49">
        <f t="shared" si="27"/>
        <v>100</v>
      </c>
      <c r="BW101" s="49">
        <f t="shared" si="28"/>
        <v>0</v>
      </c>
      <c r="BX101" s="49">
        <f t="shared" si="29"/>
        <v>0</v>
      </c>
      <c r="BY101" s="36"/>
      <c r="BZ101" s="36"/>
      <c r="CA101" s="36"/>
      <c r="CB101" s="36"/>
      <c r="CC101" s="36"/>
      <c r="CD101" s="36"/>
      <c r="CE101" s="36">
        <f t="shared" si="30"/>
        <v>72</v>
      </c>
      <c r="CF101" s="36">
        <v>72</v>
      </c>
      <c r="CG101" s="36" t="s">
        <v>4066</v>
      </c>
      <c r="CH101" s="36" t="s">
        <v>4104</v>
      </c>
      <c r="CI101" s="36"/>
      <c r="CJ101" s="36"/>
      <c r="CK101" s="36"/>
      <c r="CL101" s="36"/>
      <c r="CM101" s="36"/>
      <c r="CN101" s="36"/>
      <c r="CO101" s="36"/>
      <c r="CP101" s="36"/>
      <c r="CQ101" s="36">
        <f t="shared" si="31"/>
        <v>100</v>
      </c>
      <c r="CR101" s="36">
        <v>100</v>
      </c>
      <c r="CS101" s="36" t="s">
        <v>4068</v>
      </c>
      <c r="CT101" s="36" t="s">
        <v>4114</v>
      </c>
      <c r="CU101" s="36"/>
      <c r="CV101" s="36"/>
      <c r="CW101" s="36"/>
      <c r="CX101" s="59">
        <f t="shared" si="32"/>
        <v>0</v>
      </c>
      <c r="CY101" s="36"/>
      <c r="CZ101" s="36"/>
      <c r="DA101" s="36"/>
      <c r="DB101" s="36"/>
      <c r="DC101" s="36"/>
      <c r="DD101" s="36"/>
      <c r="DE101" s="59">
        <f t="shared" si="33"/>
        <v>53.6</v>
      </c>
      <c r="DF101" s="59">
        <v>0</v>
      </c>
      <c r="DG101" s="59">
        <v>53.6</v>
      </c>
      <c r="DH101" s="59"/>
      <c r="DI101" s="59"/>
      <c r="DJ101" s="59"/>
      <c r="DK101" s="59" t="s">
        <v>4075</v>
      </c>
      <c r="DL101" s="59">
        <v>20</v>
      </c>
      <c r="DM101" s="23" t="s">
        <v>4156</v>
      </c>
    </row>
    <row r="102" s="9" customFormat="1" ht="70" customHeight="1" spans="1:117">
      <c r="A102" s="23"/>
      <c r="B102" s="23"/>
      <c r="C102" s="23"/>
      <c r="D102" s="23"/>
      <c r="E102" s="23"/>
      <c r="F102" s="23"/>
      <c r="G102" s="23"/>
      <c r="H102" s="23"/>
      <c r="I102" s="23"/>
      <c r="J102" s="23"/>
      <c r="K102" s="23"/>
      <c r="L102" s="23"/>
      <c r="M102" s="23"/>
      <c r="N102" s="23"/>
      <c r="O102" s="23"/>
      <c r="P102" s="23"/>
      <c r="Q102" s="23">
        <f>SUBTOTAL(103,$W$7:W102)*1</f>
        <v>96</v>
      </c>
      <c r="R102" s="23"/>
      <c r="S102" s="23"/>
      <c r="T102" s="30"/>
      <c r="U102" s="23"/>
      <c r="V102" s="23" t="s">
        <v>4065</v>
      </c>
      <c r="W102" s="23" t="s">
        <v>1168</v>
      </c>
      <c r="X102" s="23" t="s">
        <v>192</v>
      </c>
      <c r="Y102" s="23" t="s">
        <v>193</v>
      </c>
      <c r="Z102" s="23" t="s">
        <v>1169</v>
      </c>
      <c r="AA102" s="23" t="s">
        <v>1170</v>
      </c>
      <c r="AB102" s="23" t="s">
        <v>466</v>
      </c>
      <c r="AC102" s="23" t="s">
        <v>1171</v>
      </c>
      <c r="AD102" s="23" t="s">
        <v>1172</v>
      </c>
      <c r="AE102" s="23" t="s">
        <v>1173</v>
      </c>
      <c r="AF102" s="23" t="s">
        <v>1172</v>
      </c>
      <c r="AG102" s="23" t="s">
        <v>1174</v>
      </c>
      <c r="AH102" s="23" t="s">
        <v>504</v>
      </c>
      <c r="AI102" s="23" t="s">
        <v>225</v>
      </c>
      <c r="AJ102" s="23" t="s">
        <v>1175</v>
      </c>
      <c r="AK102" s="23">
        <v>0</v>
      </c>
      <c r="AL102" s="23" t="s">
        <v>1176</v>
      </c>
      <c r="AM102" s="33" t="s">
        <v>558</v>
      </c>
      <c r="AN102" s="33" t="s">
        <v>290</v>
      </c>
      <c r="AO102" s="23" t="s">
        <v>559</v>
      </c>
      <c r="AP102" s="23" t="s">
        <v>36</v>
      </c>
      <c r="AQ102" s="23"/>
      <c r="AR102" s="23"/>
      <c r="AS102" s="23"/>
      <c r="AT102" s="23"/>
      <c r="AU102" s="36">
        <v>500</v>
      </c>
      <c r="AV102" s="36">
        <v>500</v>
      </c>
      <c r="AW102" s="36">
        <f t="shared" si="21"/>
        <v>300</v>
      </c>
      <c r="AX102" s="36">
        <f t="shared" si="22"/>
        <v>200</v>
      </c>
      <c r="AY102" s="36">
        <v>0</v>
      </c>
      <c r="AZ102" s="36"/>
      <c r="BA102" s="40">
        <v>652</v>
      </c>
      <c r="BB102" s="40">
        <v>89</v>
      </c>
      <c r="BC102" s="23" t="s">
        <v>560</v>
      </c>
      <c r="BD102" s="23" t="s">
        <v>210</v>
      </c>
      <c r="BE102" s="23" t="s">
        <v>211</v>
      </c>
      <c r="BF102" s="23">
        <v>0</v>
      </c>
      <c r="BG102" s="23" t="s">
        <v>212</v>
      </c>
      <c r="BH102" s="23" t="s">
        <v>210</v>
      </c>
      <c r="BI102" s="23" t="s">
        <v>210</v>
      </c>
      <c r="BJ102" s="23">
        <v>0</v>
      </c>
      <c r="BK102" s="23" t="s">
        <v>210</v>
      </c>
      <c r="BL102" s="23">
        <v>0</v>
      </c>
      <c r="BM102" s="23" t="s">
        <v>524</v>
      </c>
      <c r="BN102" s="23">
        <v>15320918333</v>
      </c>
      <c r="BO102" s="23"/>
      <c r="BP102" s="23" t="s">
        <v>209</v>
      </c>
      <c r="BQ102" s="49">
        <f t="shared" si="23"/>
        <v>300</v>
      </c>
      <c r="BR102" s="49">
        <f t="shared" si="20"/>
        <v>100</v>
      </c>
      <c r="BS102" s="49">
        <f t="shared" si="24"/>
        <v>0</v>
      </c>
      <c r="BT102" s="49">
        <f t="shared" si="25"/>
        <v>100</v>
      </c>
      <c r="BU102" s="49">
        <f t="shared" si="26"/>
        <v>0</v>
      </c>
      <c r="BV102" s="49">
        <f t="shared" si="27"/>
        <v>0</v>
      </c>
      <c r="BW102" s="49">
        <f t="shared" si="28"/>
        <v>200</v>
      </c>
      <c r="BX102" s="49">
        <f t="shared" si="29"/>
        <v>0</v>
      </c>
      <c r="BY102" s="36"/>
      <c r="BZ102" s="36"/>
      <c r="CA102" s="36"/>
      <c r="CB102" s="36"/>
      <c r="CC102" s="36"/>
      <c r="CD102" s="36"/>
      <c r="CE102" s="36">
        <f t="shared" si="30"/>
        <v>100</v>
      </c>
      <c r="CF102" s="36">
        <v>100</v>
      </c>
      <c r="CG102" s="36" t="s">
        <v>4066</v>
      </c>
      <c r="CH102" s="36" t="s">
        <v>4101</v>
      </c>
      <c r="CI102" s="36"/>
      <c r="CJ102" s="36"/>
      <c r="CK102" s="36"/>
      <c r="CL102" s="36"/>
      <c r="CM102" s="36"/>
      <c r="CN102" s="36"/>
      <c r="CO102" s="36"/>
      <c r="CP102" s="36"/>
      <c r="CQ102" s="36">
        <f t="shared" si="31"/>
        <v>0</v>
      </c>
      <c r="CR102" s="36"/>
      <c r="CS102" s="36"/>
      <c r="CT102" s="36"/>
      <c r="CU102" s="36"/>
      <c r="CV102" s="36"/>
      <c r="CW102" s="36"/>
      <c r="CX102" s="59">
        <f t="shared" si="32"/>
        <v>200</v>
      </c>
      <c r="CY102" s="36">
        <v>200</v>
      </c>
      <c r="CZ102" s="36" t="s">
        <v>4090</v>
      </c>
      <c r="DA102" s="36" t="s">
        <v>4146</v>
      </c>
      <c r="DB102" s="36"/>
      <c r="DC102" s="36"/>
      <c r="DD102" s="36"/>
      <c r="DE102" s="59">
        <f t="shared" si="33"/>
        <v>0</v>
      </c>
      <c r="DF102" s="59">
        <v>0</v>
      </c>
      <c r="DG102" s="59">
        <v>0</v>
      </c>
      <c r="DH102" s="59"/>
      <c r="DI102" s="59"/>
      <c r="DJ102" s="59"/>
      <c r="DK102" s="59" t="s">
        <v>4075</v>
      </c>
      <c r="DL102" s="59">
        <v>30</v>
      </c>
      <c r="DM102" s="23" t="s">
        <v>4157</v>
      </c>
    </row>
    <row r="103" s="9" customFormat="1" ht="70" customHeight="1" spans="1:117">
      <c r="A103" s="23"/>
      <c r="B103" s="23"/>
      <c r="C103" s="23"/>
      <c r="D103" s="23"/>
      <c r="E103" s="23"/>
      <c r="F103" s="23"/>
      <c r="G103" s="23"/>
      <c r="H103" s="23"/>
      <c r="I103" s="23"/>
      <c r="J103" s="23"/>
      <c r="K103" s="23"/>
      <c r="L103" s="23"/>
      <c r="M103" s="23"/>
      <c r="N103" s="23"/>
      <c r="O103" s="23"/>
      <c r="P103" s="23"/>
      <c r="Q103" s="23">
        <f>SUBTOTAL(103,$W$7:W103)*1</f>
        <v>97</v>
      </c>
      <c r="R103" s="23"/>
      <c r="S103" s="23"/>
      <c r="T103" s="23"/>
      <c r="U103" s="23"/>
      <c r="V103" s="23" t="s">
        <v>4065</v>
      </c>
      <c r="W103" s="23" t="s">
        <v>1177</v>
      </c>
      <c r="X103" s="23" t="s">
        <v>192</v>
      </c>
      <c r="Y103" s="23" t="s">
        <v>193</v>
      </c>
      <c r="Z103" s="23" t="s">
        <v>548</v>
      </c>
      <c r="AA103" s="23" t="s">
        <v>1178</v>
      </c>
      <c r="AB103" s="23" t="s">
        <v>466</v>
      </c>
      <c r="AC103" s="23" t="s">
        <v>1179</v>
      </c>
      <c r="AD103" s="23" t="s">
        <v>1180</v>
      </c>
      <c r="AE103" s="23" t="s">
        <v>1181</v>
      </c>
      <c r="AF103" s="23" t="s">
        <v>1180</v>
      </c>
      <c r="AG103" s="23" t="s">
        <v>1182</v>
      </c>
      <c r="AH103" s="23" t="s">
        <v>224</v>
      </c>
      <c r="AI103" s="23" t="s">
        <v>225</v>
      </c>
      <c r="AJ103" s="23" t="s">
        <v>1183</v>
      </c>
      <c r="AK103" s="23">
        <v>0</v>
      </c>
      <c r="AL103" s="23" t="s">
        <v>1184</v>
      </c>
      <c r="AM103" s="33" t="s">
        <v>558</v>
      </c>
      <c r="AN103" s="33" t="s">
        <v>290</v>
      </c>
      <c r="AO103" s="23" t="s">
        <v>559</v>
      </c>
      <c r="AP103" s="23" t="s">
        <v>46</v>
      </c>
      <c r="AQ103" s="23"/>
      <c r="AR103" s="23"/>
      <c r="AS103" s="23"/>
      <c r="AT103" s="23"/>
      <c r="AU103" s="36">
        <v>85</v>
      </c>
      <c r="AV103" s="36">
        <v>85</v>
      </c>
      <c r="AW103" s="36">
        <f t="shared" si="21"/>
        <v>35</v>
      </c>
      <c r="AX103" s="36">
        <f t="shared" si="22"/>
        <v>50</v>
      </c>
      <c r="AY103" s="36">
        <v>0</v>
      </c>
      <c r="AZ103" s="36"/>
      <c r="BA103" s="40">
        <v>394</v>
      </c>
      <c r="BB103" s="40">
        <v>45</v>
      </c>
      <c r="BC103" s="23" t="s">
        <v>210</v>
      </c>
      <c r="BD103" s="23" t="s">
        <v>210</v>
      </c>
      <c r="BE103" s="23" t="s">
        <v>211</v>
      </c>
      <c r="BF103" s="23">
        <v>0</v>
      </c>
      <c r="BG103" s="23" t="s">
        <v>212</v>
      </c>
      <c r="BH103" s="23" t="s">
        <v>210</v>
      </c>
      <c r="BI103" s="23" t="s">
        <v>210</v>
      </c>
      <c r="BJ103" s="23">
        <v>0</v>
      </c>
      <c r="BK103" s="23" t="s">
        <v>210</v>
      </c>
      <c r="BL103" s="23">
        <v>0</v>
      </c>
      <c r="BM103" s="23" t="s">
        <v>1069</v>
      </c>
      <c r="BN103" s="23" t="s">
        <v>1070</v>
      </c>
      <c r="BO103" s="23"/>
      <c r="BP103" s="23"/>
      <c r="BQ103" s="49">
        <f t="shared" si="23"/>
        <v>35</v>
      </c>
      <c r="BR103" s="49">
        <f t="shared" si="20"/>
        <v>0</v>
      </c>
      <c r="BS103" s="49">
        <f t="shared" si="24"/>
        <v>0</v>
      </c>
      <c r="BT103" s="49">
        <f t="shared" si="25"/>
        <v>0</v>
      </c>
      <c r="BU103" s="49">
        <f t="shared" si="26"/>
        <v>0</v>
      </c>
      <c r="BV103" s="49">
        <f t="shared" si="27"/>
        <v>0</v>
      </c>
      <c r="BW103" s="49">
        <f t="shared" si="28"/>
        <v>35</v>
      </c>
      <c r="BX103" s="49">
        <f t="shared" si="29"/>
        <v>0</v>
      </c>
      <c r="BY103" s="36"/>
      <c r="BZ103" s="36"/>
      <c r="CA103" s="36"/>
      <c r="CB103" s="36"/>
      <c r="CC103" s="36"/>
      <c r="CD103" s="36"/>
      <c r="CE103" s="36">
        <f t="shared" si="30"/>
        <v>0</v>
      </c>
      <c r="CF103" s="36"/>
      <c r="CG103" s="36"/>
      <c r="CH103" s="36"/>
      <c r="CI103" s="36"/>
      <c r="CJ103" s="36"/>
      <c r="CK103" s="36"/>
      <c r="CL103" s="36"/>
      <c r="CM103" s="36"/>
      <c r="CN103" s="36"/>
      <c r="CO103" s="36"/>
      <c r="CP103" s="36"/>
      <c r="CQ103" s="36">
        <f t="shared" si="31"/>
        <v>0</v>
      </c>
      <c r="CR103" s="36"/>
      <c r="CS103" s="36"/>
      <c r="CT103" s="36"/>
      <c r="CU103" s="36"/>
      <c r="CV103" s="36"/>
      <c r="CW103" s="36"/>
      <c r="CX103" s="59">
        <f t="shared" si="32"/>
        <v>35</v>
      </c>
      <c r="CY103" s="36">
        <v>35</v>
      </c>
      <c r="CZ103" s="36" t="s">
        <v>4090</v>
      </c>
      <c r="DA103" s="36" t="s">
        <v>4146</v>
      </c>
      <c r="DB103" s="36"/>
      <c r="DC103" s="36"/>
      <c r="DD103" s="36"/>
      <c r="DE103" s="59">
        <f t="shared" si="33"/>
        <v>0</v>
      </c>
      <c r="DF103" s="59">
        <v>0</v>
      </c>
      <c r="DG103" s="59">
        <v>0</v>
      </c>
      <c r="DH103" s="59"/>
      <c r="DI103" s="59"/>
      <c r="DJ103" s="59"/>
      <c r="DK103" s="59" t="s">
        <v>4075</v>
      </c>
      <c r="DL103" s="59">
        <v>0</v>
      </c>
      <c r="DM103" s="23">
        <v>0</v>
      </c>
    </row>
    <row r="104" s="9" customFormat="1" ht="70" customHeight="1" spans="1:117">
      <c r="A104" s="23"/>
      <c r="B104" s="23"/>
      <c r="C104" s="23"/>
      <c r="D104" s="23"/>
      <c r="E104" s="23"/>
      <c r="F104" s="23"/>
      <c r="G104" s="23"/>
      <c r="H104" s="23"/>
      <c r="I104" s="23"/>
      <c r="J104" s="23"/>
      <c r="K104" s="23"/>
      <c r="L104" s="23"/>
      <c r="M104" s="23"/>
      <c r="N104" s="23"/>
      <c r="O104" s="23"/>
      <c r="P104" s="23"/>
      <c r="Q104" s="23">
        <f>SUBTOTAL(103,$W$7:W104)*1</f>
        <v>98</v>
      </c>
      <c r="R104" s="23"/>
      <c r="S104" s="23"/>
      <c r="T104" s="30"/>
      <c r="U104" s="23"/>
      <c r="V104" s="23" t="s">
        <v>4065</v>
      </c>
      <c r="W104" s="23" t="s">
        <v>1185</v>
      </c>
      <c r="X104" s="23" t="s">
        <v>192</v>
      </c>
      <c r="Y104" s="23" t="s">
        <v>193</v>
      </c>
      <c r="Z104" s="23" t="s">
        <v>548</v>
      </c>
      <c r="AA104" s="23" t="s">
        <v>1186</v>
      </c>
      <c r="AB104" s="23" t="s">
        <v>466</v>
      </c>
      <c r="AC104" s="23" t="s">
        <v>1187</v>
      </c>
      <c r="AD104" s="23" t="s">
        <v>1188</v>
      </c>
      <c r="AE104" s="23" t="s">
        <v>1189</v>
      </c>
      <c r="AF104" s="23" t="s">
        <v>1188</v>
      </c>
      <c r="AG104" s="23" t="s">
        <v>1190</v>
      </c>
      <c r="AH104" s="23" t="s">
        <v>224</v>
      </c>
      <c r="AI104" s="23" t="s">
        <v>225</v>
      </c>
      <c r="AJ104" s="23" t="s">
        <v>1191</v>
      </c>
      <c r="AK104" s="23">
        <v>0</v>
      </c>
      <c r="AL104" s="23" t="s">
        <v>1192</v>
      </c>
      <c r="AM104" s="33" t="s">
        <v>558</v>
      </c>
      <c r="AN104" s="33" t="s">
        <v>290</v>
      </c>
      <c r="AO104" s="23" t="s">
        <v>559</v>
      </c>
      <c r="AP104" s="23" t="s">
        <v>118</v>
      </c>
      <c r="AQ104" s="23"/>
      <c r="AR104" s="23"/>
      <c r="AS104" s="23"/>
      <c r="AT104" s="23"/>
      <c r="AU104" s="36">
        <v>49.8</v>
      </c>
      <c r="AV104" s="36">
        <v>49.8</v>
      </c>
      <c r="AW104" s="36">
        <f t="shared" si="21"/>
        <v>49.8</v>
      </c>
      <c r="AX104" s="36">
        <f t="shared" si="22"/>
        <v>0</v>
      </c>
      <c r="AY104" s="36">
        <v>0</v>
      </c>
      <c r="AZ104" s="36"/>
      <c r="BA104" s="40">
        <v>268</v>
      </c>
      <c r="BB104" s="40">
        <v>18</v>
      </c>
      <c r="BC104" s="23" t="s">
        <v>210</v>
      </c>
      <c r="BD104" s="23" t="s">
        <v>210</v>
      </c>
      <c r="BE104" s="23" t="s">
        <v>211</v>
      </c>
      <c r="BF104" s="23">
        <v>0</v>
      </c>
      <c r="BG104" s="23" t="s">
        <v>212</v>
      </c>
      <c r="BH104" s="23" t="s">
        <v>210</v>
      </c>
      <c r="BI104" s="23" t="s">
        <v>210</v>
      </c>
      <c r="BJ104" s="23">
        <v>0</v>
      </c>
      <c r="BK104" s="23" t="s">
        <v>210</v>
      </c>
      <c r="BL104" s="23">
        <v>0</v>
      </c>
      <c r="BM104" s="23" t="s">
        <v>607</v>
      </c>
      <c r="BN104" s="23">
        <v>15823649885</v>
      </c>
      <c r="BO104" s="23"/>
      <c r="BP104" s="23"/>
      <c r="BQ104" s="49">
        <f t="shared" si="23"/>
        <v>49.8</v>
      </c>
      <c r="BR104" s="49">
        <f t="shared" si="20"/>
        <v>0</v>
      </c>
      <c r="BS104" s="49">
        <f t="shared" si="24"/>
        <v>0</v>
      </c>
      <c r="BT104" s="49">
        <f t="shared" si="25"/>
        <v>0</v>
      </c>
      <c r="BU104" s="49">
        <f t="shared" si="26"/>
        <v>0</v>
      </c>
      <c r="BV104" s="49">
        <f t="shared" si="27"/>
        <v>49.8</v>
      </c>
      <c r="BW104" s="49">
        <f t="shared" si="28"/>
        <v>0</v>
      </c>
      <c r="BX104" s="49">
        <f t="shared" si="29"/>
        <v>0</v>
      </c>
      <c r="BY104" s="36"/>
      <c r="BZ104" s="36"/>
      <c r="CA104" s="36"/>
      <c r="CB104" s="36"/>
      <c r="CC104" s="36"/>
      <c r="CD104" s="36"/>
      <c r="CE104" s="36">
        <f t="shared" si="30"/>
        <v>0</v>
      </c>
      <c r="CF104" s="36"/>
      <c r="CG104" s="36"/>
      <c r="CH104" s="36"/>
      <c r="CI104" s="36"/>
      <c r="CJ104" s="36"/>
      <c r="CK104" s="36"/>
      <c r="CL104" s="36"/>
      <c r="CM104" s="36"/>
      <c r="CN104" s="36"/>
      <c r="CO104" s="36"/>
      <c r="CP104" s="36"/>
      <c r="CQ104" s="36">
        <f t="shared" si="31"/>
        <v>49.8</v>
      </c>
      <c r="CR104" s="36">
        <v>49.8</v>
      </c>
      <c r="CS104" s="36" t="s">
        <v>4107</v>
      </c>
      <c r="CT104" s="36" t="s">
        <v>4108</v>
      </c>
      <c r="CU104" s="36"/>
      <c r="CV104" s="36"/>
      <c r="CW104" s="36"/>
      <c r="CX104" s="59">
        <f t="shared" si="32"/>
        <v>0</v>
      </c>
      <c r="CY104" s="36"/>
      <c r="CZ104" s="36"/>
      <c r="DA104" s="36"/>
      <c r="DB104" s="36"/>
      <c r="DC104" s="36"/>
      <c r="DD104" s="36"/>
      <c r="DE104" s="59">
        <f t="shared" si="33"/>
        <v>0</v>
      </c>
      <c r="DF104" s="59">
        <v>0</v>
      </c>
      <c r="DG104" s="59">
        <v>0</v>
      </c>
      <c r="DH104" s="59"/>
      <c r="DI104" s="59"/>
      <c r="DJ104" s="59"/>
      <c r="DK104" s="59" t="s">
        <v>4075</v>
      </c>
      <c r="DL104" s="59">
        <v>0</v>
      </c>
      <c r="DM104" s="23">
        <v>0</v>
      </c>
    </row>
    <row r="105" s="9" customFormat="1" ht="70" customHeight="1" spans="1:117">
      <c r="A105" s="23"/>
      <c r="B105" s="23"/>
      <c r="C105" s="23"/>
      <c r="D105" s="23"/>
      <c r="E105" s="23"/>
      <c r="F105" s="23"/>
      <c r="G105" s="23"/>
      <c r="H105" s="23"/>
      <c r="I105" s="23"/>
      <c r="J105" s="23"/>
      <c r="K105" s="23"/>
      <c r="L105" s="23"/>
      <c r="M105" s="23"/>
      <c r="N105" s="23"/>
      <c r="O105" s="23"/>
      <c r="P105" s="23"/>
      <c r="Q105" s="23">
        <f>SUBTOTAL(103,$W$7:W105)*1</f>
        <v>99</v>
      </c>
      <c r="R105" s="23"/>
      <c r="S105" s="23"/>
      <c r="T105" s="23"/>
      <c r="U105" s="23"/>
      <c r="V105" s="23" t="s">
        <v>4065</v>
      </c>
      <c r="W105" s="23" t="s">
        <v>1193</v>
      </c>
      <c r="X105" s="23" t="s">
        <v>192</v>
      </c>
      <c r="Y105" s="23" t="s">
        <v>244</v>
      </c>
      <c r="Z105" s="23" t="s">
        <v>245</v>
      </c>
      <c r="AA105" s="23" t="s">
        <v>1194</v>
      </c>
      <c r="AB105" s="23" t="s">
        <v>196</v>
      </c>
      <c r="AC105" s="23" t="s">
        <v>1195</v>
      </c>
      <c r="AD105" s="23" t="s">
        <v>1196</v>
      </c>
      <c r="AE105" s="23" t="s">
        <v>1197</v>
      </c>
      <c r="AF105" s="23" t="s">
        <v>1194</v>
      </c>
      <c r="AG105" s="23" t="s">
        <v>1198</v>
      </c>
      <c r="AH105" s="23" t="s">
        <v>1199</v>
      </c>
      <c r="AI105" s="23" t="s">
        <v>225</v>
      </c>
      <c r="AJ105" s="23" t="s">
        <v>1200</v>
      </c>
      <c r="AK105" s="23" t="s">
        <v>1201</v>
      </c>
      <c r="AL105" s="23" t="s">
        <v>1202</v>
      </c>
      <c r="AM105" s="33" t="s">
        <v>1203</v>
      </c>
      <c r="AN105" s="33" t="s">
        <v>207</v>
      </c>
      <c r="AO105" s="23" t="s">
        <v>1204</v>
      </c>
      <c r="AP105" s="23" t="s">
        <v>80</v>
      </c>
      <c r="AQ105" s="23"/>
      <c r="AR105" s="23"/>
      <c r="AS105" s="23"/>
      <c r="AT105" s="23"/>
      <c r="AU105" s="36">
        <v>400</v>
      </c>
      <c r="AV105" s="36">
        <v>400</v>
      </c>
      <c r="AW105" s="36">
        <f t="shared" si="21"/>
        <v>400</v>
      </c>
      <c r="AX105" s="36">
        <f t="shared" si="22"/>
        <v>0</v>
      </c>
      <c r="AY105" s="36">
        <v>0</v>
      </c>
      <c r="AZ105" s="36"/>
      <c r="BA105" s="40">
        <v>202</v>
      </c>
      <c r="BB105" s="40">
        <v>15</v>
      </c>
      <c r="BC105" s="23" t="s">
        <v>209</v>
      </c>
      <c r="BD105" s="23" t="s">
        <v>1205</v>
      </c>
      <c r="BE105" s="23" t="s">
        <v>211</v>
      </c>
      <c r="BF105" s="23">
        <v>0</v>
      </c>
      <c r="BG105" s="23" t="s">
        <v>212</v>
      </c>
      <c r="BH105" s="23" t="s">
        <v>1205</v>
      </c>
      <c r="BI105" s="23" t="s">
        <v>210</v>
      </c>
      <c r="BJ105" s="23">
        <v>0</v>
      </c>
      <c r="BK105" s="23" t="s">
        <v>210</v>
      </c>
      <c r="BL105" s="23">
        <v>0</v>
      </c>
      <c r="BM105" s="23" t="s">
        <v>616</v>
      </c>
      <c r="BN105" s="23" t="s">
        <v>617</v>
      </c>
      <c r="BO105" s="23"/>
      <c r="BP105" s="23" t="s">
        <v>209</v>
      </c>
      <c r="BQ105" s="49">
        <f t="shared" si="23"/>
        <v>400</v>
      </c>
      <c r="BR105" s="49">
        <f t="shared" si="20"/>
        <v>400</v>
      </c>
      <c r="BS105" s="49">
        <f t="shared" si="24"/>
        <v>400</v>
      </c>
      <c r="BT105" s="49">
        <f t="shared" si="25"/>
        <v>0</v>
      </c>
      <c r="BU105" s="49">
        <f t="shared" si="26"/>
        <v>0</v>
      </c>
      <c r="BV105" s="49">
        <f t="shared" si="27"/>
        <v>0</v>
      </c>
      <c r="BW105" s="49">
        <f t="shared" si="28"/>
        <v>0</v>
      </c>
      <c r="BX105" s="49">
        <f t="shared" si="29"/>
        <v>400</v>
      </c>
      <c r="BY105" s="49">
        <v>400</v>
      </c>
      <c r="BZ105" s="52" t="s">
        <v>4158</v>
      </c>
      <c r="CA105" s="49" t="s">
        <v>4159</v>
      </c>
      <c r="CB105" s="36"/>
      <c r="CC105" s="36"/>
      <c r="CD105" s="36"/>
      <c r="CE105" s="36">
        <f t="shared" si="30"/>
        <v>0</v>
      </c>
      <c r="CF105" s="36"/>
      <c r="CG105" s="36"/>
      <c r="CH105" s="36"/>
      <c r="CI105" s="36"/>
      <c r="CJ105" s="36"/>
      <c r="CK105" s="36"/>
      <c r="CL105" s="36"/>
      <c r="CM105" s="36"/>
      <c r="CN105" s="36"/>
      <c r="CO105" s="36"/>
      <c r="CP105" s="36"/>
      <c r="CQ105" s="36">
        <f t="shared" si="31"/>
        <v>0</v>
      </c>
      <c r="CR105" s="36"/>
      <c r="CS105" s="36"/>
      <c r="CT105" s="36"/>
      <c r="CU105" s="36"/>
      <c r="CV105" s="36"/>
      <c r="CW105" s="36"/>
      <c r="CX105" s="59">
        <f t="shared" si="32"/>
        <v>0</v>
      </c>
      <c r="CY105" s="36"/>
      <c r="CZ105" s="36"/>
      <c r="DA105" s="36"/>
      <c r="DB105" s="36"/>
      <c r="DC105" s="36"/>
      <c r="DD105" s="36"/>
      <c r="DE105" s="59">
        <f t="shared" si="33"/>
        <v>256.51</v>
      </c>
      <c r="DF105" s="59">
        <v>256.51</v>
      </c>
      <c r="DG105" s="59">
        <v>0</v>
      </c>
      <c r="DH105" s="59"/>
      <c r="DI105" s="59"/>
      <c r="DJ105" s="59"/>
      <c r="DK105" s="59" t="s">
        <v>4075</v>
      </c>
      <c r="DL105" s="59">
        <v>0</v>
      </c>
      <c r="DM105" s="23">
        <v>0</v>
      </c>
    </row>
    <row r="106" s="9" customFormat="1" ht="70" customHeight="1" spans="1:117">
      <c r="A106" s="23"/>
      <c r="B106" s="23"/>
      <c r="C106" s="23"/>
      <c r="D106" s="23"/>
      <c r="E106" s="23"/>
      <c r="F106" s="23"/>
      <c r="G106" s="23"/>
      <c r="H106" s="23"/>
      <c r="I106" s="23"/>
      <c r="J106" s="23"/>
      <c r="K106" s="23"/>
      <c r="L106" s="23"/>
      <c r="M106" s="23"/>
      <c r="N106" s="23"/>
      <c r="O106" s="23"/>
      <c r="P106" s="23"/>
      <c r="Q106" s="23">
        <f>SUBTOTAL(103,$W$7:W106)*1</f>
        <v>100</v>
      </c>
      <c r="R106" s="23"/>
      <c r="S106" s="23"/>
      <c r="T106" s="30"/>
      <c r="U106" s="23"/>
      <c r="V106" s="23" t="s">
        <v>4065</v>
      </c>
      <c r="W106" s="23" t="s">
        <v>1206</v>
      </c>
      <c r="X106" s="23" t="s">
        <v>192</v>
      </c>
      <c r="Y106" s="23" t="s">
        <v>193</v>
      </c>
      <c r="Z106" s="23" t="s">
        <v>1207</v>
      </c>
      <c r="AA106" s="23" t="s">
        <v>1208</v>
      </c>
      <c r="AB106" s="23" t="s">
        <v>196</v>
      </c>
      <c r="AC106" s="23" t="s">
        <v>1209</v>
      </c>
      <c r="AD106" s="23" t="s">
        <v>1210</v>
      </c>
      <c r="AE106" s="23" t="s">
        <v>1211</v>
      </c>
      <c r="AF106" s="23" t="s">
        <v>1208</v>
      </c>
      <c r="AG106" s="23" t="s">
        <v>1212</v>
      </c>
      <c r="AH106" s="23" t="s">
        <v>1199</v>
      </c>
      <c r="AI106" s="23" t="s">
        <v>225</v>
      </c>
      <c r="AJ106" s="23" t="s">
        <v>1213</v>
      </c>
      <c r="AK106" s="23" t="s">
        <v>1201</v>
      </c>
      <c r="AL106" s="23" t="s">
        <v>1214</v>
      </c>
      <c r="AM106" s="33" t="s">
        <v>1203</v>
      </c>
      <c r="AN106" s="33" t="s">
        <v>207</v>
      </c>
      <c r="AO106" s="23" t="s">
        <v>1204</v>
      </c>
      <c r="AP106" s="23" t="s">
        <v>80</v>
      </c>
      <c r="AQ106" s="23"/>
      <c r="AR106" s="23"/>
      <c r="AS106" s="23"/>
      <c r="AT106" s="23"/>
      <c r="AU106" s="36">
        <v>200</v>
      </c>
      <c r="AV106" s="36">
        <v>200</v>
      </c>
      <c r="AW106" s="36">
        <f t="shared" si="21"/>
        <v>200</v>
      </c>
      <c r="AX106" s="36">
        <f t="shared" si="22"/>
        <v>0</v>
      </c>
      <c r="AY106" s="36">
        <v>0</v>
      </c>
      <c r="AZ106" s="36"/>
      <c r="BA106" s="40">
        <v>35</v>
      </c>
      <c r="BB106" s="40">
        <v>5</v>
      </c>
      <c r="BC106" s="23" t="s">
        <v>209</v>
      </c>
      <c r="BD106" s="23" t="s">
        <v>1205</v>
      </c>
      <c r="BE106" s="23" t="s">
        <v>211</v>
      </c>
      <c r="BF106" s="23">
        <v>0</v>
      </c>
      <c r="BG106" s="23" t="s">
        <v>212</v>
      </c>
      <c r="BH106" s="23" t="s">
        <v>1205</v>
      </c>
      <c r="BI106" s="23" t="s">
        <v>210</v>
      </c>
      <c r="BJ106" s="23">
        <v>0</v>
      </c>
      <c r="BK106" s="23" t="s">
        <v>210</v>
      </c>
      <c r="BL106" s="23">
        <v>0</v>
      </c>
      <c r="BM106" s="23" t="s">
        <v>616</v>
      </c>
      <c r="BN106" s="23" t="s">
        <v>617</v>
      </c>
      <c r="BO106" s="23"/>
      <c r="BP106" s="23" t="s">
        <v>209</v>
      </c>
      <c r="BQ106" s="49">
        <f t="shared" si="23"/>
        <v>200</v>
      </c>
      <c r="BR106" s="49">
        <f t="shared" si="20"/>
        <v>200</v>
      </c>
      <c r="BS106" s="49">
        <f t="shared" si="24"/>
        <v>200</v>
      </c>
      <c r="BT106" s="49">
        <f t="shared" si="25"/>
        <v>0</v>
      </c>
      <c r="BU106" s="49">
        <f t="shared" si="26"/>
        <v>0</v>
      </c>
      <c r="BV106" s="49">
        <f t="shared" si="27"/>
        <v>0</v>
      </c>
      <c r="BW106" s="49">
        <f t="shared" si="28"/>
        <v>0</v>
      </c>
      <c r="BX106" s="49">
        <f t="shared" si="29"/>
        <v>200</v>
      </c>
      <c r="BY106" s="49">
        <v>200</v>
      </c>
      <c r="BZ106" s="52" t="s">
        <v>4158</v>
      </c>
      <c r="CA106" s="49" t="s">
        <v>4159</v>
      </c>
      <c r="CB106" s="36"/>
      <c r="CC106" s="36"/>
      <c r="CD106" s="36"/>
      <c r="CE106" s="36">
        <f t="shared" si="30"/>
        <v>0</v>
      </c>
      <c r="CF106" s="36"/>
      <c r="CG106" s="36"/>
      <c r="CH106" s="36"/>
      <c r="CI106" s="36"/>
      <c r="CJ106" s="36"/>
      <c r="CK106" s="36"/>
      <c r="CL106" s="36"/>
      <c r="CM106" s="36"/>
      <c r="CN106" s="36"/>
      <c r="CO106" s="36"/>
      <c r="CP106" s="36"/>
      <c r="CQ106" s="36">
        <f t="shared" si="31"/>
        <v>0</v>
      </c>
      <c r="CR106" s="36"/>
      <c r="CS106" s="36"/>
      <c r="CT106" s="36"/>
      <c r="CU106" s="36"/>
      <c r="CV106" s="36"/>
      <c r="CW106" s="36"/>
      <c r="CX106" s="59">
        <f t="shared" si="32"/>
        <v>0</v>
      </c>
      <c r="CY106" s="36"/>
      <c r="CZ106" s="36"/>
      <c r="DA106" s="36"/>
      <c r="DB106" s="36"/>
      <c r="DC106" s="36"/>
      <c r="DD106" s="36"/>
      <c r="DE106" s="59">
        <f t="shared" si="33"/>
        <v>145.76</v>
      </c>
      <c r="DF106" s="59">
        <v>145.76</v>
      </c>
      <c r="DG106" s="59">
        <v>0</v>
      </c>
      <c r="DH106" s="59"/>
      <c r="DI106" s="59"/>
      <c r="DJ106" s="59"/>
      <c r="DK106" s="59" t="s">
        <v>4075</v>
      </c>
      <c r="DL106" s="59">
        <v>0</v>
      </c>
      <c r="DM106" s="23">
        <v>0</v>
      </c>
    </row>
    <row r="107" s="9" customFormat="1" ht="70" customHeight="1" spans="1:117">
      <c r="A107" s="23"/>
      <c r="B107" s="23"/>
      <c r="C107" s="23"/>
      <c r="D107" s="23"/>
      <c r="E107" s="23"/>
      <c r="F107" s="23"/>
      <c r="G107" s="23"/>
      <c r="H107" s="23"/>
      <c r="I107" s="23"/>
      <c r="J107" s="23"/>
      <c r="K107" s="23"/>
      <c r="L107" s="23"/>
      <c r="M107" s="23"/>
      <c r="N107" s="23"/>
      <c r="O107" s="23"/>
      <c r="P107" s="23"/>
      <c r="Q107" s="23">
        <f>SUBTOTAL(103,$W$7:W107)*1</f>
        <v>101</v>
      </c>
      <c r="R107" s="23"/>
      <c r="S107" s="23"/>
      <c r="T107" s="23"/>
      <c r="U107" s="23"/>
      <c r="V107" s="23" t="s">
        <v>4065</v>
      </c>
      <c r="W107" s="23" t="s">
        <v>1215</v>
      </c>
      <c r="X107" s="23" t="s">
        <v>192</v>
      </c>
      <c r="Y107" s="23" t="s">
        <v>193</v>
      </c>
      <c r="Z107" s="23" t="s">
        <v>1207</v>
      </c>
      <c r="AA107" s="23" t="s">
        <v>1216</v>
      </c>
      <c r="AB107" s="23" t="s">
        <v>629</v>
      </c>
      <c r="AC107" s="23" t="s">
        <v>1195</v>
      </c>
      <c r="AD107" s="23" t="s">
        <v>1217</v>
      </c>
      <c r="AE107" s="23" t="s">
        <v>1218</v>
      </c>
      <c r="AF107" s="23" t="s">
        <v>1216</v>
      </c>
      <c r="AG107" s="23" t="s">
        <v>1219</v>
      </c>
      <c r="AH107" s="23" t="s">
        <v>1199</v>
      </c>
      <c r="AI107" s="23" t="s">
        <v>203</v>
      </c>
      <c r="AJ107" s="23" t="s">
        <v>1220</v>
      </c>
      <c r="AK107" s="23" t="s">
        <v>1221</v>
      </c>
      <c r="AL107" s="23" t="s">
        <v>1222</v>
      </c>
      <c r="AM107" s="33" t="s">
        <v>1223</v>
      </c>
      <c r="AN107" s="33" t="s">
        <v>207</v>
      </c>
      <c r="AO107" s="23" t="s">
        <v>1204</v>
      </c>
      <c r="AP107" s="23" t="s">
        <v>80</v>
      </c>
      <c r="AQ107" s="23"/>
      <c r="AR107" s="23"/>
      <c r="AS107" s="23"/>
      <c r="AT107" s="23"/>
      <c r="AU107" s="36">
        <v>400</v>
      </c>
      <c r="AV107" s="36">
        <v>400</v>
      </c>
      <c r="AW107" s="36">
        <f t="shared" si="21"/>
        <v>400</v>
      </c>
      <c r="AX107" s="36">
        <f t="shared" si="22"/>
        <v>0</v>
      </c>
      <c r="AY107" s="36">
        <v>0</v>
      </c>
      <c r="AZ107" s="36"/>
      <c r="BA107" s="40">
        <v>52</v>
      </c>
      <c r="BB107" s="40">
        <v>15</v>
      </c>
      <c r="BC107" s="23" t="s">
        <v>209</v>
      </c>
      <c r="BD107" s="23" t="s">
        <v>210</v>
      </c>
      <c r="BE107" s="23" t="s">
        <v>211</v>
      </c>
      <c r="BF107" s="23">
        <v>0</v>
      </c>
      <c r="BG107" s="23" t="s">
        <v>212</v>
      </c>
      <c r="BH107" s="23" t="s">
        <v>209</v>
      </c>
      <c r="BI107" s="23" t="s">
        <v>210</v>
      </c>
      <c r="BJ107" s="23">
        <v>0</v>
      </c>
      <c r="BK107" s="23" t="s">
        <v>210</v>
      </c>
      <c r="BL107" s="23">
        <v>0</v>
      </c>
      <c r="BM107" s="23" t="s">
        <v>616</v>
      </c>
      <c r="BN107" s="23" t="s">
        <v>617</v>
      </c>
      <c r="BO107" s="23"/>
      <c r="BP107" s="23" t="s">
        <v>209</v>
      </c>
      <c r="BQ107" s="49">
        <f t="shared" si="23"/>
        <v>400</v>
      </c>
      <c r="BR107" s="49">
        <f t="shared" si="20"/>
        <v>400</v>
      </c>
      <c r="BS107" s="49">
        <f t="shared" si="24"/>
        <v>0</v>
      </c>
      <c r="BT107" s="49">
        <f t="shared" si="25"/>
        <v>400</v>
      </c>
      <c r="BU107" s="49">
        <f t="shared" si="26"/>
        <v>0</v>
      </c>
      <c r="BV107" s="49">
        <f t="shared" si="27"/>
        <v>0</v>
      </c>
      <c r="BW107" s="49">
        <f t="shared" si="28"/>
        <v>0</v>
      </c>
      <c r="BX107" s="49">
        <f t="shared" si="29"/>
        <v>0</v>
      </c>
      <c r="BY107" s="36"/>
      <c r="BZ107" s="36"/>
      <c r="CA107" s="36"/>
      <c r="CB107" s="36"/>
      <c r="CC107" s="36"/>
      <c r="CD107" s="36"/>
      <c r="CE107" s="36">
        <f t="shared" si="30"/>
        <v>400</v>
      </c>
      <c r="CF107" s="49">
        <v>400</v>
      </c>
      <c r="CG107" s="74" t="s">
        <v>4160</v>
      </c>
      <c r="CH107" s="75" t="s">
        <v>4161</v>
      </c>
      <c r="CI107" s="36"/>
      <c r="CJ107" s="36"/>
      <c r="CK107" s="36"/>
      <c r="CL107" s="36"/>
      <c r="CM107" s="36"/>
      <c r="CN107" s="36"/>
      <c r="CO107" s="36"/>
      <c r="CP107" s="36"/>
      <c r="CQ107" s="36">
        <f t="shared" si="31"/>
        <v>0</v>
      </c>
      <c r="CR107" s="36"/>
      <c r="CS107" s="36"/>
      <c r="CT107" s="36"/>
      <c r="CU107" s="36"/>
      <c r="CV107" s="36"/>
      <c r="CW107" s="36"/>
      <c r="CX107" s="59">
        <f t="shared" si="32"/>
        <v>0</v>
      </c>
      <c r="CY107" s="36"/>
      <c r="CZ107" s="36"/>
      <c r="DA107" s="36"/>
      <c r="DB107" s="36"/>
      <c r="DC107" s="36"/>
      <c r="DD107" s="36"/>
      <c r="DE107" s="59">
        <f t="shared" si="33"/>
        <v>169.44</v>
      </c>
      <c r="DF107" s="59">
        <v>0</v>
      </c>
      <c r="DG107" s="59">
        <v>169.44</v>
      </c>
      <c r="DH107" s="59"/>
      <c r="DI107" s="59"/>
      <c r="DJ107" s="59"/>
      <c r="DK107" s="59" t="s">
        <v>4075</v>
      </c>
      <c r="DL107" s="59">
        <v>0</v>
      </c>
      <c r="DM107" s="23">
        <v>0</v>
      </c>
    </row>
    <row r="108" s="9" customFormat="1" ht="70" customHeight="1" spans="1:117">
      <c r="A108" s="23"/>
      <c r="B108" s="23"/>
      <c r="C108" s="23"/>
      <c r="D108" s="23"/>
      <c r="E108" s="23"/>
      <c r="F108" s="23"/>
      <c r="G108" s="23"/>
      <c r="H108" s="23"/>
      <c r="I108" s="23"/>
      <c r="J108" s="23"/>
      <c r="K108" s="23"/>
      <c r="L108" s="23"/>
      <c r="M108" s="23"/>
      <c r="N108" s="23"/>
      <c r="O108" s="23"/>
      <c r="P108" s="23"/>
      <c r="Q108" s="23">
        <f>SUBTOTAL(103,$W$7:W108)*1</f>
        <v>102</v>
      </c>
      <c r="R108" s="23"/>
      <c r="S108" s="23"/>
      <c r="T108" s="30"/>
      <c r="U108" s="23"/>
      <c r="V108" s="23" t="s">
        <v>4065</v>
      </c>
      <c r="W108" s="23" t="s">
        <v>1224</v>
      </c>
      <c r="X108" s="23" t="s">
        <v>192</v>
      </c>
      <c r="Y108" s="23" t="s">
        <v>244</v>
      </c>
      <c r="Z108" s="23" t="s">
        <v>245</v>
      </c>
      <c r="AA108" s="23" t="s">
        <v>1225</v>
      </c>
      <c r="AB108" s="23" t="s">
        <v>196</v>
      </c>
      <c r="AC108" s="23" t="s">
        <v>1226</v>
      </c>
      <c r="AD108" s="23" t="s">
        <v>1227</v>
      </c>
      <c r="AE108" s="23" t="s">
        <v>1228</v>
      </c>
      <c r="AF108" s="23" t="s">
        <v>1227</v>
      </c>
      <c r="AG108" s="23" t="s">
        <v>1229</v>
      </c>
      <c r="AH108" s="23" t="s">
        <v>224</v>
      </c>
      <c r="AI108" s="23" t="s">
        <v>225</v>
      </c>
      <c r="AJ108" s="23" t="s">
        <v>1230</v>
      </c>
      <c r="AK108" s="23">
        <v>0</v>
      </c>
      <c r="AL108" s="23" t="s">
        <v>1231</v>
      </c>
      <c r="AM108" s="33" t="s">
        <v>815</v>
      </c>
      <c r="AN108" s="33" t="s">
        <v>207</v>
      </c>
      <c r="AO108" s="23" t="s">
        <v>274</v>
      </c>
      <c r="AP108" s="23" t="s">
        <v>24</v>
      </c>
      <c r="AQ108" s="23"/>
      <c r="AR108" s="23"/>
      <c r="AS108" s="23"/>
      <c r="AT108" s="23"/>
      <c r="AU108" s="36">
        <v>350</v>
      </c>
      <c r="AV108" s="36">
        <v>350</v>
      </c>
      <c r="AW108" s="36">
        <f t="shared" si="21"/>
        <v>350</v>
      </c>
      <c r="AX108" s="36">
        <f t="shared" si="22"/>
        <v>0</v>
      </c>
      <c r="AY108" s="36">
        <v>0</v>
      </c>
      <c r="AZ108" s="36"/>
      <c r="BA108" s="40">
        <v>0</v>
      </c>
      <c r="BB108" s="40">
        <v>0</v>
      </c>
      <c r="BC108" s="23" t="s">
        <v>210</v>
      </c>
      <c r="BD108" s="23">
        <v>0</v>
      </c>
      <c r="BE108" s="23">
        <v>0</v>
      </c>
      <c r="BF108" s="23">
        <v>0</v>
      </c>
      <c r="BG108" s="23">
        <v>0</v>
      </c>
      <c r="BH108" s="23">
        <v>0</v>
      </c>
      <c r="BI108" s="23">
        <v>0</v>
      </c>
      <c r="BJ108" s="23">
        <v>0</v>
      </c>
      <c r="BK108" s="23">
        <v>0</v>
      </c>
      <c r="BL108" s="23">
        <v>0</v>
      </c>
      <c r="BM108" s="23">
        <v>0</v>
      </c>
      <c r="BN108" s="23">
        <v>0</v>
      </c>
      <c r="BO108" s="23"/>
      <c r="BP108" s="23" t="s">
        <v>209</v>
      </c>
      <c r="BQ108" s="49">
        <f t="shared" si="23"/>
        <v>350</v>
      </c>
      <c r="BR108" s="49">
        <f t="shared" si="20"/>
        <v>350</v>
      </c>
      <c r="BS108" s="49">
        <f t="shared" si="24"/>
        <v>300</v>
      </c>
      <c r="BT108" s="49">
        <f t="shared" si="25"/>
        <v>50</v>
      </c>
      <c r="BU108" s="49">
        <f t="shared" si="26"/>
        <v>0</v>
      </c>
      <c r="BV108" s="49">
        <f t="shared" si="27"/>
        <v>0</v>
      </c>
      <c r="BW108" s="49">
        <f t="shared" si="28"/>
        <v>0</v>
      </c>
      <c r="BX108" s="49">
        <f t="shared" si="29"/>
        <v>300</v>
      </c>
      <c r="BY108" s="49">
        <v>150</v>
      </c>
      <c r="BZ108" s="52" t="s">
        <v>4078</v>
      </c>
      <c r="CA108" s="52" t="s">
        <v>4079</v>
      </c>
      <c r="CB108" s="49">
        <v>150</v>
      </c>
      <c r="CC108" s="49" t="s">
        <v>4078</v>
      </c>
      <c r="CD108" s="49" t="s">
        <v>4088</v>
      </c>
      <c r="CE108" s="36">
        <f t="shared" si="30"/>
        <v>50</v>
      </c>
      <c r="CF108" s="49">
        <v>50</v>
      </c>
      <c r="CG108" s="52" t="s">
        <v>4080</v>
      </c>
      <c r="CH108" s="49" t="s">
        <v>4162</v>
      </c>
      <c r="CI108" s="36"/>
      <c r="CJ108" s="36"/>
      <c r="CK108" s="36"/>
      <c r="CL108" s="36"/>
      <c r="CM108" s="36"/>
      <c r="CN108" s="36"/>
      <c r="CO108" s="36"/>
      <c r="CP108" s="36"/>
      <c r="CQ108" s="36">
        <f t="shared" si="31"/>
        <v>0</v>
      </c>
      <c r="CR108" s="36"/>
      <c r="CS108" s="36"/>
      <c r="CT108" s="36"/>
      <c r="CU108" s="36"/>
      <c r="CV108" s="36"/>
      <c r="CW108" s="36"/>
      <c r="CX108" s="59">
        <f t="shared" si="32"/>
        <v>0</v>
      </c>
      <c r="CY108" s="36"/>
      <c r="CZ108" s="36"/>
      <c r="DA108" s="36"/>
      <c r="DB108" s="36"/>
      <c r="DC108" s="36"/>
      <c r="DD108" s="36"/>
      <c r="DE108" s="59">
        <f t="shared" si="33"/>
        <v>271.25</v>
      </c>
      <c r="DF108" s="59">
        <v>221.25</v>
      </c>
      <c r="DG108" s="59">
        <v>50</v>
      </c>
      <c r="DH108" s="59"/>
      <c r="DI108" s="59"/>
      <c r="DJ108" s="59"/>
      <c r="DK108" s="59" t="s">
        <v>4075</v>
      </c>
      <c r="DL108" s="59">
        <v>0.85</v>
      </c>
      <c r="DM108" s="23" t="s">
        <v>4163</v>
      </c>
    </row>
    <row r="109" s="9" customFormat="1" ht="70" customHeight="1" spans="1:117">
      <c r="A109" s="23"/>
      <c r="B109" s="23"/>
      <c r="C109" s="23"/>
      <c r="D109" s="23"/>
      <c r="E109" s="23"/>
      <c r="F109" s="23"/>
      <c r="G109" s="23"/>
      <c r="H109" s="23"/>
      <c r="I109" s="23"/>
      <c r="J109" s="23"/>
      <c r="K109" s="23"/>
      <c r="L109" s="23"/>
      <c r="M109" s="23"/>
      <c r="N109" s="23"/>
      <c r="O109" s="23"/>
      <c r="P109" s="23"/>
      <c r="Q109" s="23">
        <f>SUBTOTAL(103,$W$7:W109)*1</f>
        <v>103</v>
      </c>
      <c r="R109" s="23"/>
      <c r="S109" s="23"/>
      <c r="T109" s="23"/>
      <c r="U109" s="23"/>
      <c r="V109" s="23" t="s">
        <v>4065</v>
      </c>
      <c r="W109" s="23" t="s">
        <v>1233</v>
      </c>
      <c r="X109" s="23" t="s">
        <v>192</v>
      </c>
      <c r="Y109" s="23" t="s">
        <v>193</v>
      </c>
      <c r="Z109" s="23" t="s">
        <v>548</v>
      </c>
      <c r="AA109" s="23" t="s">
        <v>1234</v>
      </c>
      <c r="AB109" s="23" t="s">
        <v>466</v>
      </c>
      <c r="AC109" s="23" t="s">
        <v>1235</v>
      </c>
      <c r="AD109" s="23" t="s">
        <v>1236</v>
      </c>
      <c r="AE109" s="23" t="s">
        <v>1237</v>
      </c>
      <c r="AF109" s="23" t="s">
        <v>1238</v>
      </c>
      <c r="AG109" s="23" t="s">
        <v>1239</v>
      </c>
      <c r="AH109" s="23" t="s">
        <v>224</v>
      </c>
      <c r="AI109" s="23" t="s">
        <v>225</v>
      </c>
      <c r="AJ109" s="23" t="s">
        <v>1240</v>
      </c>
      <c r="AK109" s="23">
        <v>0</v>
      </c>
      <c r="AL109" s="23" t="s">
        <v>1241</v>
      </c>
      <c r="AM109" s="33" t="s">
        <v>558</v>
      </c>
      <c r="AN109" s="33" t="s">
        <v>290</v>
      </c>
      <c r="AO109" s="23" t="s">
        <v>559</v>
      </c>
      <c r="AP109" s="23" t="s">
        <v>90</v>
      </c>
      <c r="AQ109" s="23"/>
      <c r="AR109" s="23"/>
      <c r="AS109" s="23"/>
      <c r="AT109" s="23"/>
      <c r="AU109" s="36">
        <v>855</v>
      </c>
      <c r="AV109" s="36">
        <v>855</v>
      </c>
      <c r="AW109" s="36">
        <f t="shared" si="21"/>
        <v>649.884535</v>
      </c>
      <c r="AX109" s="36">
        <f t="shared" si="22"/>
        <v>205.115465</v>
      </c>
      <c r="AY109" s="36">
        <v>0</v>
      </c>
      <c r="AZ109" s="36"/>
      <c r="BA109" s="40">
        <v>0</v>
      </c>
      <c r="BB109" s="40">
        <v>0</v>
      </c>
      <c r="BC109" s="23">
        <v>0</v>
      </c>
      <c r="BD109" s="23">
        <v>0</v>
      </c>
      <c r="BE109" s="23">
        <v>0</v>
      </c>
      <c r="BF109" s="23">
        <v>0</v>
      </c>
      <c r="BG109" s="23">
        <v>0</v>
      </c>
      <c r="BH109" s="23">
        <v>0</v>
      </c>
      <c r="BI109" s="23">
        <v>0</v>
      </c>
      <c r="BJ109" s="23">
        <v>0</v>
      </c>
      <c r="BK109" s="23">
        <v>0</v>
      </c>
      <c r="BL109" s="23">
        <v>0</v>
      </c>
      <c r="BM109" s="23">
        <v>0</v>
      </c>
      <c r="BN109" s="23">
        <v>0</v>
      </c>
      <c r="BO109" s="23"/>
      <c r="BP109" s="23" t="s">
        <v>209</v>
      </c>
      <c r="BQ109" s="49">
        <f t="shared" si="23"/>
        <v>649.884535</v>
      </c>
      <c r="BR109" s="49">
        <f t="shared" si="20"/>
        <v>187.197</v>
      </c>
      <c r="BS109" s="49">
        <f t="shared" si="24"/>
        <v>0</v>
      </c>
      <c r="BT109" s="49">
        <f t="shared" si="25"/>
        <v>187.197</v>
      </c>
      <c r="BU109" s="49">
        <f t="shared" si="26"/>
        <v>0</v>
      </c>
      <c r="BV109" s="49">
        <f t="shared" si="27"/>
        <v>47.487535</v>
      </c>
      <c r="BW109" s="49">
        <f t="shared" si="28"/>
        <v>415.2</v>
      </c>
      <c r="BX109" s="49">
        <f t="shared" si="29"/>
        <v>0</v>
      </c>
      <c r="BY109" s="36"/>
      <c r="BZ109" s="36"/>
      <c r="CA109" s="36"/>
      <c r="CB109" s="36"/>
      <c r="CC109" s="36"/>
      <c r="CD109" s="36"/>
      <c r="CE109" s="36">
        <f t="shared" si="30"/>
        <v>187.197</v>
      </c>
      <c r="CF109" s="36">
        <v>187.197</v>
      </c>
      <c r="CG109" s="36" t="s">
        <v>4066</v>
      </c>
      <c r="CH109" s="36" t="s">
        <v>4104</v>
      </c>
      <c r="CI109" s="36"/>
      <c r="CJ109" s="36"/>
      <c r="CK109" s="36"/>
      <c r="CL109" s="36"/>
      <c r="CM109" s="36"/>
      <c r="CN109" s="36"/>
      <c r="CO109" s="36"/>
      <c r="CP109" s="36"/>
      <c r="CQ109" s="36">
        <f t="shared" si="31"/>
        <v>47.487535</v>
      </c>
      <c r="CR109" s="36">
        <v>47.487535</v>
      </c>
      <c r="CS109" s="36" t="s">
        <v>4131</v>
      </c>
      <c r="CT109" s="36" t="s">
        <v>4142</v>
      </c>
      <c r="CU109" s="36"/>
      <c r="CV109" s="36"/>
      <c r="CW109" s="36"/>
      <c r="CX109" s="59">
        <f t="shared" si="32"/>
        <v>415.2</v>
      </c>
      <c r="CY109" s="36">
        <v>415.2</v>
      </c>
      <c r="CZ109" s="36" t="s">
        <v>4090</v>
      </c>
      <c r="DA109" s="36" t="s">
        <v>4146</v>
      </c>
      <c r="DB109" s="36"/>
      <c r="DC109" s="36"/>
      <c r="DD109" s="36"/>
      <c r="DE109" s="59">
        <f t="shared" si="33"/>
        <v>172</v>
      </c>
      <c r="DF109" s="59">
        <v>0</v>
      </c>
      <c r="DG109" s="59">
        <v>172</v>
      </c>
      <c r="DH109" s="59"/>
      <c r="DI109" s="59"/>
      <c r="DJ109" s="59"/>
      <c r="DK109" s="59" t="s">
        <v>4075</v>
      </c>
      <c r="DL109" s="59">
        <v>0</v>
      </c>
      <c r="DM109" s="23">
        <v>0</v>
      </c>
    </row>
    <row r="110" s="9" customFormat="1" ht="70" customHeight="1" spans="1:117">
      <c r="A110" s="23"/>
      <c r="B110" s="23"/>
      <c r="C110" s="23"/>
      <c r="D110" s="23"/>
      <c r="E110" s="23"/>
      <c r="F110" s="23"/>
      <c r="G110" s="23"/>
      <c r="H110" s="23"/>
      <c r="I110" s="23"/>
      <c r="J110" s="23"/>
      <c r="K110" s="23"/>
      <c r="L110" s="23"/>
      <c r="M110" s="23"/>
      <c r="N110" s="23"/>
      <c r="O110" s="23"/>
      <c r="P110" s="23"/>
      <c r="Q110" s="23">
        <f>SUBTOTAL(103,$W$7:W110)*1</f>
        <v>104</v>
      </c>
      <c r="R110" s="23"/>
      <c r="S110" s="23"/>
      <c r="T110" s="30"/>
      <c r="U110" s="23"/>
      <c r="V110" s="23" t="s">
        <v>4065</v>
      </c>
      <c r="W110" s="23" t="s">
        <v>1243</v>
      </c>
      <c r="X110" s="23" t="s">
        <v>192</v>
      </c>
      <c r="Y110" s="23" t="s">
        <v>244</v>
      </c>
      <c r="Z110" s="23" t="s">
        <v>245</v>
      </c>
      <c r="AA110" s="23" t="s">
        <v>1244</v>
      </c>
      <c r="AB110" s="23" t="s">
        <v>196</v>
      </c>
      <c r="AC110" s="23" t="s">
        <v>1245</v>
      </c>
      <c r="AD110" s="23" t="s">
        <v>1246</v>
      </c>
      <c r="AE110" s="23" t="s">
        <v>1247</v>
      </c>
      <c r="AF110" s="23" t="s">
        <v>1246</v>
      </c>
      <c r="AG110" s="23" t="s">
        <v>1248</v>
      </c>
      <c r="AH110" s="23" t="s">
        <v>504</v>
      </c>
      <c r="AI110" s="23" t="s">
        <v>225</v>
      </c>
      <c r="AJ110" s="23" t="s">
        <v>1249</v>
      </c>
      <c r="AK110" s="23" t="s">
        <v>1250</v>
      </c>
      <c r="AL110" s="23" t="s">
        <v>1251</v>
      </c>
      <c r="AM110" s="33" t="s">
        <v>396</v>
      </c>
      <c r="AN110" s="33" t="s">
        <v>546</v>
      </c>
      <c r="AO110" s="23" t="s">
        <v>1120</v>
      </c>
      <c r="AP110" s="23" t="s">
        <v>26</v>
      </c>
      <c r="AQ110" s="23"/>
      <c r="AR110" s="23"/>
      <c r="AS110" s="23"/>
      <c r="AT110" s="23"/>
      <c r="AU110" s="36">
        <v>250</v>
      </c>
      <c r="AV110" s="36">
        <v>250</v>
      </c>
      <c r="AW110" s="36">
        <f t="shared" si="21"/>
        <v>250</v>
      </c>
      <c r="AX110" s="36">
        <f t="shared" si="22"/>
        <v>0</v>
      </c>
      <c r="AY110" s="36">
        <v>0</v>
      </c>
      <c r="AZ110" s="36"/>
      <c r="BA110" s="40">
        <v>1123</v>
      </c>
      <c r="BB110" s="40">
        <v>125</v>
      </c>
      <c r="BC110" s="23" t="s">
        <v>210</v>
      </c>
      <c r="BD110" s="23" t="s">
        <v>210</v>
      </c>
      <c r="BE110" s="23" t="s">
        <v>211</v>
      </c>
      <c r="BF110" s="23">
        <v>0</v>
      </c>
      <c r="BG110" s="23" t="s">
        <v>212</v>
      </c>
      <c r="BH110" s="23" t="s">
        <v>210</v>
      </c>
      <c r="BI110" s="23" t="s">
        <v>210</v>
      </c>
      <c r="BJ110" s="23">
        <v>0</v>
      </c>
      <c r="BK110" s="23" t="s">
        <v>210</v>
      </c>
      <c r="BL110" s="23">
        <v>0</v>
      </c>
      <c r="BM110" s="23" t="s">
        <v>1252</v>
      </c>
      <c r="BN110" s="23">
        <v>0</v>
      </c>
      <c r="BO110" s="23"/>
      <c r="BP110" s="23" t="s">
        <v>209</v>
      </c>
      <c r="BQ110" s="49">
        <f t="shared" si="23"/>
        <v>250</v>
      </c>
      <c r="BR110" s="49">
        <f t="shared" si="20"/>
        <v>200</v>
      </c>
      <c r="BS110" s="49">
        <f t="shared" si="24"/>
        <v>200</v>
      </c>
      <c r="BT110" s="49">
        <f t="shared" si="25"/>
        <v>0</v>
      </c>
      <c r="BU110" s="49">
        <f t="shared" si="26"/>
        <v>0</v>
      </c>
      <c r="BV110" s="49">
        <f t="shared" si="27"/>
        <v>50</v>
      </c>
      <c r="BW110" s="49">
        <f t="shared" si="28"/>
        <v>0</v>
      </c>
      <c r="BX110" s="49">
        <f t="shared" si="29"/>
        <v>200</v>
      </c>
      <c r="BY110" s="49">
        <v>200</v>
      </c>
      <c r="BZ110" s="49" t="s">
        <v>4073</v>
      </c>
      <c r="CA110" s="49" t="s">
        <v>4074</v>
      </c>
      <c r="CB110" s="36"/>
      <c r="CC110" s="36"/>
      <c r="CD110" s="36"/>
      <c r="CE110" s="36">
        <f t="shared" si="30"/>
        <v>0</v>
      </c>
      <c r="CF110" s="36"/>
      <c r="CG110" s="36"/>
      <c r="CH110" s="36"/>
      <c r="CI110" s="36"/>
      <c r="CJ110" s="36"/>
      <c r="CK110" s="36"/>
      <c r="CL110" s="36"/>
      <c r="CM110" s="36"/>
      <c r="CN110" s="36"/>
      <c r="CO110" s="36"/>
      <c r="CP110" s="36"/>
      <c r="CQ110" s="36">
        <f t="shared" si="31"/>
        <v>50</v>
      </c>
      <c r="CR110" s="36">
        <v>50</v>
      </c>
      <c r="CS110" s="36" t="s">
        <v>4068</v>
      </c>
      <c r="CT110" s="36" t="s">
        <v>4069</v>
      </c>
      <c r="CU110" s="36"/>
      <c r="CV110" s="36"/>
      <c r="CW110" s="36"/>
      <c r="CX110" s="59">
        <f t="shared" si="32"/>
        <v>0</v>
      </c>
      <c r="CY110" s="36"/>
      <c r="CZ110" s="36"/>
      <c r="DA110" s="36"/>
      <c r="DB110" s="36"/>
      <c r="DC110" s="36"/>
      <c r="DD110" s="36"/>
      <c r="DE110" s="59">
        <f t="shared" si="33"/>
        <v>182.33</v>
      </c>
      <c r="DF110" s="59">
        <v>182.33</v>
      </c>
      <c r="DG110" s="59">
        <v>0</v>
      </c>
      <c r="DH110" s="59"/>
      <c r="DI110" s="59"/>
      <c r="DJ110" s="59"/>
      <c r="DK110" s="59" t="s">
        <v>4164</v>
      </c>
      <c r="DL110" s="59">
        <v>1</v>
      </c>
      <c r="DM110" s="23" t="s">
        <v>4070</v>
      </c>
    </row>
    <row r="111" s="9" customFormat="1" ht="70" customHeight="1" spans="1:117">
      <c r="A111" s="23"/>
      <c r="B111" s="23"/>
      <c r="C111" s="23"/>
      <c r="D111" s="23"/>
      <c r="E111" s="23"/>
      <c r="F111" s="23"/>
      <c r="G111" s="23"/>
      <c r="H111" s="23"/>
      <c r="I111" s="23"/>
      <c r="J111" s="23"/>
      <c r="K111" s="23"/>
      <c r="L111" s="23"/>
      <c r="M111" s="23"/>
      <c r="N111" s="23"/>
      <c r="O111" s="23"/>
      <c r="P111" s="23"/>
      <c r="Q111" s="23">
        <f>SUBTOTAL(103,$W$7:W111)*1</f>
        <v>105</v>
      </c>
      <c r="R111" s="23"/>
      <c r="S111" s="23"/>
      <c r="T111" s="23"/>
      <c r="U111" s="23"/>
      <c r="V111" s="23" t="s">
        <v>4065</v>
      </c>
      <c r="W111" s="23" t="s">
        <v>1254</v>
      </c>
      <c r="X111" s="23" t="s">
        <v>192</v>
      </c>
      <c r="Y111" s="23" t="s">
        <v>244</v>
      </c>
      <c r="Z111" s="23" t="s">
        <v>245</v>
      </c>
      <c r="AA111" s="23" t="s">
        <v>1255</v>
      </c>
      <c r="AB111" s="23" t="s">
        <v>196</v>
      </c>
      <c r="AC111" s="23" t="s">
        <v>1256</v>
      </c>
      <c r="AD111" s="23" t="s">
        <v>1257</v>
      </c>
      <c r="AE111" s="23" t="s">
        <v>1258</v>
      </c>
      <c r="AF111" s="23" t="s">
        <v>1259</v>
      </c>
      <c r="AG111" s="23" t="s">
        <v>1260</v>
      </c>
      <c r="AH111" s="23" t="s">
        <v>1261</v>
      </c>
      <c r="AI111" s="23" t="s">
        <v>225</v>
      </c>
      <c r="AJ111" s="23" t="s">
        <v>1262</v>
      </c>
      <c r="AK111" s="23" t="s">
        <v>1263</v>
      </c>
      <c r="AL111" s="23" t="s">
        <v>1264</v>
      </c>
      <c r="AM111" s="33" t="s">
        <v>396</v>
      </c>
      <c r="AN111" s="33" t="s">
        <v>1265</v>
      </c>
      <c r="AO111" s="23" t="s">
        <v>1120</v>
      </c>
      <c r="AP111" s="23" t="s">
        <v>42</v>
      </c>
      <c r="AQ111" s="23"/>
      <c r="AR111" s="23"/>
      <c r="AS111" s="23"/>
      <c r="AT111" s="23"/>
      <c r="AU111" s="36">
        <v>295</v>
      </c>
      <c r="AV111" s="36">
        <v>295</v>
      </c>
      <c r="AW111" s="36">
        <f t="shared" si="21"/>
        <v>295</v>
      </c>
      <c r="AX111" s="36">
        <f t="shared" si="22"/>
        <v>0</v>
      </c>
      <c r="AY111" s="36">
        <v>0</v>
      </c>
      <c r="AZ111" s="36"/>
      <c r="BA111" s="40">
        <v>0</v>
      </c>
      <c r="BB111" s="40">
        <v>0</v>
      </c>
      <c r="BC111" s="23" t="s">
        <v>210</v>
      </c>
      <c r="BD111" s="23">
        <v>0</v>
      </c>
      <c r="BE111" s="23">
        <v>0</v>
      </c>
      <c r="BF111" s="23">
        <v>0</v>
      </c>
      <c r="BG111" s="23">
        <v>0</v>
      </c>
      <c r="BH111" s="23">
        <v>0</v>
      </c>
      <c r="BI111" s="23">
        <v>0</v>
      </c>
      <c r="BJ111" s="23">
        <v>0</v>
      </c>
      <c r="BK111" s="23">
        <v>0</v>
      </c>
      <c r="BL111" s="23">
        <v>0</v>
      </c>
      <c r="BM111" s="23">
        <v>0</v>
      </c>
      <c r="BN111" s="23">
        <v>0</v>
      </c>
      <c r="BO111" s="23"/>
      <c r="BP111" s="23" t="s">
        <v>209</v>
      </c>
      <c r="BQ111" s="49">
        <f t="shared" si="23"/>
        <v>295</v>
      </c>
      <c r="BR111" s="49">
        <f t="shared" si="20"/>
        <v>295</v>
      </c>
      <c r="BS111" s="49">
        <f t="shared" si="24"/>
        <v>295</v>
      </c>
      <c r="BT111" s="49">
        <f t="shared" si="25"/>
        <v>0</v>
      </c>
      <c r="BU111" s="49">
        <f t="shared" si="26"/>
        <v>0</v>
      </c>
      <c r="BV111" s="49">
        <f t="shared" si="27"/>
        <v>0</v>
      </c>
      <c r="BW111" s="49">
        <f t="shared" si="28"/>
        <v>0</v>
      </c>
      <c r="BX111" s="49">
        <f t="shared" si="29"/>
        <v>295</v>
      </c>
      <c r="BY111" s="49">
        <v>87</v>
      </c>
      <c r="BZ111" s="49" t="s">
        <v>4078</v>
      </c>
      <c r="CA111" s="49" t="s">
        <v>4088</v>
      </c>
      <c r="CB111" s="49">
        <v>208</v>
      </c>
      <c r="CC111" s="49" t="s">
        <v>4073</v>
      </c>
      <c r="CD111" s="49" t="s">
        <v>4074</v>
      </c>
      <c r="CE111" s="36">
        <f t="shared" si="30"/>
        <v>0</v>
      </c>
      <c r="CF111" s="36"/>
      <c r="CG111" s="36"/>
      <c r="CH111" s="36"/>
      <c r="CI111" s="36"/>
      <c r="CJ111" s="36"/>
      <c r="CK111" s="36"/>
      <c r="CL111" s="36"/>
      <c r="CM111" s="36"/>
      <c r="CN111" s="36"/>
      <c r="CO111" s="36"/>
      <c r="CP111" s="36"/>
      <c r="CQ111" s="36">
        <f t="shared" si="31"/>
        <v>0</v>
      </c>
      <c r="CR111" s="36"/>
      <c r="CS111" s="36"/>
      <c r="CT111" s="36"/>
      <c r="CU111" s="36"/>
      <c r="CV111" s="36"/>
      <c r="CW111" s="36"/>
      <c r="CX111" s="59">
        <f t="shared" si="32"/>
        <v>0</v>
      </c>
      <c r="CY111" s="36"/>
      <c r="CZ111" s="36"/>
      <c r="DA111" s="36"/>
      <c r="DB111" s="36"/>
      <c r="DC111" s="36"/>
      <c r="DD111" s="36"/>
      <c r="DE111" s="59">
        <f t="shared" si="33"/>
        <v>218.9</v>
      </c>
      <c r="DF111" s="59">
        <v>218.9</v>
      </c>
      <c r="DG111" s="59">
        <v>0</v>
      </c>
      <c r="DH111" s="59"/>
      <c r="DI111" s="59"/>
      <c r="DJ111" s="59"/>
      <c r="DK111" s="59" t="s">
        <v>4075</v>
      </c>
      <c r="DL111" s="59">
        <v>1</v>
      </c>
      <c r="DM111" s="23" t="s">
        <v>4165</v>
      </c>
    </row>
    <row r="112" s="9" customFormat="1" ht="70" customHeight="1" spans="1:117">
      <c r="A112" s="23"/>
      <c r="B112" s="23"/>
      <c r="C112" s="23"/>
      <c r="D112" s="23"/>
      <c r="E112" s="23"/>
      <c r="F112" s="23"/>
      <c r="G112" s="23"/>
      <c r="H112" s="23"/>
      <c r="I112" s="23"/>
      <c r="J112" s="23"/>
      <c r="K112" s="23"/>
      <c r="L112" s="23"/>
      <c r="M112" s="23"/>
      <c r="N112" s="23"/>
      <c r="O112" s="23"/>
      <c r="P112" s="23"/>
      <c r="Q112" s="23">
        <f>SUBTOTAL(103,$W$7:W112)*1</f>
        <v>106</v>
      </c>
      <c r="R112" s="23"/>
      <c r="S112" s="23"/>
      <c r="T112" s="30"/>
      <c r="U112" s="23"/>
      <c r="V112" s="23" t="s">
        <v>4065</v>
      </c>
      <c r="W112" s="23" t="s">
        <v>1266</v>
      </c>
      <c r="X112" s="23" t="s">
        <v>192</v>
      </c>
      <c r="Y112" s="23" t="s">
        <v>244</v>
      </c>
      <c r="Z112" s="23" t="s">
        <v>245</v>
      </c>
      <c r="AA112" s="23" t="s">
        <v>1267</v>
      </c>
      <c r="AB112" s="23" t="s">
        <v>196</v>
      </c>
      <c r="AC112" s="23" t="s">
        <v>1268</v>
      </c>
      <c r="AD112" s="23" t="s">
        <v>1269</v>
      </c>
      <c r="AE112" s="23" t="s">
        <v>1270</v>
      </c>
      <c r="AF112" s="23" t="s">
        <v>1271</v>
      </c>
      <c r="AG112" s="23" t="s">
        <v>1272</v>
      </c>
      <c r="AH112" s="23" t="s">
        <v>504</v>
      </c>
      <c r="AI112" s="23" t="s">
        <v>692</v>
      </c>
      <c r="AJ112" s="23" t="s">
        <v>1273</v>
      </c>
      <c r="AK112" s="23" t="s">
        <v>1118</v>
      </c>
      <c r="AL112" s="23" t="s">
        <v>1274</v>
      </c>
      <c r="AM112" s="33" t="s">
        <v>1275</v>
      </c>
      <c r="AN112" s="33" t="s">
        <v>546</v>
      </c>
      <c r="AO112" s="23" t="s">
        <v>1120</v>
      </c>
      <c r="AP112" s="23" t="s">
        <v>64</v>
      </c>
      <c r="AQ112" s="23"/>
      <c r="AR112" s="23"/>
      <c r="AS112" s="23"/>
      <c r="AT112" s="23"/>
      <c r="AU112" s="36">
        <v>350</v>
      </c>
      <c r="AV112" s="36">
        <v>350</v>
      </c>
      <c r="AW112" s="36">
        <f t="shared" si="21"/>
        <v>350</v>
      </c>
      <c r="AX112" s="36">
        <f t="shared" si="22"/>
        <v>0</v>
      </c>
      <c r="AY112" s="36">
        <v>0</v>
      </c>
      <c r="AZ112" s="36"/>
      <c r="BA112" s="40">
        <v>500</v>
      </c>
      <c r="BB112" s="40">
        <v>87</v>
      </c>
      <c r="BC112" s="23" t="s">
        <v>210</v>
      </c>
      <c r="BD112" s="23" t="s">
        <v>210</v>
      </c>
      <c r="BE112" s="23" t="s">
        <v>211</v>
      </c>
      <c r="BF112" s="23">
        <v>0</v>
      </c>
      <c r="BG112" s="23" t="s">
        <v>212</v>
      </c>
      <c r="BH112" s="23" t="s">
        <v>210</v>
      </c>
      <c r="BI112" s="23" t="s">
        <v>210</v>
      </c>
      <c r="BJ112" s="23">
        <v>0</v>
      </c>
      <c r="BK112" s="23" t="s">
        <v>210</v>
      </c>
      <c r="BL112" s="23">
        <v>0</v>
      </c>
      <c r="BM112" s="23" t="s">
        <v>561</v>
      </c>
      <c r="BN112" s="23">
        <v>13609497658</v>
      </c>
      <c r="BO112" s="23"/>
      <c r="BP112" s="23" t="s">
        <v>209</v>
      </c>
      <c r="BQ112" s="49">
        <f t="shared" si="23"/>
        <v>350</v>
      </c>
      <c r="BR112" s="49">
        <f t="shared" si="20"/>
        <v>350</v>
      </c>
      <c r="BS112" s="49">
        <f t="shared" si="24"/>
        <v>50</v>
      </c>
      <c r="BT112" s="49">
        <f t="shared" si="25"/>
        <v>300</v>
      </c>
      <c r="BU112" s="49">
        <f t="shared" si="26"/>
        <v>0</v>
      </c>
      <c r="BV112" s="49">
        <f t="shared" si="27"/>
        <v>0</v>
      </c>
      <c r="BW112" s="49">
        <f t="shared" si="28"/>
        <v>0</v>
      </c>
      <c r="BX112" s="49">
        <f t="shared" si="29"/>
        <v>50</v>
      </c>
      <c r="BY112" s="49">
        <v>50</v>
      </c>
      <c r="BZ112" s="49" t="s">
        <v>4078</v>
      </c>
      <c r="CA112" s="49" t="s">
        <v>4088</v>
      </c>
      <c r="CB112" s="36"/>
      <c r="CC112" s="36"/>
      <c r="CD112" s="36"/>
      <c r="CE112" s="36">
        <f t="shared" si="30"/>
        <v>300</v>
      </c>
      <c r="CF112" s="36">
        <v>300</v>
      </c>
      <c r="CG112" s="36" t="s">
        <v>4080</v>
      </c>
      <c r="CH112" s="36" t="s">
        <v>4081</v>
      </c>
      <c r="CI112" s="36"/>
      <c r="CJ112" s="36"/>
      <c r="CK112" s="36"/>
      <c r="CL112" s="36"/>
      <c r="CM112" s="36"/>
      <c r="CN112" s="36"/>
      <c r="CO112" s="36"/>
      <c r="CP112" s="36"/>
      <c r="CQ112" s="36">
        <f t="shared" si="31"/>
        <v>0</v>
      </c>
      <c r="CR112" s="36"/>
      <c r="CS112" s="36"/>
      <c r="CT112" s="36"/>
      <c r="CU112" s="36"/>
      <c r="CV112" s="36"/>
      <c r="CW112" s="36"/>
      <c r="CX112" s="59">
        <f t="shared" si="32"/>
        <v>0</v>
      </c>
      <c r="CY112" s="36"/>
      <c r="CZ112" s="36"/>
      <c r="DA112" s="36"/>
      <c r="DB112" s="36"/>
      <c r="DC112" s="36"/>
      <c r="DD112" s="36"/>
      <c r="DE112" s="59">
        <f t="shared" si="33"/>
        <v>271.45</v>
      </c>
      <c r="DF112" s="59">
        <v>50</v>
      </c>
      <c r="DG112" s="59">
        <v>221.45</v>
      </c>
      <c r="DH112" s="59"/>
      <c r="DI112" s="59"/>
      <c r="DJ112" s="59"/>
      <c r="DK112" s="59" t="s">
        <v>4075</v>
      </c>
      <c r="DL112" s="59">
        <v>0</v>
      </c>
      <c r="DM112" s="23">
        <v>0</v>
      </c>
    </row>
    <row r="113" s="9" customFormat="1" ht="70" customHeight="1" spans="1:117">
      <c r="A113" s="23"/>
      <c r="B113" s="23"/>
      <c r="C113" s="23"/>
      <c r="D113" s="23"/>
      <c r="E113" s="23"/>
      <c r="F113" s="23"/>
      <c r="G113" s="23"/>
      <c r="H113" s="23"/>
      <c r="I113" s="23"/>
      <c r="J113" s="23"/>
      <c r="K113" s="23"/>
      <c r="L113" s="23"/>
      <c r="M113" s="23"/>
      <c r="N113" s="23"/>
      <c r="O113" s="23"/>
      <c r="P113" s="23"/>
      <c r="Q113" s="23">
        <f>SUBTOTAL(103,$W$7:W113)*1</f>
        <v>107</v>
      </c>
      <c r="R113" s="23"/>
      <c r="S113" s="23"/>
      <c r="T113" s="23"/>
      <c r="U113" s="23"/>
      <c r="V113" s="23" t="s">
        <v>4065</v>
      </c>
      <c r="W113" s="23" t="s">
        <v>1276</v>
      </c>
      <c r="X113" s="23" t="s">
        <v>192</v>
      </c>
      <c r="Y113" s="23" t="s">
        <v>244</v>
      </c>
      <c r="Z113" s="23" t="s">
        <v>262</v>
      </c>
      <c r="AA113" s="23" t="s">
        <v>1277</v>
      </c>
      <c r="AB113" s="23" t="s">
        <v>196</v>
      </c>
      <c r="AC113" s="23" t="s">
        <v>1278</v>
      </c>
      <c r="AD113" s="23" t="s">
        <v>1279</v>
      </c>
      <c r="AE113" s="23" t="s">
        <v>1280</v>
      </c>
      <c r="AF113" s="23" t="s">
        <v>1281</v>
      </c>
      <c r="AG113" s="23" t="s">
        <v>662</v>
      </c>
      <c r="AH113" s="23" t="s">
        <v>224</v>
      </c>
      <c r="AI113" s="23" t="s">
        <v>225</v>
      </c>
      <c r="AJ113" s="23" t="s">
        <v>461</v>
      </c>
      <c r="AK113" s="23" t="s">
        <v>405</v>
      </c>
      <c r="AL113" s="23" t="s">
        <v>1282</v>
      </c>
      <c r="AM113" s="33" t="s">
        <v>1275</v>
      </c>
      <c r="AN113" s="33" t="s">
        <v>230</v>
      </c>
      <c r="AO113" s="23" t="s">
        <v>274</v>
      </c>
      <c r="AP113" s="23" t="s">
        <v>26</v>
      </c>
      <c r="AQ113" s="23"/>
      <c r="AR113" s="23"/>
      <c r="AS113" s="23"/>
      <c r="AT113" s="23"/>
      <c r="AU113" s="36">
        <v>7.5</v>
      </c>
      <c r="AV113" s="36">
        <v>7.5</v>
      </c>
      <c r="AW113" s="36">
        <f t="shared" si="21"/>
        <v>7.5</v>
      </c>
      <c r="AX113" s="36">
        <f t="shared" si="22"/>
        <v>0</v>
      </c>
      <c r="AY113" s="36">
        <v>0</v>
      </c>
      <c r="AZ113" s="36"/>
      <c r="BA113" s="40">
        <v>60</v>
      </c>
      <c r="BB113" s="40">
        <v>15</v>
      </c>
      <c r="BC113" s="23" t="s">
        <v>210</v>
      </c>
      <c r="BD113" s="23" t="s">
        <v>209</v>
      </c>
      <c r="BE113" s="23" t="s">
        <v>211</v>
      </c>
      <c r="BF113" s="23">
        <v>0</v>
      </c>
      <c r="BG113" s="23" t="s">
        <v>212</v>
      </c>
      <c r="BH113" s="23" t="s">
        <v>209</v>
      </c>
      <c r="BI113" s="23" t="s">
        <v>210</v>
      </c>
      <c r="BJ113" s="23">
        <v>0</v>
      </c>
      <c r="BK113" s="23" t="s">
        <v>210</v>
      </c>
      <c r="BL113" s="23">
        <v>0</v>
      </c>
      <c r="BM113" s="23" t="s">
        <v>1252</v>
      </c>
      <c r="BN113" s="23" t="s">
        <v>1253</v>
      </c>
      <c r="BO113" s="23"/>
      <c r="BP113" s="23" t="s">
        <v>209</v>
      </c>
      <c r="BQ113" s="49">
        <f t="shared" si="23"/>
        <v>7.5</v>
      </c>
      <c r="BR113" s="49">
        <f t="shared" si="20"/>
        <v>7.5</v>
      </c>
      <c r="BS113" s="49">
        <f t="shared" si="24"/>
        <v>0</v>
      </c>
      <c r="BT113" s="49">
        <f t="shared" si="25"/>
        <v>7.5</v>
      </c>
      <c r="BU113" s="49">
        <f t="shared" si="26"/>
        <v>0</v>
      </c>
      <c r="BV113" s="49">
        <f t="shared" si="27"/>
        <v>0</v>
      </c>
      <c r="BW113" s="49">
        <f t="shared" si="28"/>
        <v>0</v>
      </c>
      <c r="BX113" s="49">
        <f t="shared" si="29"/>
        <v>0</v>
      </c>
      <c r="BY113" s="36"/>
      <c r="BZ113" s="36"/>
      <c r="CA113" s="36"/>
      <c r="CB113" s="36"/>
      <c r="CC113" s="36"/>
      <c r="CD113" s="36"/>
      <c r="CE113" s="36">
        <f t="shared" si="30"/>
        <v>7.5</v>
      </c>
      <c r="CF113" s="36">
        <v>7.5</v>
      </c>
      <c r="CG113" s="36" t="s">
        <v>4066</v>
      </c>
      <c r="CH113" s="36" t="s">
        <v>4067</v>
      </c>
      <c r="CI113" s="36"/>
      <c r="CJ113" s="36"/>
      <c r="CK113" s="36"/>
      <c r="CL113" s="36"/>
      <c r="CM113" s="36"/>
      <c r="CN113" s="36"/>
      <c r="CO113" s="36"/>
      <c r="CP113" s="36"/>
      <c r="CQ113" s="36">
        <f t="shared" si="31"/>
        <v>0</v>
      </c>
      <c r="CR113" s="36"/>
      <c r="CS113" s="36"/>
      <c r="CT113" s="36"/>
      <c r="CU113" s="36"/>
      <c r="CV113" s="36"/>
      <c r="CW113" s="36"/>
      <c r="CX113" s="59">
        <f t="shared" si="32"/>
        <v>0</v>
      </c>
      <c r="CY113" s="36"/>
      <c r="CZ113" s="36"/>
      <c r="DA113" s="36"/>
      <c r="DB113" s="36"/>
      <c r="DC113" s="36"/>
      <c r="DD113" s="36"/>
      <c r="DE113" s="59">
        <f t="shared" si="33"/>
        <v>0</v>
      </c>
      <c r="DF113" s="59">
        <v>0</v>
      </c>
      <c r="DG113" s="59">
        <v>0</v>
      </c>
      <c r="DH113" s="59"/>
      <c r="DI113" s="59"/>
      <c r="DJ113" s="59"/>
      <c r="DK113" s="59" t="s">
        <v>4075</v>
      </c>
      <c r="DL113" s="59">
        <v>1</v>
      </c>
      <c r="DM113" s="23" t="s">
        <v>4070</v>
      </c>
    </row>
    <row r="114" s="9" customFormat="1" ht="70" customHeight="1" spans="1:117">
      <c r="A114" s="23"/>
      <c r="B114" s="23"/>
      <c r="C114" s="23"/>
      <c r="D114" s="23"/>
      <c r="E114" s="23"/>
      <c r="F114" s="23"/>
      <c r="G114" s="23"/>
      <c r="H114" s="23"/>
      <c r="I114" s="23"/>
      <c r="J114" s="23"/>
      <c r="K114" s="23"/>
      <c r="L114" s="23"/>
      <c r="M114" s="23"/>
      <c r="N114" s="23"/>
      <c r="O114" s="23"/>
      <c r="P114" s="23"/>
      <c r="Q114" s="23">
        <f>SUBTOTAL(103,$W$7:W114)*1</f>
        <v>108</v>
      </c>
      <c r="R114" s="23"/>
      <c r="S114" s="23"/>
      <c r="T114" s="30"/>
      <c r="U114" s="23"/>
      <c r="V114" s="23" t="s">
        <v>4065</v>
      </c>
      <c r="W114" s="23" t="s">
        <v>1283</v>
      </c>
      <c r="X114" s="23" t="s">
        <v>192</v>
      </c>
      <c r="Y114" s="23" t="s">
        <v>193</v>
      </c>
      <c r="Z114" s="23" t="s">
        <v>1284</v>
      </c>
      <c r="AA114" s="23" t="s">
        <v>1285</v>
      </c>
      <c r="AB114" s="23" t="s">
        <v>196</v>
      </c>
      <c r="AC114" s="23" t="s">
        <v>1286</v>
      </c>
      <c r="AD114" s="23" t="s">
        <v>1287</v>
      </c>
      <c r="AE114" s="23" t="s">
        <v>1288</v>
      </c>
      <c r="AF114" s="23" t="s">
        <v>1287</v>
      </c>
      <c r="AG114" s="23" t="s">
        <v>1289</v>
      </c>
      <c r="AH114" s="23" t="s">
        <v>870</v>
      </c>
      <c r="AI114" s="23" t="s">
        <v>225</v>
      </c>
      <c r="AJ114" s="23" t="s">
        <v>1290</v>
      </c>
      <c r="AK114" s="23" t="s">
        <v>1291</v>
      </c>
      <c r="AL114" s="23" t="s">
        <v>1292</v>
      </c>
      <c r="AM114" s="33" t="s">
        <v>381</v>
      </c>
      <c r="AN114" s="33" t="s">
        <v>207</v>
      </c>
      <c r="AO114" s="23" t="s">
        <v>367</v>
      </c>
      <c r="AP114" s="23" t="s">
        <v>44</v>
      </c>
      <c r="AQ114" s="23"/>
      <c r="AR114" s="23"/>
      <c r="AS114" s="23"/>
      <c r="AT114" s="23"/>
      <c r="AU114" s="36">
        <v>29</v>
      </c>
      <c r="AV114" s="36">
        <v>29</v>
      </c>
      <c r="AW114" s="36">
        <f t="shared" si="21"/>
        <v>29</v>
      </c>
      <c r="AX114" s="36">
        <f t="shared" si="22"/>
        <v>0</v>
      </c>
      <c r="AY114" s="36">
        <v>0</v>
      </c>
      <c r="AZ114" s="36"/>
      <c r="BA114" s="40">
        <v>5</v>
      </c>
      <c r="BB114" s="40">
        <v>1</v>
      </c>
      <c r="BC114" s="23" t="s">
        <v>210</v>
      </c>
      <c r="BD114" s="23" t="s">
        <v>210</v>
      </c>
      <c r="BE114" s="23" t="s">
        <v>211</v>
      </c>
      <c r="BF114" s="23">
        <v>0</v>
      </c>
      <c r="BG114" s="23" t="s">
        <v>212</v>
      </c>
      <c r="BH114" s="23" t="s">
        <v>210</v>
      </c>
      <c r="BI114" s="23" t="s">
        <v>210</v>
      </c>
      <c r="BJ114" s="23">
        <v>0</v>
      </c>
      <c r="BK114" s="23" t="s">
        <v>210</v>
      </c>
      <c r="BL114" s="23">
        <v>0</v>
      </c>
      <c r="BM114" s="23" t="s">
        <v>1293</v>
      </c>
      <c r="BN114" s="23" t="s">
        <v>1294</v>
      </c>
      <c r="BO114" s="23"/>
      <c r="BP114" s="23"/>
      <c r="BQ114" s="49">
        <f t="shared" si="23"/>
        <v>29</v>
      </c>
      <c r="BR114" s="49">
        <f t="shared" si="20"/>
        <v>0</v>
      </c>
      <c r="BS114" s="49">
        <f t="shared" si="24"/>
        <v>0</v>
      </c>
      <c r="BT114" s="49">
        <f t="shared" si="25"/>
        <v>0</v>
      </c>
      <c r="BU114" s="49">
        <f t="shared" si="26"/>
        <v>0</v>
      </c>
      <c r="BV114" s="49">
        <f t="shared" si="27"/>
        <v>29</v>
      </c>
      <c r="BW114" s="49">
        <f t="shared" si="28"/>
        <v>0</v>
      </c>
      <c r="BX114" s="49">
        <f t="shared" si="29"/>
        <v>0</v>
      </c>
      <c r="BY114" s="36"/>
      <c r="BZ114" s="36"/>
      <c r="CA114" s="36"/>
      <c r="CB114" s="36"/>
      <c r="CC114" s="36"/>
      <c r="CD114" s="36"/>
      <c r="CE114" s="36">
        <f t="shared" si="30"/>
        <v>0</v>
      </c>
      <c r="CF114" s="36"/>
      <c r="CG114" s="36"/>
      <c r="CH114" s="36"/>
      <c r="CI114" s="36"/>
      <c r="CJ114" s="36"/>
      <c r="CK114" s="36"/>
      <c r="CL114" s="36"/>
      <c r="CM114" s="36"/>
      <c r="CN114" s="36"/>
      <c r="CO114" s="36"/>
      <c r="CP114" s="36"/>
      <c r="CQ114" s="36">
        <f t="shared" si="31"/>
        <v>29</v>
      </c>
      <c r="CR114" s="36">
        <v>29</v>
      </c>
      <c r="CS114" s="36" t="s">
        <v>4131</v>
      </c>
      <c r="CT114" s="36" t="s">
        <v>4166</v>
      </c>
      <c r="CU114" s="36"/>
      <c r="CV114" s="36"/>
      <c r="CW114" s="36"/>
      <c r="CX114" s="59">
        <f t="shared" si="32"/>
        <v>0</v>
      </c>
      <c r="CY114" s="36"/>
      <c r="CZ114" s="36"/>
      <c r="DA114" s="36"/>
      <c r="DB114" s="36"/>
      <c r="DC114" s="36"/>
      <c r="DD114" s="36"/>
      <c r="DE114" s="59">
        <f t="shared" si="33"/>
        <v>0</v>
      </c>
      <c r="DF114" s="59">
        <v>0</v>
      </c>
      <c r="DG114" s="59">
        <v>0</v>
      </c>
      <c r="DH114" s="59"/>
      <c r="DI114" s="59"/>
      <c r="DJ114" s="59"/>
      <c r="DK114" s="59" t="s">
        <v>4075</v>
      </c>
      <c r="DL114" s="59">
        <v>1</v>
      </c>
      <c r="DM114" s="23" t="s">
        <v>4124</v>
      </c>
    </row>
    <row r="115" s="9" customFormat="1" ht="70" customHeight="1" spans="1:117">
      <c r="A115" s="23"/>
      <c r="B115" s="23"/>
      <c r="C115" s="23"/>
      <c r="D115" s="23"/>
      <c r="E115" s="23"/>
      <c r="F115" s="23"/>
      <c r="G115" s="23"/>
      <c r="H115" s="23"/>
      <c r="I115" s="23"/>
      <c r="J115" s="23"/>
      <c r="K115" s="23"/>
      <c r="L115" s="23"/>
      <c r="M115" s="23"/>
      <c r="N115" s="23"/>
      <c r="O115" s="23"/>
      <c r="P115" s="23"/>
      <c r="Q115" s="23">
        <f>SUBTOTAL(103,$W$7:W115)*1</f>
        <v>109</v>
      </c>
      <c r="R115" s="23"/>
      <c r="S115" s="23"/>
      <c r="T115" s="23"/>
      <c r="U115" s="23"/>
      <c r="V115" s="23" t="s">
        <v>4065</v>
      </c>
      <c r="W115" s="23" t="s">
        <v>1295</v>
      </c>
      <c r="X115" s="23" t="s">
        <v>192</v>
      </c>
      <c r="Y115" s="23" t="s">
        <v>193</v>
      </c>
      <c r="Z115" s="23" t="s">
        <v>1284</v>
      </c>
      <c r="AA115" s="23" t="s">
        <v>1296</v>
      </c>
      <c r="AB115" s="23" t="s">
        <v>196</v>
      </c>
      <c r="AC115" s="23" t="s">
        <v>1297</v>
      </c>
      <c r="AD115" s="23" t="s">
        <v>1298</v>
      </c>
      <c r="AE115" s="23" t="s">
        <v>1288</v>
      </c>
      <c r="AF115" s="23" t="s">
        <v>1298</v>
      </c>
      <c r="AG115" s="23" t="s">
        <v>1299</v>
      </c>
      <c r="AH115" s="23" t="s">
        <v>870</v>
      </c>
      <c r="AI115" s="23" t="s">
        <v>225</v>
      </c>
      <c r="AJ115" s="23" t="s">
        <v>1290</v>
      </c>
      <c r="AK115" s="23" t="s">
        <v>1291</v>
      </c>
      <c r="AL115" s="23" t="s">
        <v>1292</v>
      </c>
      <c r="AM115" s="33" t="s">
        <v>381</v>
      </c>
      <c r="AN115" s="33" t="s">
        <v>207</v>
      </c>
      <c r="AO115" s="23" t="s">
        <v>367</v>
      </c>
      <c r="AP115" s="23" t="s">
        <v>54</v>
      </c>
      <c r="AQ115" s="23"/>
      <c r="AR115" s="23"/>
      <c r="AS115" s="23"/>
      <c r="AT115" s="23"/>
      <c r="AU115" s="36">
        <v>29</v>
      </c>
      <c r="AV115" s="36">
        <v>29</v>
      </c>
      <c r="AW115" s="36">
        <f t="shared" si="21"/>
        <v>29</v>
      </c>
      <c r="AX115" s="36">
        <f t="shared" si="22"/>
        <v>0</v>
      </c>
      <c r="AY115" s="36">
        <v>0</v>
      </c>
      <c r="AZ115" s="36"/>
      <c r="BA115" s="40">
        <v>5</v>
      </c>
      <c r="BB115" s="40">
        <v>1</v>
      </c>
      <c r="BC115" s="23" t="s">
        <v>210</v>
      </c>
      <c r="BD115" s="23" t="s">
        <v>210</v>
      </c>
      <c r="BE115" s="23" t="s">
        <v>211</v>
      </c>
      <c r="BF115" s="23">
        <v>0</v>
      </c>
      <c r="BG115" s="23" t="s">
        <v>212</v>
      </c>
      <c r="BH115" s="23" t="s">
        <v>210</v>
      </c>
      <c r="BI115" s="23" t="s">
        <v>210</v>
      </c>
      <c r="BJ115" s="23">
        <v>0</v>
      </c>
      <c r="BK115" s="23" t="s">
        <v>210</v>
      </c>
      <c r="BL115" s="23">
        <v>0</v>
      </c>
      <c r="BM115" s="23" t="s">
        <v>1300</v>
      </c>
      <c r="BN115" s="23" t="s">
        <v>1301</v>
      </c>
      <c r="BO115" s="23"/>
      <c r="BP115" s="23"/>
      <c r="BQ115" s="49">
        <f t="shared" si="23"/>
        <v>29</v>
      </c>
      <c r="BR115" s="49">
        <f t="shared" si="20"/>
        <v>0</v>
      </c>
      <c r="BS115" s="49">
        <f t="shared" si="24"/>
        <v>0</v>
      </c>
      <c r="BT115" s="49">
        <f t="shared" si="25"/>
        <v>0</v>
      </c>
      <c r="BU115" s="49">
        <f t="shared" si="26"/>
        <v>0</v>
      </c>
      <c r="BV115" s="49">
        <f t="shared" si="27"/>
        <v>29</v>
      </c>
      <c r="BW115" s="49">
        <f t="shared" si="28"/>
        <v>0</v>
      </c>
      <c r="BX115" s="49">
        <f t="shared" si="29"/>
        <v>0</v>
      </c>
      <c r="BY115" s="36"/>
      <c r="BZ115" s="36"/>
      <c r="CA115" s="36"/>
      <c r="CB115" s="36"/>
      <c r="CC115" s="36"/>
      <c r="CD115" s="36"/>
      <c r="CE115" s="36">
        <f t="shared" si="30"/>
        <v>0</v>
      </c>
      <c r="CF115" s="36"/>
      <c r="CG115" s="36"/>
      <c r="CH115" s="36"/>
      <c r="CI115" s="36"/>
      <c r="CJ115" s="36"/>
      <c r="CK115" s="36"/>
      <c r="CL115" s="36"/>
      <c r="CM115" s="36"/>
      <c r="CN115" s="36"/>
      <c r="CO115" s="36"/>
      <c r="CP115" s="36"/>
      <c r="CQ115" s="36">
        <f t="shared" si="31"/>
        <v>29</v>
      </c>
      <c r="CR115" s="36">
        <v>29</v>
      </c>
      <c r="CS115" s="36" t="s">
        <v>4131</v>
      </c>
      <c r="CT115" s="36" t="s">
        <v>4166</v>
      </c>
      <c r="CU115" s="36"/>
      <c r="CV115" s="36"/>
      <c r="CW115" s="36"/>
      <c r="CX115" s="59">
        <f t="shared" si="32"/>
        <v>0</v>
      </c>
      <c r="CY115" s="36"/>
      <c r="CZ115" s="36"/>
      <c r="DA115" s="36"/>
      <c r="DB115" s="36"/>
      <c r="DC115" s="36"/>
      <c r="DD115" s="36"/>
      <c r="DE115" s="59">
        <f t="shared" si="33"/>
        <v>0</v>
      </c>
      <c r="DF115" s="59">
        <v>0</v>
      </c>
      <c r="DG115" s="59">
        <v>0</v>
      </c>
      <c r="DH115" s="59"/>
      <c r="DI115" s="59"/>
      <c r="DJ115" s="59"/>
      <c r="DK115" s="59" t="s">
        <v>4075</v>
      </c>
      <c r="DL115" s="59">
        <v>0.8</v>
      </c>
      <c r="DM115" s="23" t="s">
        <v>4167</v>
      </c>
    </row>
    <row r="116" s="9" customFormat="1" ht="70" customHeight="1" spans="1:117">
      <c r="A116" s="23"/>
      <c r="B116" s="23"/>
      <c r="C116" s="23"/>
      <c r="D116" s="23"/>
      <c r="E116" s="23"/>
      <c r="F116" s="23"/>
      <c r="G116" s="23"/>
      <c r="H116" s="23"/>
      <c r="I116" s="23"/>
      <c r="J116" s="23"/>
      <c r="K116" s="23"/>
      <c r="L116" s="23"/>
      <c r="M116" s="23"/>
      <c r="N116" s="23"/>
      <c r="O116" s="23"/>
      <c r="P116" s="23"/>
      <c r="Q116" s="23">
        <f>SUBTOTAL(103,$W$7:W116)*1</f>
        <v>110</v>
      </c>
      <c r="R116" s="23"/>
      <c r="S116" s="23"/>
      <c r="T116" s="30"/>
      <c r="U116" s="23"/>
      <c r="V116" s="23" t="s">
        <v>4065</v>
      </c>
      <c r="W116" s="23" t="s">
        <v>1302</v>
      </c>
      <c r="X116" s="23" t="s">
        <v>215</v>
      </c>
      <c r="Y116" s="23" t="s">
        <v>216</v>
      </c>
      <c r="Z116" s="23" t="s">
        <v>217</v>
      </c>
      <c r="AA116" s="23" t="s">
        <v>1303</v>
      </c>
      <c r="AB116" s="23" t="s">
        <v>196</v>
      </c>
      <c r="AC116" s="23" t="s">
        <v>371</v>
      </c>
      <c r="AD116" s="23" t="s">
        <v>1304</v>
      </c>
      <c r="AE116" s="23" t="s">
        <v>1305</v>
      </c>
      <c r="AF116" s="23" t="s">
        <v>1304</v>
      </c>
      <c r="AG116" s="23" t="s">
        <v>1306</v>
      </c>
      <c r="AH116" s="23" t="s">
        <v>870</v>
      </c>
      <c r="AI116" s="23" t="s">
        <v>225</v>
      </c>
      <c r="AJ116" s="23" t="s">
        <v>1307</v>
      </c>
      <c r="AK116" s="23" t="s">
        <v>379</v>
      </c>
      <c r="AL116" s="23" t="s">
        <v>1308</v>
      </c>
      <c r="AM116" s="33" t="s">
        <v>883</v>
      </c>
      <c r="AN116" s="33" t="s">
        <v>207</v>
      </c>
      <c r="AO116" s="23" t="s">
        <v>367</v>
      </c>
      <c r="AP116" s="23" t="s">
        <v>114</v>
      </c>
      <c r="AQ116" s="23"/>
      <c r="AR116" s="23"/>
      <c r="AS116" s="23"/>
      <c r="AT116" s="23"/>
      <c r="AU116" s="36">
        <v>255</v>
      </c>
      <c r="AV116" s="36">
        <v>255</v>
      </c>
      <c r="AW116" s="36">
        <f t="shared" si="21"/>
        <v>255</v>
      </c>
      <c r="AX116" s="36">
        <f t="shared" si="22"/>
        <v>0</v>
      </c>
      <c r="AY116" s="36">
        <v>0</v>
      </c>
      <c r="AZ116" s="36"/>
      <c r="BA116" s="40">
        <v>400</v>
      </c>
      <c r="BB116" s="40">
        <v>40</v>
      </c>
      <c r="BC116" s="23" t="s">
        <v>210</v>
      </c>
      <c r="BD116" s="23" t="s">
        <v>210</v>
      </c>
      <c r="BE116" s="23" t="s">
        <v>211</v>
      </c>
      <c r="BF116" s="23">
        <v>0</v>
      </c>
      <c r="BG116" s="23" t="s">
        <v>212</v>
      </c>
      <c r="BH116" s="23" t="s">
        <v>209</v>
      </c>
      <c r="BI116" s="23" t="s">
        <v>210</v>
      </c>
      <c r="BJ116" s="23">
        <v>0</v>
      </c>
      <c r="BK116" s="23" t="s">
        <v>210</v>
      </c>
      <c r="BL116" s="23">
        <v>0</v>
      </c>
      <c r="BM116" s="23" t="s">
        <v>382</v>
      </c>
      <c r="BN116" s="23" t="s">
        <v>383</v>
      </c>
      <c r="BO116" s="23"/>
      <c r="BP116" s="23" t="s">
        <v>209</v>
      </c>
      <c r="BQ116" s="49">
        <f t="shared" si="23"/>
        <v>255</v>
      </c>
      <c r="BR116" s="49">
        <f t="shared" si="20"/>
        <v>255</v>
      </c>
      <c r="BS116" s="49">
        <f t="shared" si="24"/>
        <v>255</v>
      </c>
      <c r="BT116" s="49">
        <f t="shared" si="25"/>
        <v>0</v>
      </c>
      <c r="BU116" s="49">
        <f t="shared" si="26"/>
        <v>0</v>
      </c>
      <c r="BV116" s="49">
        <f t="shared" si="27"/>
        <v>0</v>
      </c>
      <c r="BW116" s="49">
        <f t="shared" si="28"/>
        <v>0</v>
      </c>
      <c r="BX116" s="49">
        <f t="shared" si="29"/>
        <v>255</v>
      </c>
      <c r="BY116" s="49">
        <v>135</v>
      </c>
      <c r="BZ116" s="52" t="s">
        <v>4078</v>
      </c>
      <c r="CA116" s="52" t="s">
        <v>4079</v>
      </c>
      <c r="CB116" s="49">
        <v>120</v>
      </c>
      <c r="CC116" s="49" t="s">
        <v>4073</v>
      </c>
      <c r="CD116" s="49" t="s">
        <v>4074</v>
      </c>
      <c r="CE116" s="36">
        <f t="shared" si="30"/>
        <v>0</v>
      </c>
      <c r="CF116" s="36"/>
      <c r="CG116" s="36"/>
      <c r="CH116" s="36"/>
      <c r="CI116" s="36"/>
      <c r="CJ116" s="36"/>
      <c r="CK116" s="36"/>
      <c r="CL116" s="36"/>
      <c r="CM116" s="36"/>
      <c r="CN116" s="36"/>
      <c r="CO116" s="36"/>
      <c r="CP116" s="36"/>
      <c r="CQ116" s="36">
        <f t="shared" si="31"/>
        <v>0</v>
      </c>
      <c r="CR116" s="36"/>
      <c r="CS116" s="36"/>
      <c r="CT116" s="36"/>
      <c r="CU116" s="36"/>
      <c r="CV116" s="36"/>
      <c r="CW116" s="36"/>
      <c r="CX116" s="59">
        <f t="shared" si="32"/>
        <v>0</v>
      </c>
      <c r="CY116" s="36"/>
      <c r="CZ116" s="36"/>
      <c r="DA116" s="36"/>
      <c r="DB116" s="36"/>
      <c r="DC116" s="36"/>
      <c r="DD116" s="36"/>
      <c r="DE116" s="59">
        <f t="shared" si="33"/>
        <v>76.1</v>
      </c>
      <c r="DF116" s="59">
        <v>76.1</v>
      </c>
      <c r="DG116" s="59">
        <v>0</v>
      </c>
      <c r="DH116" s="59"/>
      <c r="DI116" s="59"/>
      <c r="DJ116" s="59"/>
      <c r="DK116" s="59" t="s">
        <v>4075</v>
      </c>
      <c r="DL116" s="59">
        <v>0</v>
      </c>
      <c r="DM116" s="23">
        <v>0</v>
      </c>
    </row>
    <row r="117" s="9" customFormat="1" ht="70" customHeight="1" spans="1:117">
      <c r="A117" s="23"/>
      <c r="B117" s="23"/>
      <c r="C117" s="23"/>
      <c r="D117" s="23"/>
      <c r="E117" s="23"/>
      <c r="F117" s="23"/>
      <c r="G117" s="23"/>
      <c r="H117" s="23"/>
      <c r="I117" s="23"/>
      <c r="J117" s="23"/>
      <c r="K117" s="23"/>
      <c r="L117" s="23"/>
      <c r="M117" s="23"/>
      <c r="N117" s="23"/>
      <c r="O117" s="23"/>
      <c r="P117" s="23"/>
      <c r="Q117" s="23">
        <f>SUBTOTAL(103,$W$7:W117)*1</f>
        <v>111</v>
      </c>
      <c r="R117" s="23" t="s">
        <v>4110</v>
      </c>
      <c r="S117" s="23">
        <v>-5.5</v>
      </c>
      <c r="T117" s="23"/>
      <c r="U117" s="23"/>
      <c r="V117" s="23" t="s">
        <v>4065</v>
      </c>
      <c r="W117" s="23" t="s">
        <v>3958</v>
      </c>
      <c r="X117" s="23" t="s">
        <v>215</v>
      </c>
      <c r="Y117" s="23" t="s">
        <v>216</v>
      </c>
      <c r="Z117" s="23" t="s">
        <v>217</v>
      </c>
      <c r="AA117" s="23" t="s">
        <v>3959</v>
      </c>
      <c r="AB117" s="23" t="s">
        <v>196</v>
      </c>
      <c r="AC117" s="23" t="s">
        <v>4168</v>
      </c>
      <c r="AD117" s="23" t="s">
        <v>4169</v>
      </c>
      <c r="AE117" s="23" t="s">
        <v>4170</v>
      </c>
      <c r="AF117" s="23" t="s">
        <v>4171</v>
      </c>
      <c r="AG117" s="23" t="s">
        <v>4172</v>
      </c>
      <c r="AH117" s="23" t="s">
        <v>870</v>
      </c>
      <c r="AI117" s="23" t="s">
        <v>225</v>
      </c>
      <c r="AJ117" s="23" t="s">
        <v>4173</v>
      </c>
      <c r="AK117" s="23" t="s">
        <v>4174</v>
      </c>
      <c r="AL117" s="23" t="s">
        <v>733</v>
      </c>
      <c r="AM117" s="33" t="s">
        <v>883</v>
      </c>
      <c r="AN117" s="33" t="s">
        <v>207</v>
      </c>
      <c r="AO117" s="23"/>
      <c r="AP117" s="23"/>
      <c r="AQ117" s="23"/>
      <c r="AR117" s="23"/>
      <c r="AS117" s="23"/>
      <c r="AT117" s="23"/>
      <c r="AU117" s="36"/>
      <c r="AV117" s="36"/>
      <c r="AW117" s="36">
        <f t="shared" si="21"/>
        <v>0</v>
      </c>
      <c r="AX117" s="36">
        <f t="shared" si="22"/>
        <v>0</v>
      </c>
      <c r="AY117" s="36"/>
      <c r="AZ117" s="36"/>
      <c r="BA117" s="40">
        <v>0</v>
      </c>
      <c r="BB117" s="40">
        <v>0</v>
      </c>
      <c r="BC117" s="23">
        <v>0</v>
      </c>
      <c r="BD117" s="23">
        <v>0</v>
      </c>
      <c r="BE117" s="23">
        <v>0</v>
      </c>
      <c r="BF117" s="23">
        <v>0</v>
      </c>
      <c r="BG117" s="23">
        <v>0</v>
      </c>
      <c r="BH117" s="23">
        <v>0</v>
      </c>
      <c r="BI117" s="23">
        <v>0</v>
      </c>
      <c r="BJ117" s="23">
        <v>0</v>
      </c>
      <c r="BK117" s="23">
        <v>0</v>
      </c>
      <c r="BL117" s="23">
        <v>0</v>
      </c>
      <c r="BM117" s="23">
        <v>0</v>
      </c>
      <c r="BN117" s="23">
        <v>0</v>
      </c>
      <c r="BO117" s="23"/>
      <c r="BP117" s="23"/>
      <c r="BQ117" s="49">
        <f t="shared" si="23"/>
        <v>0</v>
      </c>
      <c r="BR117" s="49">
        <f t="shared" si="20"/>
        <v>0</v>
      </c>
      <c r="BS117" s="49">
        <f t="shared" si="24"/>
        <v>0</v>
      </c>
      <c r="BT117" s="49">
        <f t="shared" si="25"/>
        <v>0</v>
      </c>
      <c r="BU117" s="49">
        <f t="shared" si="26"/>
        <v>0</v>
      </c>
      <c r="BV117" s="49">
        <f t="shared" si="27"/>
        <v>0</v>
      </c>
      <c r="BW117" s="49">
        <f t="shared" si="28"/>
        <v>0</v>
      </c>
      <c r="BX117" s="49">
        <f t="shared" si="29"/>
        <v>0</v>
      </c>
      <c r="BY117" s="36"/>
      <c r="BZ117" s="36"/>
      <c r="CA117" s="36"/>
      <c r="CB117" s="36"/>
      <c r="CC117" s="36"/>
      <c r="CD117" s="36"/>
      <c r="CE117" s="36">
        <f t="shared" si="30"/>
        <v>0</v>
      </c>
      <c r="CF117" s="36"/>
      <c r="CG117" s="36"/>
      <c r="CH117" s="36"/>
      <c r="CI117" s="36"/>
      <c r="CJ117" s="36"/>
      <c r="CK117" s="36"/>
      <c r="CL117" s="36"/>
      <c r="CM117" s="36"/>
      <c r="CN117" s="36"/>
      <c r="CO117" s="36"/>
      <c r="CP117" s="36"/>
      <c r="CQ117" s="36">
        <f t="shared" si="31"/>
        <v>0</v>
      </c>
      <c r="CR117" s="36"/>
      <c r="CS117" s="36"/>
      <c r="CT117" s="36"/>
      <c r="CU117" s="36"/>
      <c r="CV117" s="36"/>
      <c r="CW117" s="36"/>
      <c r="CX117" s="59">
        <f t="shared" si="32"/>
        <v>0</v>
      </c>
      <c r="CY117" s="36"/>
      <c r="CZ117" s="36"/>
      <c r="DA117" s="36"/>
      <c r="DB117" s="36"/>
      <c r="DC117" s="36"/>
      <c r="DD117" s="36"/>
      <c r="DE117" s="59">
        <f t="shared" si="33"/>
        <v>0</v>
      </c>
      <c r="DF117" s="59">
        <v>0</v>
      </c>
      <c r="DG117" s="59">
        <v>0</v>
      </c>
      <c r="DH117" s="59"/>
      <c r="DI117" s="59"/>
      <c r="DJ117" s="59"/>
      <c r="DK117" s="59" t="s">
        <v>4113</v>
      </c>
      <c r="DL117" s="59"/>
      <c r="DM117" s="23"/>
    </row>
    <row r="118" s="9" customFormat="1" ht="70" customHeight="1" spans="1:117">
      <c r="A118" s="23"/>
      <c r="B118" s="23"/>
      <c r="C118" s="23"/>
      <c r="D118" s="23"/>
      <c r="E118" s="23"/>
      <c r="F118" s="23"/>
      <c r="G118" s="23"/>
      <c r="H118" s="23"/>
      <c r="I118" s="23"/>
      <c r="J118" s="23"/>
      <c r="K118" s="23"/>
      <c r="L118" s="23"/>
      <c r="M118" s="23"/>
      <c r="N118" s="23"/>
      <c r="O118" s="23"/>
      <c r="P118" s="23"/>
      <c r="Q118" s="23">
        <f>SUBTOTAL(103,$W$7:W118)*1</f>
        <v>112</v>
      </c>
      <c r="R118" s="23"/>
      <c r="S118" s="23"/>
      <c r="T118" s="30"/>
      <c r="U118" s="23"/>
      <c r="V118" s="23" t="s">
        <v>4065</v>
      </c>
      <c r="W118" s="23" t="s">
        <v>1309</v>
      </c>
      <c r="X118" s="23" t="s">
        <v>645</v>
      </c>
      <c r="Y118" s="23" t="s">
        <v>983</v>
      </c>
      <c r="Z118" s="23" t="s">
        <v>1310</v>
      </c>
      <c r="AA118" s="23" t="s">
        <v>1311</v>
      </c>
      <c r="AB118" s="23" t="s">
        <v>196</v>
      </c>
      <c r="AC118" s="23" t="s">
        <v>648</v>
      </c>
      <c r="AD118" s="23" t="s">
        <v>1312</v>
      </c>
      <c r="AE118" s="23" t="s">
        <v>1313</v>
      </c>
      <c r="AF118" s="23" t="s">
        <v>1312</v>
      </c>
      <c r="AG118" s="23" t="s">
        <v>1314</v>
      </c>
      <c r="AH118" s="23" t="s">
        <v>224</v>
      </c>
      <c r="AI118" s="23" t="s">
        <v>225</v>
      </c>
      <c r="AJ118" s="23" t="s">
        <v>1315</v>
      </c>
      <c r="AK118" s="23" t="s">
        <v>1316</v>
      </c>
      <c r="AL118" s="23" t="s">
        <v>1317</v>
      </c>
      <c r="AM118" s="33" t="s">
        <v>1318</v>
      </c>
      <c r="AN118" s="33" t="s">
        <v>1319</v>
      </c>
      <c r="AO118" s="23" t="s">
        <v>1320</v>
      </c>
      <c r="AP118" s="23" t="s">
        <v>112</v>
      </c>
      <c r="AQ118" s="23"/>
      <c r="AR118" s="23"/>
      <c r="AS118" s="23"/>
      <c r="AT118" s="23"/>
      <c r="AU118" s="36">
        <v>48</v>
      </c>
      <c r="AV118" s="36">
        <v>48</v>
      </c>
      <c r="AW118" s="36">
        <f t="shared" si="21"/>
        <v>48</v>
      </c>
      <c r="AX118" s="36">
        <f t="shared" si="22"/>
        <v>0</v>
      </c>
      <c r="AY118" s="36">
        <v>0</v>
      </c>
      <c r="AZ118" s="36"/>
      <c r="BA118" s="40">
        <v>240</v>
      </c>
      <c r="BB118" s="40">
        <v>10</v>
      </c>
      <c r="BC118" s="23" t="s">
        <v>210</v>
      </c>
      <c r="BD118" s="23" t="s">
        <v>210</v>
      </c>
      <c r="BE118" s="23" t="s">
        <v>211</v>
      </c>
      <c r="BF118" s="23">
        <v>0</v>
      </c>
      <c r="BG118" s="23" t="s">
        <v>212</v>
      </c>
      <c r="BH118" s="23" t="s">
        <v>210</v>
      </c>
      <c r="BI118" s="23" t="s">
        <v>210</v>
      </c>
      <c r="BJ118" s="23">
        <v>0</v>
      </c>
      <c r="BK118" s="23" t="s">
        <v>210</v>
      </c>
      <c r="BL118" s="23">
        <v>0</v>
      </c>
      <c r="BM118" s="23" t="s">
        <v>1321</v>
      </c>
      <c r="BN118" s="23">
        <v>13308275210</v>
      </c>
      <c r="BO118" s="23"/>
      <c r="BP118" s="23" t="s">
        <v>209</v>
      </c>
      <c r="BQ118" s="49">
        <f t="shared" si="23"/>
        <v>48</v>
      </c>
      <c r="BR118" s="49">
        <f t="shared" si="20"/>
        <v>48</v>
      </c>
      <c r="BS118" s="49">
        <f t="shared" si="24"/>
        <v>0</v>
      </c>
      <c r="BT118" s="49">
        <f t="shared" si="25"/>
        <v>48</v>
      </c>
      <c r="BU118" s="49">
        <f t="shared" si="26"/>
        <v>0</v>
      </c>
      <c r="BV118" s="49">
        <f t="shared" si="27"/>
        <v>0</v>
      </c>
      <c r="BW118" s="49">
        <f t="shared" si="28"/>
        <v>0</v>
      </c>
      <c r="BX118" s="49">
        <f t="shared" si="29"/>
        <v>0</v>
      </c>
      <c r="BY118" s="36"/>
      <c r="BZ118" s="36"/>
      <c r="CA118" s="36"/>
      <c r="CB118" s="36"/>
      <c r="CC118" s="36"/>
      <c r="CD118" s="36"/>
      <c r="CE118" s="36">
        <f t="shared" si="30"/>
        <v>48</v>
      </c>
      <c r="CF118" s="36">
        <v>48</v>
      </c>
      <c r="CG118" s="36" t="s">
        <v>4080</v>
      </c>
      <c r="CH118" s="36" t="s">
        <v>4081</v>
      </c>
      <c r="CI118" s="36"/>
      <c r="CJ118" s="36"/>
      <c r="CK118" s="36"/>
      <c r="CL118" s="36"/>
      <c r="CM118" s="36"/>
      <c r="CN118" s="36"/>
      <c r="CO118" s="36"/>
      <c r="CP118" s="36"/>
      <c r="CQ118" s="36">
        <f t="shared" si="31"/>
        <v>0</v>
      </c>
      <c r="CR118" s="36"/>
      <c r="CS118" s="36"/>
      <c r="CT118" s="36"/>
      <c r="CU118" s="36"/>
      <c r="CV118" s="36"/>
      <c r="CW118" s="36"/>
      <c r="CX118" s="59">
        <f t="shared" si="32"/>
        <v>0</v>
      </c>
      <c r="CY118" s="36"/>
      <c r="CZ118" s="36"/>
      <c r="DA118" s="36"/>
      <c r="DB118" s="36"/>
      <c r="DC118" s="36"/>
      <c r="DD118" s="36"/>
      <c r="DE118" s="59">
        <f t="shared" si="33"/>
        <v>34.76</v>
      </c>
      <c r="DF118" s="59">
        <v>0</v>
      </c>
      <c r="DG118" s="59">
        <v>34.76</v>
      </c>
      <c r="DH118" s="59"/>
      <c r="DI118" s="59"/>
      <c r="DJ118" s="59"/>
      <c r="DK118" s="59" t="s">
        <v>4070</v>
      </c>
      <c r="DL118" s="59">
        <v>0</v>
      </c>
      <c r="DM118" s="23">
        <v>0</v>
      </c>
    </row>
    <row r="119" s="9" customFormat="1" ht="70" customHeight="1" spans="1:117">
      <c r="A119" s="23"/>
      <c r="B119" s="23"/>
      <c r="C119" s="23"/>
      <c r="D119" s="23"/>
      <c r="E119" s="23"/>
      <c r="F119" s="23"/>
      <c r="G119" s="23"/>
      <c r="H119" s="23"/>
      <c r="I119" s="23"/>
      <c r="J119" s="23"/>
      <c r="K119" s="23"/>
      <c r="L119" s="23"/>
      <c r="M119" s="23"/>
      <c r="N119" s="23"/>
      <c r="O119" s="23"/>
      <c r="P119" s="23"/>
      <c r="Q119" s="23">
        <f>SUBTOTAL(103,$W$7:W119)*1</f>
        <v>113</v>
      </c>
      <c r="R119" s="23"/>
      <c r="S119" s="23"/>
      <c r="T119" s="23"/>
      <c r="U119" s="23"/>
      <c r="V119" s="23" t="s">
        <v>4065</v>
      </c>
      <c r="W119" s="23" t="s">
        <v>1322</v>
      </c>
      <c r="X119" s="23" t="s">
        <v>645</v>
      </c>
      <c r="Y119" s="23" t="s">
        <v>1323</v>
      </c>
      <c r="Z119" s="23" t="s">
        <v>1324</v>
      </c>
      <c r="AA119" s="23" t="s">
        <v>1325</v>
      </c>
      <c r="AB119" s="23" t="s">
        <v>196</v>
      </c>
      <c r="AC119" s="23" t="s">
        <v>648</v>
      </c>
      <c r="AD119" s="23" t="s">
        <v>1326</v>
      </c>
      <c r="AE119" s="23" t="s">
        <v>1327</v>
      </c>
      <c r="AF119" s="23" t="s">
        <v>1328</v>
      </c>
      <c r="AG119" s="23" t="s">
        <v>1329</v>
      </c>
      <c r="AH119" s="23" t="s">
        <v>224</v>
      </c>
      <c r="AI119" s="23" t="s">
        <v>225</v>
      </c>
      <c r="AJ119" s="23" t="s">
        <v>1330</v>
      </c>
      <c r="AK119" s="23" t="s">
        <v>1331</v>
      </c>
      <c r="AL119" s="23" t="s">
        <v>1332</v>
      </c>
      <c r="AM119" s="33" t="s">
        <v>1318</v>
      </c>
      <c r="AN119" s="33" t="s">
        <v>1333</v>
      </c>
      <c r="AO119" s="23" t="s">
        <v>1334</v>
      </c>
      <c r="AP119" s="23" t="s">
        <v>112</v>
      </c>
      <c r="AQ119" s="23"/>
      <c r="AR119" s="23"/>
      <c r="AS119" s="23"/>
      <c r="AT119" s="23"/>
      <c r="AU119" s="36">
        <v>32</v>
      </c>
      <c r="AV119" s="36">
        <v>32</v>
      </c>
      <c r="AW119" s="36">
        <f t="shared" si="21"/>
        <v>32</v>
      </c>
      <c r="AX119" s="36">
        <f t="shared" si="22"/>
        <v>0</v>
      </c>
      <c r="AY119" s="36">
        <v>0</v>
      </c>
      <c r="AZ119" s="36"/>
      <c r="BA119" s="40">
        <v>160</v>
      </c>
      <c r="BB119" s="40">
        <v>5</v>
      </c>
      <c r="BC119" s="23" t="s">
        <v>210</v>
      </c>
      <c r="BD119" s="23" t="s">
        <v>210</v>
      </c>
      <c r="BE119" s="23" t="s">
        <v>211</v>
      </c>
      <c r="BF119" s="23">
        <v>0</v>
      </c>
      <c r="BG119" s="23" t="s">
        <v>212</v>
      </c>
      <c r="BH119" s="23" t="s">
        <v>210</v>
      </c>
      <c r="BI119" s="23" t="s">
        <v>210</v>
      </c>
      <c r="BJ119" s="23">
        <v>0</v>
      </c>
      <c r="BK119" s="23" t="s">
        <v>210</v>
      </c>
      <c r="BL119" s="23">
        <v>0</v>
      </c>
      <c r="BM119" s="23" t="s">
        <v>1321</v>
      </c>
      <c r="BN119" s="23">
        <v>13308275210</v>
      </c>
      <c r="BO119" s="23"/>
      <c r="BP119" s="23" t="s">
        <v>209</v>
      </c>
      <c r="BQ119" s="49">
        <f t="shared" si="23"/>
        <v>32</v>
      </c>
      <c r="BR119" s="49">
        <f t="shared" si="20"/>
        <v>32</v>
      </c>
      <c r="BS119" s="49">
        <f t="shared" si="24"/>
        <v>0</v>
      </c>
      <c r="BT119" s="49">
        <f t="shared" si="25"/>
        <v>32</v>
      </c>
      <c r="BU119" s="49">
        <f t="shared" si="26"/>
        <v>0</v>
      </c>
      <c r="BV119" s="49">
        <f t="shared" si="27"/>
        <v>0</v>
      </c>
      <c r="BW119" s="49">
        <f t="shared" si="28"/>
        <v>0</v>
      </c>
      <c r="BX119" s="49">
        <f t="shared" si="29"/>
        <v>0</v>
      </c>
      <c r="BY119" s="36"/>
      <c r="BZ119" s="36"/>
      <c r="CA119" s="36"/>
      <c r="CB119" s="36"/>
      <c r="CC119" s="36"/>
      <c r="CD119" s="36"/>
      <c r="CE119" s="36">
        <f t="shared" si="30"/>
        <v>32</v>
      </c>
      <c r="CF119" s="36">
        <v>32</v>
      </c>
      <c r="CG119" s="36" t="s">
        <v>4066</v>
      </c>
      <c r="CH119" s="36" t="s">
        <v>4104</v>
      </c>
      <c r="CI119" s="36"/>
      <c r="CJ119" s="36"/>
      <c r="CK119" s="36"/>
      <c r="CL119" s="36"/>
      <c r="CM119" s="36"/>
      <c r="CN119" s="36"/>
      <c r="CO119" s="36"/>
      <c r="CP119" s="36"/>
      <c r="CQ119" s="36">
        <f t="shared" si="31"/>
        <v>0</v>
      </c>
      <c r="CR119" s="36"/>
      <c r="CS119" s="36"/>
      <c r="CT119" s="36"/>
      <c r="CU119" s="36"/>
      <c r="CV119" s="36"/>
      <c r="CW119" s="36"/>
      <c r="CX119" s="59">
        <f t="shared" si="32"/>
        <v>0</v>
      </c>
      <c r="CY119" s="36"/>
      <c r="CZ119" s="36"/>
      <c r="DA119" s="36"/>
      <c r="DB119" s="36"/>
      <c r="DC119" s="36"/>
      <c r="DD119" s="36"/>
      <c r="DE119" s="59">
        <f t="shared" si="33"/>
        <v>32</v>
      </c>
      <c r="DF119" s="59">
        <v>0</v>
      </c>
      <c r="DG119" s="59">
        <v>32</v>
      </c>
      <c r="DH119" s="59"/>
      <c r="DI119" s="59"/>
      <c r="DJ119" s="59"/>
      <c r="DK119" s="59" t="s">
        <v>4070</v>
      </c>
      <c r="DL119" s="59">
        <v>0</v>
      </c>
      <c r="DM119" s="23">
        <v>0</v>
      </c>
    </row>
    <row r="120" s="9" customFormat="1" ht="70" customHeight="1" spans="1:117">
      <c r="A120" s="23"/>
      <c r="B120" s="23"/>
      <c r="C120" s="23"/>
      <c r="D120" s="23"/>
      <c r="E120" s="23"/>
      <c r="F120" s="23"/>
      <c r="G120" s="23"/>
      <c r="H120" s="23"/>
      <c r="I120" s="23"/>
      <c r="J120" s="23"/>
      <c r="K120" s="23"/>
      <c r="L120" s="23"/>
      <c r="M120" s="23"/>
      <c r="N120" s="23"/>
      <c r="O120" s="23"/>
      <c r="P120" s="23"/>
      <c r="Q120" s="23">
        <f>SUBTOTAL(103,$W$7:W120)*1</f>
        <v>114</v>
      </c>
      <c r="R120" s="23"/>
      <c r="S120" s="23"/>
      <c r="T120" s="30"/>
      <c r="U120" s="23"/>
      <c r="V120" s="23" t="s">
        <v>4065</v>
      </c>
      <c r="W120" s="23" t="s">
        <v>1335</v>
      </c>
      <c r="X120" s="23" t="s">
        <v>192</v>
      </c>
      <c r="Y120" s="23" t="s">
        <v>193</v>
      </c>
      <c r="Z120" s="23" t="s">
        <v>548</v>
      </c>
      <c r="AA120" s="23" t="s">
        <v>1336</v>
      </c>
      <c r="AB120" s="23" t="s">
        <v>466</v>
      </c>
      <c r="AC120" s="23" t="s">
        <v>247</v>
      </c>
      <c r="AD120" s="23" t="s">
        <v>1337</v>
      </c>
      <c r="AE120" s="23" t="s">
        <v>1338</v>
      </c>
      <c r="AF120" s="23" t="s">
        <v>1337</v>
      </c>
      <c r="AG120" s="23" t="s">
        <v>1339</v>
      </c>
      <c r="AH120" s="23" t="s">
        <v>224</v>
      </c>
      <c r="AI120" s="23" t="s">
        <v>225</v>
      </c>
      <c r="AJ120" s="23" t="s">
        <v>1340</v>
      </c>
      <c r="AK120" s="23">
        <v>0</v>
      </c>
      <c r="AL120" s="23" t="s">
        <v>1341</v>
      </c>
      <c r="AM120" s="33" t="s">
        <v>558</v>
      </c>
      <c r="AN120" s="33" t="s">
        <v>290</v>
      </c>
      <c r="AO120" s="23" t="s">
        <v>559</v>
      </c>
      <c r="AP120" s="23" t="s">
        <v>20</v>
      </c>
      <c r="AQ120" s="23"/>
      <c r="AR120" s="23"/>
      <c r="AS120" s="23"/>
      <c r="AT120" s="23"/>
      <c r="AU120" s="36">
        <v>100</v>
      </c>
      <c r="AV120" s="36">
        <v>100</v>
      </c>
      <c r="AW120" s="36">
        <f t="shared" si="21"/>
        <v>100</v>
      </c>
      <c r="AX120" s="36">
        <f t="shared" si="22"/>
        <v>0</v>
      </c>
      <c r="AY120" s="36">
        <v>0</v>
      </c>
      <c r="AZ120" s="36"/>
      <c r="BA120" s="40">
        <v>353</v>
      </c>
      <c r="BB120" s="40">
        <v>47</v>
      </c>
      <c r="BC120" s="23" t="s">
        <v>210</v>
      </c>
      <c r="BD120" s="23" t="s">
        <v>210</v>
      </c>
      <c r="BE120" s="23" t="s">
        <v>211</v>
      </c>
      <c r="BF120" s="23">
        <v>0</v>
      </c>
      <c r="BG120" s="23" t="s">
        <v>212</v>
      </c>
      <c r="BH120" s="23" t="s">
        <v>210</v>
      </c>
      <c r="BI120" s="23" t="s">
        <v>210</v>
      </c>
      <c r="BJ120" s="23">
        <v>0</v>
      </c>
      <c r="BK120" s="23" t="s">
        <v>210</v>
      </c>
      <c r="BL120" s="23">
        <v>0</v>
      </c>
      <c r="BM120" s="23" t="s">
        <v>1342</v>
      </c>
      <c r="BN120" s="23" t="s">
        <v>1343</v>
      </c>
      <c r="BO120" s="23"/>
      <c r="BP120" s="23"/>
      <c r="BQ120" s="49">
        <f t="shared" si="23"/>
        <v>100</v>
      </c>
      <c r="BR120" s="49">
        <f t="shared" si="20"/>
        <v>0</v>
      </c>
      <c r="BS120" s="49">
        <f t="shared" si="24"/>
        <v>0</v>
      </c>
      <c r="BT120" s="49">
        <f t="shared" si="25"/>
        <v>0</v>
      </c>
      <c r="BU120" s="49">
        <f t="shared" si="26"/>
        <v>0</v>
      </c>
      <c r="BV120" s="49">
        <f t="shared" si="27"/>
        <v>0</v>
      </c>
      <c r="BW120" s="49">
        <f t="shared" si="28"/>
        <v>100</v>
      </c>
      <c r="BX120" s="49">
        <f t="shared" si="29"/>
        <v>0</v>
      </c>
      <c r="BY120" s="36"/>
      <c r="BZ120" s="36"/>
      <c r="CA120" s="36"/>
      <c r="CB120" s="36"/>
      <c r="CC120" s="36"/>
      <c r="CD120" s="36"/>
      <c r="CE120" s="36">
        <f t="shared" si="30"/>
        <v>0</v>
      </c>
      <c r="CF120" s="36"/>
      <c r="CG120" s="36"/>
      <c r="CH120" s="36"/>
      <c r="CI120" s="36"/>
      <c r="CJ120" s="36"/>
      <c r="CK120" s="36"/>
      <c r="CL120" s="36"/>
      <c r="CM120" s="36"/>
      <c r="CN120" s="36"/>
      <c r="CO120" s="36"/>
      <c r="CP120" s="36"/>
      <c r="CQ120" s="36">
        <f t="shared" si="31"/>
        <v>0</v>
      </c>
      <c r="CR120" s="36"/>
      <c r="CS120" s="36"/>
      <c r="CT120" s="36"/>
      <c r="CU120" s="36"/>
      <c r="CV120" s="36"/>
      <c r="CW120" s="36"/>
      <c r="CX120" s="59">
        <f t="shared" si="32"/>
        <v>100</v>
      </c>
      <c r="CY120" s="36">
        <v>100</v>
      </c>
      <c r="CZ120" s="36" t="s">
        <v>4090</v>
      </c>
      <c r="DA120" s="36" t="s">
        <v>4146</v>
      </c>
      <c r="DB120" s="36"/>
      <c r="DC120" s="36"/>
      <c r="DD120" s="36"/>
      <c r="DE120" s="59">
        <f t="shared" si="33"/>
        <v>0</v>
      </c>
      <c r="DF120" s="59">
        <v>0</v>
      </c>
      <c r="DG120" s="59">
        <v>0</v>
      </c>
      <c r="DH120" s="59"/>
      <c r="DI120" s="59"/>
      <c r="DJ120" s="59"/>
      <c r="DK120" s="59" t="s">
        <v>4075</v>
      </c>
      <c r="DL120" s="59">
        <v>0</v>
      </c>
      <c r="DM120" s="23">
        <v>0</v>
      </c>
    </row>
    <row r="121" s="9" customFormat="1" ht="70" customHeight="1" spans="1:117">
      <c r="A121" s="23"/>
      <c r="B121" s="23"/>
      <c r="C121" s="23"/>
      <c r="D121" s="23"/>
      <c r="E121" s="23"/>
      <c r="F121" s="23"/>
      <c r="G121" s="23"/>
      <c r="H121" s="23"/>
      <c r="I121" s="23"/>
      <c r="J121" s="23"/>
      <c r="K121" s="23"/>
      <c r="L121" s="23"/>
      <c r="M121" s="23"/>
      <c r="N121" s="23"/>
      <c r="O121" s="23"/>
      <c r="P121" s="23"/>
      <c r="Q121" s="23">
        <f>SUBTOTAL(103,$W$7:W121)*1</f>
        <v>115</v>
      </c>
      <c r="R121" s="23"/>
      <c r="S121" s="23"/>
      <c r="T121" s="23"/>
      <c r="U121" s="23"/>
      <c r="V121" s="23" t="s">
        <v>4065</v>
      </c>
      <c r="W121" s="23" t="s">
        <v>1344</v>
      </c>
      <c r="X121" s="23" t="s">
        <v>192</v>
      </c>
      <c r="Y121" s="23" t="s">
        <v>193</v>
      </c>
      <c r="Z121" s="23" t="s">
        <v>1060</v>
      </c>
      <c r="AA121" s="23" t="s">
        <v>1345</v>
      </c>
      <c r="AB121" s="23" t="s">
        <v>466</v>
      </c>
      <c r="AC121" s="23" t="s">
        <v>1346</v>
      </c>
      <c r="AD121" s="23" t="s">
        <v>1347</v>
      </c>
      <c r="AE121" s="23" t="s">
        <v>1348</v>
      </c>
      <c r="AF121" s="23" t="s">
        <v>1347</v>
      </c>
      <c r="AG121" s="23" t="s">
        <v>1349</v>
      </c>
      <c r="AH121" s="23" t="s">
        <v>224</v>
      </c>
      <c r="AI121" s="23" t="s">
        <v>225</v>
      </c>
      <c r="AJ121" s="23" t="s">
        <v>1350</v>
      </c>
      <c r="AK121" s="23">
        <v>0</v>
      </c>
      <c r="AL121" s="23" t="s">
        <v>1351</v>
      </c>
      <c r="AM121" s="33" t="s">
        <v>558</v>
      </c>
      <c r="AN121" s="33" t="s">
        <v>290</v>
      </c>
      <c r="AO121" s="23" t="s">
        <v>559</v>
      </c>
      <c r="AP121" s="23" t="s">
        <v>52</v>
      </c>
      <c r="AQ121" s="23"/>
      <c r="AR121" s="23"/>
      <c r="AS121" s="23"/>
      <c r="AT121" s="23"/>
      <c r="AU121" s="36">
        <v>120</v>
      </c>
      <c r="AV121" s="36">
        <v>120</v>
      </c>
      <c r="AW121" s="36">
        <f t="shared" si="21"/>
        <v>120</v>
      </c>
      <c r="AX121" s="36">
        <f t="shared" si="22"/>
        <v>0</v>
      </c>
      <c r="AY121" s="36">
        <v>0</v>
      </c>
      <c r="AZ121" s="36"/>
      <c r="BA121" s="40">
        <v>894</v>
      </c>
      <c r="BB121" s="40">
        <v>68</v>
      </c>
      <c r="BC121" s="23" t="s">
        <v>210</v>
      </c>
      <c r="BD121" s="23" t="s">
        <v>210</v>
      </c>
      <c r="BE121" s="23" t="s">
        <v>211</v>
      </c>
      <c r="BF121" s="23">
        <v>0</v>
      </c>
      <c r="BG121" s="23" t="s">
        <v>212</v>
      </c>
      <c r="BH121" s="23" t="s">
        <v>210</v>
      </c>
      <c r="BI121" s="23" t="s">
        <v>210</v>
      </c>
      <c r="BJ121" s="23">
        <v>0</v>
      </c>
      <c r="BK121" s="23" t="s">
        <v>210</v>
      </c>
      <c r="BL121" s="23">
        <v>0</v>
      </c>
      <c r="BM121" s="23" t="s">
        <v>884</v>
      </c>
      <c r="BN121" s="23">
        <v>15823989398</v>
      </c>
      <c r="BO121" s="23"/>
      <c r="BP121" s="23" t="s">
        <v>209</v>
      </c>
      <c r="BQ121" s="49">
        <f t="shared" si="23"/>
        <v>120</v>
      </c>
      <c r="BR121" s="49">
        <f t="shared" si="20"/>
        <v>23</v>
      </c>
      <c r="BS121" s="49">
        <f t="shared" si="24"/>
        <v>0</v>
      </c>
      <c r="BT121" s="49">
        <f t="shared" si="25"/>
        <v>23</v>
      </c>
      <c r="BU121" s="49">
        <f t="shared" si="26"/>
        <v>0</v>
      </c>
      <c r="BV121" s="49">
        <f t="shared" si="27"/>
        <v>97</v>
      </c>
      <c r="BW121" s="49">
        <f t="shared" si="28"/>
        <v>0</v>
      </c>
      <c r="BX121" s="49">
        <f t="shared" si="29"/>
        <v>0</v>
      </c>
      <c r="BY121" s="36"/>
      <c r="BZ121" s="36"/>
      <c r="CA121" s="36"/>
      <c r="CB121" s="36"/>
      <c r="CC121" s="36"/>
      <c r="CD121" s="36"/>
      <c r="CE121" s="36">
        <f t="shared" si="30"/>
        <v>23</v>
      </c>
      <c r="CF121" s="36">
        <v>23</v>
      </c>
      <c r="CG121" s="36" t="s">
        <v>4066</v>
      </c>
      <c r="CH121" s="36" t="s">
        <v>4115</v>
      </c>
      <c r="CI121" s="36"/>
      <c r="CJ121" s="36"/>
      <c r="CK121" s="36"/>
      <c r="CL121" s="36"/>
      <c r="CM121" s="36"/>
      <c r="CN121" s="36"/>
      <c r="CO121" s="36"/>
      <c r="CP121" s="36"/>
      <c r="CQ121" s="36">
        <f t="shared" si="31"/>
        <v>97</v>
      </c>
      <c r="CR121" s="36">
        <v>97</v>
      </c>
      <c r="CS121" s="36" t="s">
        <v>4068</v>
      </c>
      <c r="CT121" s="36" t="s">
        <v>4114</v>
      </c>
      <c r="CU121" s="36"/>
      <c r="CV121" s="36"/>
      <c r="CW121" s="36"/>
      <c r="CX121" s="59">
        <f t="shared" si="32"/>
        <v>0</v>
      </c>
      <c r="CY121" s="36"/>
      <c r="CZ121" s="36"/>
      <c r="DA121" s="36"/>
      <c r="DB121" s="36"/>
      <c r="DC121" s="36"/>
      <c r="DD121" s="36"/>
      <c r="DE121" s="59">
        <f t="shared" si="33"/>
        <v>0</v>
      </c>
      <c r="DF121" s="59">
        <v>0</v>
      </c>
      <c r="DG121" s="59">
        <v>0</v>
      </c>
      <c r="DH121" s="59"/>
      <c r="DI121" s="59"/>
      <c r="DJ121" s="59"/>
      <c r="DK121" s="59" t="s">
        <v>4075</v>
      </c>
      <c r="DL121" s="59">
        <v>0.5</v>
      </c>
      <c r="DM121" s="23" t="s">
        <v>4175</v>
      </c>
    </row>
    <row r="122" s="9" customFormat="1" ht="70" customHeight="1" spans="1:117">
      <c r="A122" s="23"/>
      <c r="B122" s="23"/>
      <c r="C122" s="23"/>
      <c r="D122" s="23"/>
      <c r="E122" s="23"/>
      <c r="F122" s="23"/>
      <c r="G122" s="23"/>
      <c r="H122" s="23"/>
      <c r="I122" s="23"/>
      <c r="J122" s="23"/>
      <c r="K122" s="23"/>
      <c r="L122" s="23"/>
      <c r="M122" s="23"/>
      <c r="N122" s="23"/>
      <c r="O122" s="23"/>
      <c r="P122" s="23"/>
      <c r="Q122" s="23">
        <f>SUBTOTAL(103,$W$7:W122)*1</f>
        <v>116</v>
      </c>
      <c r="R122" s="23"/>
      <c r="S122" s="23"/>
      <c r="T122" s="30"/>
      <c r="U122" s="23"/>
      <c r="V122" s="23" t="s">
        <v>4065</v>
      </c>
      <c r="W122" s="23" t="s">
        <v>1352</v>
      </c>
      <c r="X122" s="23" t="s">
        <v>192</v>
      </c>
      <c r="Y122" s="23" t="s">
        <v>193</v>
      </c>
      <c r="Z122" s="23" t="s">
        <v>548</v>
      </c>
      <c r="AA122" s="23" t="s">
        <v>1353</v>
      </c>
      <c r="AB122" s="23" t="s">
        <v>466</v>
      </c>
      <c r="AC122" s="23" t="s">
        <v>1354</v>
      </c>
      <c r="AD122" s="23" t="s">
        <v>1355</v>
      </c>
      <c r="AE122" s="23" t="s">
        <v>1356</v>
      </c>
      <c r="AF122" s="23" t="s">
        <v>1355</v>
      </c>
      <c r="AG122" s="23" t="s">
        <v>1357</v>
      </c>
      <c r="AH122" s="23" t="s">
        <v>224</v>
      </c>
      <c r="AI122" s="23" t="s">
        <v>225</v>
      </c>
      <c r="AJ122" s="23" t="s">
        <v>1358</v>
      </c>
      <c r="AK122" s="23">
        <v>0</v>
      </c>
      <c r="AL122" s="23" t="s">
        <v>1359</v>
      </c>
      <c r="AM122" s="33" t="s">
        <v>558</v>
      </c>
      <c r="AN122" s="33" t="s">
        <v>1360</v>
      </c>
      <c r="AO122" s="23" t="s">
        <v>559</v>
      </c>
      <c r="AP122" s="23" t="s">
        <v>74</v>
      </c>
      <c r="AQ122" s="23"/>
      <c r="AR122" s="23"/>
      <c r="AS122" s="23"/>
      <c r="AT122" s="23"/>
      <c r="AU122" s="36">
        <v>152</v>
      </c>
      <c r="AV122" s="36">
        <v>152</v>
      </c>
      <c r="AW122" s="36">
        <f t="shared" si="21"/>
        <v>100</v>
      </c>
      <c r="AX122" s="36">
        <f t="shared" si="22"/>
        <v>52</v>
      </c>
      <c r="AY122" s="36">
        <v>0</v>
      </c>
      <c r="AZ122" s="36"/>
      <c r="BA122" s="40">
        <v>300</v>
      </c>
      <c r="BB122" s="40">
        <v>62</v>
      </c>
      <c r="BC122" s="23" t="s">
        <v>210</v>
      </c>
      <c r="BD122" s="23" t="s">
        <v>210</v>
      </c>
      <c r="BE122" s="23" t="s">
        <v>211</v>
      </c>
      <c r="BF122" s="23">
        <v>0</v>
      </c>
      <c r="BG122" s="23" t="s">
        <v>212</v>
      </c>
      <c r="BH122" s="23" t="s">
        <v>210</v>
      </c>
      <c r="BI122" s="23" t="s">
        <v>210</v>
      </c>
      <c r="BJ122" s="23">
        <v>0</v>
      </c>
      <c r="BK122" s="23" t="s">
        <v>210</v>
      </c>
      <c r="BL122" s="23">
        <v>0</v>
      </c>
      <c r="BM122" s="23" t="s">
        <v>1361</v>
      </c>
      <c r="BN122" s="23">
        <v>13896873158</v>
      </c>
      <c r="BO122" s="23"/>
      <c r="BP122" s="23"/>
      <c r="BQ122" s="49">
        <f t="shared" si="23"/>
        <v>100</v>
      </c>
      <c r="BR122" s="49">
        <f t="shared" si="20"/>
        <v>0</v>
      </c>
      <c r="BS122" s="49">
        <f t="shared" si="24"/>
        <v>0</v>
      </c>
      <c r="BT122" s="49">
        <f t="shared" si="25"/>
        <v>0</v>
      </c>
      <c r="BU122" s="49">
        <f t="shared" si="26"/>
        <v>0</v>
      </c>
      <c r="BV122" s="49">
        <f t="shared" si="27"/>
        <v>0</v>
      </c>
      <c r="BW122" s="49">
        <f t="shared" si="28"/>
        <v>100</v>
      </c>
      <c r="BX122" s="49">
        <f t="shared" si="29"/>
        <v>0</v>
      </c>
      <c r="BY122" s="36"/>
      <c r="BZ122" s="36"/>
      <c r="CA122" s="36"/>
      <c r="CB122" s="36"/>
      <c r="CC122" s="36"/>
      <c r="CD122" s="36"/>
      <c r="CE122" s="36">
        <f t="shared" si="30"/>
        <v>0</v>
      </c>
      <c r="CF122" s="36"/>
      <c r="CG122" s="36"/>
      <c r="CH122" s="36"/>
      <c r="CI122" s="36"/>
      <c r="CJ122" s="36"/>
      <c r="CK122" s="36"/>
      <c r="CL122" s="36"/>
      <c r="CM122" s="36"/>
      <c r="CN122" s="36"/>
      <c r="CO122" s="36"/>
      <c r="CP122" s="36"/>
      <c r="CQ122" s="36">
        <f t="shared" si="31"/>
        <v>0</v>
      </c>
      <c r="CR122" s="36"/>
      <c r="CS122" s="36"/>
      <c r="CT122" s="36"/>
      <c r="CU122" s="36"/>
      <c r="CV122" s="36"/>
      <c r="CW122" s="36"/>
      <c r="CX122" s="59">
        <f t="shared" si="32"/>
        <v>100</v>
      </c>
      <c r="CY122" s="36">
        <v>100</v>
      </c>
      <c r="CZ122" s="36" t="s">
        <v>4090</v>
      </c>
      <c r="DA122" s="36" t="s">
        <v>4146</v>
      </c>
      <c r="DB122" s="36"/>
      <c r="DC122" s="36"/>
      <c r="DD122" s="36"/>
      <c r="DE122" s="59">
        <f t="shared" si="33"/>
        <v>0</v>
      </c>
      <c r="DF122" s="59">
        <v>0</v>
      </c>
      <c r="DG122" s="59">
        <v>0</v>
      </c>
      <c r="DH122" s="59"/>
      <c r="DI122" s="59"/>
      <c r="DJ122" s="59"/>
      <c r="DK122" s="59" t="s">
        <v>4075</v>
      </c>
      <c r="DL122" s="59">
        <v>0</v>
      </c>
      <c r="DM122" s="23">
        <v>0</v>
      </c>
    </row>
    <row r="123" s="9" customFormat="1" ht="70" customHeight="1" spans="1:117">
      <c r="A123" s="23"/>
      <c r="B123" s="23"/>
      <c r="C123" s="23"/>
      <c r="D123" s="23"/>
      <c r="E123" s="23"/>
      <c r="F123" s="23"/>
      <c r="G123" s="23"/>
      <c r="H123" s="23"/>
      <c r="I123" s="23"/>
      <c r="J123" s="23"/>
      <c r="K123" s="23"/>
      <c r="L123" s="23"/>
      <c r="M123" s="23"/>
      <c r="N123" s="23"/>
      <c r="O123" s="23"/>
      <c r="P123" s="23"/>
      <c r="Q123" s="23">
        <f>SUBTOTAL(103,$W$7:W123)*1</f>
        <v>117</v>
      </c>
      <c r="R123" s="23"/>
      <c r="S123" s="23"/>
      <c r="T123" s="23"/>
      <c r="U123" s="23"/>
      <c r="V123" s="23" t="s">
        <v>4065</v>
      </c>
      <c r="W123" s="23" t="s">
        <v>1362</v>
      </c>
      <c r="X123" s="23" t="s">
        <v>192</v>
      </c>
      <c r="Y123" s="23" t="s">
        <v>193</v>
      </c>
      <c r="Z123" s="23" t="s">
        <v>548</v>
      </c>
      <c r="AA123" s="23" t="s">
        <v>1363</v>
      </c>
      <c r="AB123" s="23" t="s">
        <v>466</v>
      </c>
      <c r="AC123" s="23" t="s">
        <v>1364</v>
      </c>
      <c r="AD123" s="23" t="s">
        <v>1365</v>
      </c>
      <c r="AE123" s="23" t="s">
        <v>1366</v>
      </c>
      <c r="AF123" s="23" t="s">
        <v>1365</v>
      </c>
      <c r="AG123" s="23" t="s">
        <v>1367</v>
      </c>
      <c r="AH123" s="23" t="s">
        <v>224</v>
      </c>
      <c r="AI123" s="23" t="s">
        <v>225</v>
      </c>
      <c r="AJ123" s="23" t="s">
        <v>1368</v>
      </c>
      <c r="AK123" s="23">
        <v>0</v>
      </c>
      <c r="AL123" s="23" t="s">
        <v>1369</v>
      </c>
      <c r="AM123" s="33" t="s">
        <v>815</v>
      </c>
      <c r="AN123" s="33" t="s">
        <v>290</v>
      </c>
      <c r="AO123" s="23" t="s">
        <v>559</v>
      </c>
      <c r="AP123" s="23" t="s">
        <v>122</v>
      </c>
      <c r="AQ123" s="23"/>
      <c r="AR123" s="23"/>
      <c r="AS123" s="23"/>
      <c r="AT123" s="23"/>
      <c r="AU123" s="36">
        <v>460</v>
      </c>
      <c r="AV123" s="36">
        <v>460</v>
      </c>
      <c r="AW123" s="36">
        <f t="shared" si="21"/>
        <v>460</v>
      </c>
      <c r="AX123" s="36">
        <f t="shared" si="22"/>
        <v>0</v>
      </c>
      <c r="AY123" s="36">
        <v>0</v>
      </c>
      <c r="AZ123" s="36"/>
      <c r="BA123" s="40">
        <v>0</v>
      </c>
      <c r="BB123" s="40">
        <v>0</v>
      </c>
      <c r="BC123" s="23">
        <v>0</v>
      </c>
      <c r="BD123" s="23">
        <v>0</v>
      </c>
      <c r="BE123" s="23">
        <v>0</v>
      </c>
      <c r="BF123" s="23">
        <v>0</v>
      </c>
      <c r="BG123" s="23">
        <v>0</v>
      </c>
      <c r="BH123" s="23">
        <v>0</v>
      </c>
      <c r="BI123" s="23">
        <v>0</v>
      </c>
      <c r="BJ123" s="23">
        <v>0</v>
      </c>
      <c r="BK123" s="23">
        <v>0</v>
      </c>
      <c r="BL123" s="23">
        <v>0</v>
      </c>
      <c r="BM123" s="23">
        <v>0</v>
      </c>
      <c r="BN123" s="23">
        <v>0</v>
      </c>
      <c r="BO123" s="23"/>
      <c r="BP123" s="23" t="s">
        <v>209</v>
      </c>
      <c r="BQ123" s="49">
        <f t="shared" si="23"/>
        <v>460</v>
      </c>
      <c r="BR123" s="49">
        <f t="shared" si="20"/>
        <v>240</v>
      </c>
      <c r="BS123" s="49">
        <f t="shared" si="24"/>
        <v>35</v>
      </c>
      <c r="BT123" s="49">
        <f t="shared" si="25"/>
        <v>205</v>
      </c>
      <c r="BU123" s="49">
        <f t="shared" si="26"/>
        <v>0</v>
      </c>
      <c r="BV123" s="49">
        <f t="shared" si="27"/>
        <v>0</v>
      </c>
      <c r="BW123" s="49">
        <f t="shared" si="28"/>
        <v>220</v>
      </c>
      <c r="BX123" s="49">
        <f t="shared" si="29"/>
        <v>35</v>
      </c>
      <c r="BY123" s="49">
        <v>35</v>
      </c>
      <c r="BZ123" s="49" t="s">
        <v>4078</v>
      </c>
      <c r="CA123" s="49" t="s">
        <v>4088</v>
      </c>
      <c r="CB123" s="36"/>
      <c r="CC123" s="36"/>
      <c r="CD123" s="36"/>
      <c r="CE123" s="36">
        <f t="shared" si="30"/>
        <v>205</v>
      </c>
      <c r="CF123" s="36">
        <v>85</v>
      </c>
      <c r="CG123" s="36" t="s">
        <v>4066</v>
      </c>
      <c r="CH123" s="36" t="s">
        <v>4104</v>
      </c>
      <c r="CI123" s="36">
        <v>120</v>
      </c>
      <c r="CJ123" s="36" t="s">
        <v>4066</v>
      </c>
      <c r="CK123" s="36" t="s">
        <v>4115</v>
      </c>
      <c r="CL123" s="36"/>
      <c r="CM123" s="36"/>
      <c r="CN123" s="36"/>
      <c r="CO123" s="36"/>
      <c r="CP123" s="36"/>
      <c r="CQ123" s="36">
        <f t="shared" si="31"/>
        <v>0</v>
      </c>
      <c r="CR123" s="36"/>
      <c r="CS123" s="36"/>
      <c r="CT123" s="36"/>
      <c r="CU123" s="36"/>
      <c r="CV123" s="36"/>
      <c r="CW123" s="36"/>
      <c r="CX123" s="59">
        <f>CY123+DB123</f>
        <v>220</v>
      </c>
      <c r="CY123" s="36">
        <v>220</v>
      </c>
      <c r="CZ123" s="36" t="s">
        <v>4090</v>
      </c>
      <c r="DA123" s="36" t="s">
        <v>4146</v>
      </c>
      <c r="DB123" s="49"/>
      <c r="DC123" s="49"/>
      <c r="DD123" s="49"/>
      <c r="DE123" s="59">
        <f t="shared" si="33"/>
        <v>0</v>
      </c>
      <c r="DF123" s="59">
        <v>0</v>
      </c>
      <c r="DG123" s="59">
        <v>0</v>
      </c>
      <c r="DH123" s="59"/>
      <c r="DI123" s="59"/>
      <c r="DJ123" s="59"/>
      <c r="DK123" s="59" t="s">
        <v>4075</v>
      </c>
      <c r="DL123" s="59">
        <v>0</v>
      </c>
      <c r="DM123" s="23">
        <v>0</v>
      </c>
    </row>
    <row r="124" s="9" customFormat="1" ht="70" customHeight="1" spans="1:117">
      <c r="A124" s="23"/>
      <c r="B124" s="23"/>
      <c r="C124" s="23"/>
      <c r="D124" s="23"/>
      <c r="E124" s="23"/>
      <c r="F124" s="23"/>
      <c r="G124" s="23"/>
      <c r="H124" s="23"/>
      <c r="I124" s="23"/>
      <c r="J124" s="23"/>
      <c r="K124" s="23"/>
      <c r="L124" s="23"/>
      <c r="M124" s="23"/>
      <c r="N124" s="23"/>
      <c r="O124" s="23"/>
      <c r="P124" s="23"/>
      <c r="Q124" s="23">
        <f>SUBTOTAL(103,$W$7:W124)*1</f>
        <v>118</v>
      </c>
      <c r="R124" s="23"/>
      <c r="S124" s="23"/>
      <c r="T124" s="30"/>
      <c r="U124" s="23"/>
      <c r="V124" s="23" t="s">
        <v>4065</v>
      </c>
      <c r="W124" s="23" t="s">
        <v>1371</v>
      </c>
      <c r="X124" s="23" t="s">
        <v>192</v>
      </c>
      <c r="Y124" s="23" t="s">
        <v>193</v>
      </c>
      <c r="Z124" s="23" t="s">
        <v>548</v>
      </c>
      <c r="AA124" s="23" t="s">
        <v>1372</v>
      </c>
      <c r="AB124" s="23" t="s">
        <v>466</v>
      </c>
      <c r="AC124" s="23" t="s">
        <v>1373</v>
      </c>
      <c r="AD124" s="23" t="s">
        <v>1374</v>
      </c>
      <c r="AE124" s="23" t="s">
        <v>1375</v>
      </c>
      <c r="AF124" s="23" t="s">
        <v>1374</v>
      </c>
      <c r="AG124" s="23" t="s">
        <v>1376</v>
      </c>
      <c r="AH124" s="23" t="s">
        <v>224</v>
      </c>
      <c r="AI124" s="23" t="s">
        <v>225</v>
      </c>
      <c r="AJ124" s="23" t="s">
        <v>1377</v>
      </c>
      <c r="AK124" s="23">
        <v>0</v>
      </c>
      <c r="AL124" s="23" t="s">
        <v>1378</v>
      </c>
      <c r="AM124" s="33" t="s">
        <v>815</v>
      </c>
      <c r="AN124" s="33" t="s">
        <v>290</v>
      </c>
      <c r="AO124" s="23" t="s">
        <v>559</v>
      </c>
      <c r="AP124" s="23" t="s">
        <v>122</v>
      </c>
      <c r="AQ124" s="23"/>
      <c r="AR124" s="23"/>
      <c r="AS124" s="23"/>
      <c r="AT124" s="23"/>
      <c r="AU124" s="36">
        <v>405</v>
      </c>
      <c r="AV124" s="36">
        <v>405</v>
      </c>
      <c r="AW124" s="36">
        <f t="shared" si="21"/>
        <v>156.388</v>
      </c>
      <c r="AX124" s="36">
        <f t="shared" si="22"/>
        <v>248.612</v>
      </c>
      <c r="AY124" s="36">
        <v>0</v>
      </c>
      <c r="AZ124" s="36"/>
      <c r="BA124" s="40">
        <v>0</v>
      </c>
      <c r="BB124" s="40">
        <v>0</v>
      </c>
      <c r="BC124" s="23">
        <v>0</v>
      </c>
      <c r="BD124" s="23">
        <v>0</v>
      </c>
      <c r="BE124" s="23">
        <v>0</v>
      </c>
      <c r="BF124" s="23">
        <v>0</v>
      </c>
      <c r="BG124" s="23">
        <v>0</v>
      </c>
      <c r="BH124" s="23">
        <v>0</v>
      </c>
      <c r="BI124" s="23">
        <v>0</v>
      </c>
      <c r="BJ124" s="23">
        <v>0</v>
      </c>
      <c r="BK124" s="23">
        <v>0</v>
      </c>
      <c r="BL124" s="23">
        <v>0</v>
      </c>
      <c r="BM124" s="23">
        <v>0</v>
      </c>
      <c r="BN124" s="23">
        <v>0</v>
      </c>
      <c r="BO124" s="23"/>
      <c r="BP124" s="23" t="s">
        <v>209</v>
      </c>
      <c r="BQ124" s="49">
        <f t="shared" si="23"/>
        <v>156.388</v>
      </c>
      <c r="BR124" s="49">
        <f t="shared" si="20"/>
        <v>56.388</v>
      </c>
      <c r="BS124" s="49">
        <f t="shared" si="24"/>
        <v>0</v>
      </c>
      <c r="BT124" s="49">
        <f t="shared" si="25"/>
        <v>56.388</v>
      </c>
      <c r="BU124" s="49">
        <f t="shared" si="26"/>
        <v>0</v>
      </c>
      <c r="BV124" s="49">
        <f t="shared" si="27"/>
        <v>0</v>
      </c>
      <c r="BW124" s="49">
        <f t="shared" si="28"/>
        <v>100</v>
      </c>
      <c r="BX124" s="49">
        <f t="shared" si="29"/>
        <v>0</v>
      </c>
      <c r="BY124" s="36"/>
      <c r="BZ124" s="36"/>
      <c r="CA124" s="36"/>
      <c r="CB124" s="36"/>
      <c r="CC124" s="36"/>
      <c r="CD124" s="36"/>
      <c r="CE124" s="36">
        <f t="shared" si="30"/>
        <v>56.388</v>
      </c>
      <c r="CF124" s="36">
        <v>56.388</v>
      </c>
      <c r="CG124" s="36" t="s">
        <v>4066</v>
      </c>
      <c r="CH124" s="36" t="s">
        <v>4115</v>
      </c>
      <c r="CI124" s="36"/>
      <c r="CJ124" s="36"/>
      <c r="CK124" s="36"/>
      <c r="CL124" s="36"/>
      <c r="CM124" s="36"/>
      <c r="CN124" s="36"/>
      <c r="CO124" s="36"/>
      <c r="CP124" s="36"/>
      <c r="CQ124" s="36">
        <f t="shared" si="31"/>
        <v>0</v>
      </c>
      <c r="CR124" s="36"/>
      <c r="CS124" s="36"/>
      <c r="CT124" s="36"/>
      <c r="CU124" s="36"/>
      <c r="CV124" s="36"/>
      <c r="CW124" s="36"/>
      <c r="CX124" s="59">
        <f t="shared" ref="CX124:CX187" si="34">CY124</f>
        <v>100</v>
      </c>
      <c r="CY124" s="36">
        <v>100</v>
      </c>
      <c r="CZ124" s="36" t="s">
        <v>4090</v>
      </c>
      <c r="DA124" s="36" t="s">
        <v>4146</v>
      </c>
      <c r="DB124" s="36"/>
      <c r="DC124" s="36"/>
      <c r="DD124" s="36"/>
      <c r="DE124" s="59">
        <f t="shared" si="33"/>
        <v>0</v>
      </c>
      <c r="DF124" s="59">
        <v>0</v>
      </c>
      <c r="DG124" s="59">
        <v>0</v>
      </c>
      <c r="DH124" s="59"/>
      <c r="DI124" s="59"/>
      <c r="DJ124" s="59"/>
      <c r="DK124" s="59" t="s">
        <v>4098</v>
      </c>
      <c r="DL124" s="59">
        <v>0</v>
      </c>
      <c r="DM124" s="23">
        <v>0</v>
      </c>
    </row>
    <row r="125" s="9" customFormat="1" ht="70" customHeight="1" spans="1:117">
      <c r="A125" s="23"/>
      <c r="B125" s="23"/>
      <c r="C125" s="23"/>
      <c r="D125" s="23"/>
      <c r="E125" s="23"/>
      <c r="F125" s="23"/>
      <c r="G125" s="23"/>
      <c r="H125" s="23"/>
      <c r="I125" s="23"/>
      <c r="J125" s="23"/>
      <c r="K125" s="23"/>
      <c r="L125" s="23"/>
      <c r="M125" s="23"/>
      <c r="N125" s="23"/>
      <c r="O125" s="23"/>
      <c r="P125" s="23"/>
      <c r="Q125" s="23">
        <f>SUBTOTAL(103,$W$7:W125)*1</f>
        <v>119</v>
      </c>
      <c r="R125" s="23"/>
      <c r="S125" s="23"/>
      <c r="T125" s="23"/>
      <c r="U125" s="23"/>
      <c r="V125" s="23" t="s">
        <v>4065</v>
      </c>
      <c r="W125" s="23" t="s">
        <v>1379</v>
      </c>
      <c r="X125" s="23" t="s">
        <v>192</v>
      </c>
      <c r="Y125" s="23" t="s">
        <v>193</v>
      </c>
      <c r="Z125" s="23" t="s">
        <v>548</v>
      </c>
      <c r="AA125" s="23" t="s">
        <v>1380</v>
      </c>
      <c r="AB125" s="23" t="s">
        <v>466</v>
      </c>
      <c r="AC125" s="23" t="s">
        <v>1381</v>
      </c>
      <c r="AD125" s="23" t="s">
        <v>1382</v>
      </c>
      <c r="AE125" s="23" t="s">
        <v>1383</v>
      </c>
      <c r="AF125" s="23" t="s">
        <v>1382</v>
      </c>
      <c r="AG125" s="23" t="s">
        <v>1384</v>
      </c>
      <c r="AH125" s="23" t="s">
        <v>224</v>
      </c>
      <c r="AI125" s="23" t="s">
        <v>225</v>
      </c>
      <c r="AJ125" s="23" t="s">
        <v>1385</v>
      </c>
      <c r="AK125" s="23">
        <v>0</v>
      </c>
      <c r="AL125" s="23" t="s">
        <v>1386</v>
      </c>
      <c r="AM125" s="33" t="s">
        <v>815</v>
      </c>
      <c r="AN125" s="33" t="s">
        <v>290</v>
      </c>
      <c r="AO125" s="23" t="s">
        <v>559</v>
      </c>
      <c r="AP125" s="23" t="s">
        <v>122</v>
      </c>
      <c r="AQ125" s="23"/>
      <c r="AR125" s="23"/>
      <c r="AS125" s="23"/>
      <c r="AT125" s="23"/>
      <c r="AU125" s="36">
        <v>520</v>
      </c>
      <c r="AV125" s="36">
        <v>520</v>
      </c>
      <c r="AW125" s="36">
        <f t="shared" si="21"/>
        <v>213</v>
      </c>
      <c r="AX125" s="36">
        <f t="shared" si="22"/>
        <v>307</v>
      </c>
      <c r="AY125" s="36">
        <v>0</v>
      </c>
      <c r="AZ125" s="36"/>
      <c r="BA125" s="40">
        <v>300</v>
      </c>
      <c r="BB125" s="40">
        <v>20</v>
      </c>
      <c r="BC125" s="23" t="s">
        <v>560</v>
      </c>
      <c r="BD125" s="23" t="s">
        <v>210</v>
      </c>
      <c r="BE125" s="23" t="s">
        <v>211</v>
      </c>
      <c r="BF125" s="23">
        <v>0</v>
      </c>
      <c r="BG125" s="23" t="s">
        <v>212</v>
      </c>
      <c r="BH125" s="23" t="s">
        <v>210</v>
      </c>
      <c r="BI125" s="23" t="s">
        <v>210</v>
      </c>
      <c r="BJ125" s="23">
        <v>0</v>
      </c>
      <c r="BK125" s="23" t="s">
        <v>210</v>
      </c>
      <c r="BL125" s="23">
        <v>0</v>
      </c>
      <c r="BM125" s="23" t="s">
        <v>1370</v>
      </c>
      <c r="BN125" s="23">
        <v>13628291688</v>
      </c>
      <c r="BO125" s="23"/>
      <c r="BP125" s="23"/>
      <c r="BQ125" s="49">
        <f t="shared" si="23"/>
        <v>213</v>
      </c>
      <c r="BR125" s="49">
        <f t="shared" si="20"/>
        <v>0</v>
      </c>
      <c r="BS125" s="49">
        <f t="shared" si="24"/>
        <v>0</v>
      </c>
      <c r="BT125" s="49">
        <f t="shared" si="25"/>
        <v>0</v>
      </c>
      <c r="BU125" s="49">
        <f t="shared" si="26"/>
        <v>0</v>
      </c>
      <c r="BV125" s="49">
        <f t="shared" si="27"/>
        <v>0</v>
      </c>
      <c r="BW125" s="49">
        <f t="shared" si="28"/>
        <v>213</v>
      </c>
      <c r="BX125" s="49">
        <f t="shared" si="29"/>
        <v>0</v>
      </c>
      <c r="BY125" s="36"/>
      <c r="BZ125" s="36"/>
      <c r="CA125" s="36"/>
      <c r="CB125" s="36"/>
      <c r="CC125" s="36"/>
      <c r="CD125" s="36"/>
      <c r="CE125" s="36">
        <f t="shared" si="30"/>
        <v>0</v>
      </c>
      <c r="CF125" s="36"/>
      <c r="CG125" s="36"/>
      <c r="CH125" s="36"/>
      <c r="CI125" s="36"/>
      <c r="CJ125" s="36"/>
      <c r="CK125" s="36"/>
      <c r="CL125" s="36"/>
      <c r="CM125" s="36"/>
      <c r="CN125" s="36"/>
      <c r="CO125" s="36"/>
      <c r="CP125" s="36"/>
      <c r="CQ125" s="36">
        <f t="shared" si="31"/>
        <v>0</v>
      </c>
      <c r="CR125" s="36"/>
      <c r="CS125" s="36"/>
      <c r="CT125" s="36"/>
      <c r="CU125" s="36"/>
      <c r="CV125" s="36"/>
      <c r="CW125" s="36"/>
      <c r="CX125" s="59">
        <f t="shared" si="34"/>
        <v>213</v>
      </c>
      <c r="CY125" s="36">
        <v>213</v>
      </c>
      <c r="CZ125" s="36" t="s">
        <v>4090</v>
      </c>
      <c r="DA125" s="36" t="s">
        <v>4146</v>
      </c>
      <c r="DB125" s="36"/>
      <c r="DC125" s="36"/>
      <c r="DD125" s="36"/>
      <c r="DE125" s="59">
        <f t="shared" si="33"/>
        <v>0</v>
      </c>
      <c r="DF125" s="59">
        <v>0</v>
      </c>
      <c r="DG125" s="59">
        <v>0</v>
      </c>
      <c r="DH125" s="59"/>
      <c r="DI125" s="59"/>
      <c r="DJ125" s="59"/>
      <c r="DK125" s="59" t="s">
        <v>4075</v>
      </c>
      <c r="DL125" s="59">
        <v>0.05</v>
      </c>
      <c r="DM125" s="23" t="s">
        <v>4176</v>
      </c>
    </row>
    <row r="126" s="9" customFormat="1" ht="70" customHeight="1" spans="1:117">
      <c r="A126" s="23"/>
      <c r="B126" s="23"/>
      <c r="C126" s="23"/>
      <c r="D126" s="23"/>
      <c r="E126" s="23"/>
      <c r="F126" s="23"/>
      <c r="G126" s="23"/>
      <c r="H126" s="23"/>
      <c r="I126" s="23"/>
      <c r="J126" s="23"/>
      <c r="K126" s="23"/>
      <c r="L126" s="23"/>
      <c r="M126" s="23"/>
      <c r="N126" s="23"/>
      <c r="O126" s="23"/>
      <c r="P126" s="23"/>
      <c r="Q126" s="23">
        <f>SUBTOTAL(103,$W$7:W126)*1</f>
        <v>120</v>
      </c>
      <c r="R126" s="23" t="s">
        <v>4103</v>
      </c>
      <c r="S126" s="23"/>
      <c r="T126" s="30">
        <v>38</v>
      </c>
      <c r="U126" s="23"/>
      <c r="V126" s="23" t="s">
        <v>4065</v>
      </c>
      <c r="W126" s="23" t="s">
        <v>1387</v>
      </c>
      <c r="X126" s="23" t="s">
        <v>192</v>
      </c>
      <c r="Y126" s="23" t="s">
        <v>193</v>
      </c>
      <c r="Z126" s="23" t="s">
        <v>548</v>
      </c>
      <c r="AA126" s="23" t="s">
        <v>1388</v>
      </c>
      <c r="AB126" s="23" t="s">
        <v>466</v>
      </c>
      <c r="AC126" s="23" t="s">
        <v>1389</v>
      </c>
      <c r="AD126" s="23" t="s">
        <v>1390</v>
      </c>
      <c r="AE126" s="23" t="s">
        <v>1391</v>
      </c>
      <c r="AF126" s="23" t="s">
        <v>1390</v>
      </c>
      <c r="AG126" s="23" t="s">
        <v>1392</v>
      </c>
      <c r="AH126" s="23" t="s">
        <v>504</v>
      </c>
      <c r="AI126" s="23" t="s">
        <v>225</v>
      </c>
      <c r="AJ126" s="23" t="s">
        <v>1358</v>
      </c>
      <c r="AK126" s="23">
        <v>0</v>
      </c>
      <c r="AL126" s="23" t="s">
        <v>1393</v>
      </c>
      <c r="AM126" s="33" t="s">
        <v>558</v>
      </c>
      <c r="AN126" s="33" t="s">
        <v>290</v>
      </c>
      <c r="AO126" s="23" t="s">
        <v>559</v>
      </c>
      <c r="AP126" s="23" t="s">
        <v>86</v>
      </c>
      <c r="AQ126" s="23"/>
      <c r="AR126" s="23"/>
      <c r="AS126" s="23"/>
      <c r="AT126" s="23"/>
      <c r="AU126" s="36">
        <v>128</v>
      </c>
      <c r="AV126" s="36">
        <v>128</v>
      </c>
      <c r="AW126" s="36">
        <f t="shared" si="21"/>
        <v>98</v>
      </c>
      <c r="AX126" s="36">
        <f t="shared" si="22"/>
        <v>30</v>
      </c>
      <c r="AY126" s="36">
        <v>0</v>
      </c>
      <c r="AZ126" s="36"/>
      <c r="BA126" s="40">
        <v>56</v>
      </c>
      <c r="BB126" s="40">
        <v>10</v>
      </c>
      <c r="BC126" s="23" t="s">
        <v>210</v>
      </c>
      <c r="BD126" s="23" t="s">
        <v>210</v>
      </c>
      <c r="BE126" s="23" t="s">
        <v>211</v>
      </c>
      <c r="BF126" s="23">
        <v>0</v>
      </c>
      <c r="BG126" s="23" t="s">
        <v>212</v>
      </c>
      <c r="BH126" s="23" t="s">
        <v>210</v>
      </c>
      <c r="BI126" s="23" t="s">
        <v>210</v>
      </c>
      <c r="BJ126" s="23">
        <v>0</v>
      </c>
      <c r="BK126" s="23" t="s">
        <v>210</v>
      </c>
      <c r="BL126" s="23">
        <v>0</v>
      </c>
      <c r="BM126" s="23" t="s">
        <v>1166</v>
      </c>
      <c r="BN126" s="23" t="s">
        <v>1167</v>
      </c>
      <c r="BO126" s="23"/>
      <c r="BP126" s="23"/>
      <c r="BQ126" s="49">
        <f t="shared" si="23"/>
        <v>98</v>
      </c>
      <c r="BR126" s="49">
        <f t="shared" si="20"/>
        <v>38</v>
      </c>
      <c r="BS126" s="49">
        <f t="shared" si="24"/>
        <v>0</v>
      </c>
      <c r="BT126" s="49">
        <f t="shared" si="25"/>
        <v>38</v>
      </c>
      <c r="BU126" s="49">
        <f t="shared" si="26"/>
        <v>0</v>
      </c>
      <c r="BV126" s="49">
        <f t="shared" si="27"/>
        <v>0</v>
      </c>
      <c r="BW126" s="49">
        <f t="shared" si="28"/>
        <v>60</v>
      </c>
      <c r="BX126" s="49">
        <f t="shared" si="29"/>
        <v>0</v>
      </c>
      <c r="BY126" s="36"/>
      <c r="BZ126" s="36"/>
      <c r="CA126" s="36"/>
      <c r="CB126" s="36"/>
      <c r="CC126" s="36"/>
      <c r="CD126" s="36"/>
      <c r="CE126" s="36">
        <f t="shared" si="30"/>
        <v>38</v>
      </c>
      <c r="CF126" s="36">
        <v>38</v>
      </c>
      <c r="CG126" s="36" t="s">
        <v>4066</v>
      </c>
      <c r="CH126" s="36" t="s">
        <v>4104</v>
      </c>
      <c r="CI126" s="36"/>
      <c r="CJ126" s="36"/>
      <c r="CK126" s="36"/>
      <c r="CL126" s="36"/>
      <c r="CM126" s="36"/>
      <c r="CN126" s="36"/>
      <c r="CO126" s="36"/>
      <c r="CP126" s="36"/>
      <c r="CQ126" s="36">
        <f t="shared" si="31"/>
        <v>0</v>
      </c>
      <c r="CR126" s="36"/>
      <c r="CS126" s="36"/>
      <c r="CT126" s="36"/>
      <c r="CU126" s="36"/>
      <c r="CV126" s="36"/>
      <c r="CW126" s="36"/>
      <c r="CX126" s="59">
        <f t="shared" si="34"/>
        <v>60</v>
      </c>
      <c r="CY126" s="36">
        <v>60</v>
      </c>
      <c r="CZ126" s="36" t="s">
        <v>4090</v>
      </c>
      <c r="DA126" s="36" t="s">
        <v>4146</v>
      </c>
      <c r="DB126" s="36"/>
      <c r="DC126" s="36"/>
      <c r="DD126" s="36"/>
      <c r="DE126" s="59">
        <f t="shared" si="33"/>
        <v>29.16</v>
      </c>
      <c r="DF126" s="59">
        <v>0</v>
      </c>
      <c r="DG126" s="59">
        <v>29.16</v>
      </c>
      <c r="DH126" s="59"/>
      <c r="DI126" s="59"/>
      <c r="DJ126" s="59"/>
      <c r="DK126" s="59" t="s">
        <v>4075</v>
      </c>
      <c r="DL126" s="59">
        <v>40</v>
      </c>
      <c r="DM126" s="23" t="s">
        <v>4156</v>
      </c>
    </row>
    <row r="127" s="9" customFormat="1" ht="70" customHeight="1" spans="1:117">
      <c r="A127" s="23"/>
      <c r="B127" s="23"/>
      <c r="C127" s="23"/>
      <c r="D127" s="23"/>
      <c r="E127" s="23"/>
      <c r="F127" s="23"/>
      <c r="G127" s="23"/>
      <c r="H127" s="23"/>
      <c r="I127" s="23"/>
      <c r="J127" s="23"/>
      <c r="K127" s="23"/>
      <c r="L127" s="23"/>
      <c r="M127" s="23"/>
      <c r="N127" s="23"/>
      <c r="O127" s="23"/>
      <c r="P127" s="23"/>
      <c r="Q127" s="23">
        <f>SUBTOTAL(103,$W$7:W127)*1</f>
        <v>121</v>
      </c>
      <c r="R127" s="23"/>
      <c r="S127" s="23"/>
      <c r="T127" s="23"/>
      <c r="U127" s="23"/>
      <c r="V127" s="23" t="s">
        <v>4065</v>
      </c>
      <c r="W127" s="23" t="s">
        <v>1394</v>
      </c>
      <c r="X127" s="23" t="s">
        <v>192</v>
      </c>
      <c r="Y127" s="23" t="s">
        <v>193</v>
      </c>
      <c r="Z127" s="23" t="s">
        <v>548</v>
      </c>
      <c r="AA127" s="23" t="s">
        <v>1395</v>
      </c>
      <c r="AB127" s="23" t="s">
        <v>466</v>
      </c>
      <c r="AC127" s="23" t="s">
        <v>1396</v>
      </c>
      <c r="AD127" s="23" t="s">
        <v>1397</v>
      </c>
      <c r="AE127" s="23" t="s">
        <v>1398</v>
      </c>
      <c r="AF127" s="23" t="s">
        <v>1397</v>
      </c>
      <c r="AG127" s="23" t="s">
        <v>1399</v>
      </c>
      <c r="AH127" s="23" t="s">
        <v>224</v>
      </c>
      <c r="AI127" s="23" t="s">
        <v>225</v>
      </c>
      <c r="AJ127" s="23" t="s">
        <v>1400</v>
      </c>
      <c r="AK127" s="23">
        <v>0</v>
      </c>
      <c r="AL127" s="23" t="s">
        <v>1106</v>
      </c>
      <c r="AM127" s="33" t="s">
        <v>1401</v>
      </c>
      <c r="AN127" s="33" t="s">
        <v>507</v>
      </c>
      <c r="AO127" s="23" t="s">
        <v>559</v>
      </c>
      <c r="AP127" s="23" t="s">
        <v>122</v>
      </c>
      <c r="AQ127" s="23"/>
      <c r="AR127" s="23"/>
      <c r="AS127" s="23"/>
      <c r="AT127" s="23"/>
      <c r="AU127" s="36">
        <v>465</v>
      </c>
      <c r="AV127" s="36">
        <v>465</v>
      </c>
      <c r="AW127" s="36">
        <f t="shared" si="21"/>
        <v>200</v>
      </c>
      <c r="AX127" s="36">
        <f t="shared" si="22"/>
        <v>265</v>
      </c>
      <c r="AY127" s="36">
        <v>0</v>
      </c>
      <c r="AZ127" s="36"/>
      <c r="BA127" s="40">
        <v>320</v>
      </c>
      <c r="BB127" s="40">
        <v>15</v>
      </c>
      <c r="BC127" s="23" t="s">
        <v>560</v>
      </c>
      <c r="BD127" s="23" t="s">
        <v>210</v>
      </c>
      <c r="BE127" s="23" t="s">
        <v>211</v>
      </c>
      <c r="BF127" s="23">
        <v>0</v>
      </c>
      <c r="BG127" s="23" t="s">
        <v>212</v>
      </c>
      <c r="BH127" s="23" t="s">
        <v>210</v>
      </c>
      <c r="BI127" s="23" t="s">
        <v>210</v>
      </c>
      <c r="BJ127" s="23">
        <v>0</v>
      </c>
      <c r="BK127" s="23" t="s">
        <v>210</v>
      </c>
      <c r="BL127" s="23">
        <v>0</v>
      </c>
      <c r="BM127" s="23" t="s">
        <v>1370</v>
      </c>
      <c r="BN127" s="23">
        <v>13628291688</v>
      </c>
      <c r="BO127" s="23"/>
      <c r="BP127" s="23"/>
      <c r="BQ127" s="49">
        <f t="shared" si="23"/>
        <v>200</v>
      </c>
      <c r="BR127" s="49">
        <f t="shared" si="20"/>
        <v>0</v>
      </c>
      <c r="BS127" s="49">
        <f t="shared" si="24"/>
        <v>0</v>
      </c>
      <c r="BT127" s="49">
        <f t="shared" si="25"/>
        <v>0</v>
      </c>
      <c r="BU127" s="49">
        <f t="shared" si="26"/>
        <v>0</v>
      </c>
      <c r="BV127" s="49">
        <f t="shared" si="27"/>
        <v>0</v>
      </c>
      <c r="BW127" s="49">
        <f t="shared" si="28"/>
        <v>200</v>
      </c>
      <c r="BX127" s="49">
        <f t="shared" si="29"/>
        <v>0</v>
      </c>
      <c r="BY127" s="36"/>
      <c r="BZ127" s="36"/>
      <c r="CA127" s="36"/>
      <c r="CB127" s="36"/>
      <c r="CC127" s="36"/>
      <c r="CD127" s="36"/>
      <c r="CE127" s="36">
        <f t="shared" si="30"/>
        <v>0</v>
      </c>
      <c r="CF127" s="36"/>
      <c r="CG127" s="36"/>
      <c r="CH127" s="36"/>
      <c r="CI127" s="36"/>
      <c r="CJ127" s="36"/>
      <c r="CK127" s="36"/>
      <c r="CL127" s="36"/>
      <c r="CM127" s="36"/>
      <c r="CN127" s="36"/>
      <c r="CO127" s="36"/>
      <c r="CP127" s="36"/>
      <c r="CQ127" s="36">
        <f t="shared" si="31"/>
        <v>0</v>
      </c>
      <c r="CR127" s="36"/>
      <c r="CS127" s="36"/>
      <c r="CT127" s="36"/>
      <c r="CU127" s="36"/>
      <c r="CV127" s="36"/>
      <c r="CW127" s="36"/>
      <c r="CX127" s="59">
        <f t="shared" si="34"/>
        <v>200</v>
      </c>
      <c r="CY127" s="36">
        <v>200</v>
      </c>
      <c r="CZ127" s="36" t="s">
        <v>4090</v>
      </c>
      <c r="DA127" s="36" t="s">
        <v>4146</v>
      </c>
      <c r="DB127" s="36"/>
      <c r="DC127" s="36"/>
      <c r="DD127" s="36"/>
      <c r="DE127" s="59">
        <f t="shared" si="33"/>
        <v>0</v>
      </c>
      <c r="DF127" s="59">
        <v>0</v>
      </c>
      <c r="DG127" s="59">
        <v>0</v>
      </c>
      <c r="DH127" s="59"/>
      <c r="DI127" s="59"/>
      <c r="DJ127" s="59"/>
      <c r="DK127" s="59" t="s">
        <v>4075</v>
      </c>
      <c r="DL127" s="59">
        <v>0.15</v>
      </c>
      <c r="DM127" s="23" t="s">
        <v>4177</v>
      </c>
    </row>
    <row r="128" s="9" customFormat="1" ht="70" customHeight="1" spans="1:117">
      <c r="A128" s="23"/>
      <c r="B128" s="23"/>
      <c r="C128" s="23"/>
      <c r="D128" s="23"/>
      <c r="E128" s="23"/>
      <c r="F128" s="23"/>
      <c r="G128" s="23"/>
      <c r="H128" s="23"/>
      <c r="I128" s="23"/>
      <c r="J128" s="23"/>
      <c r="K128" s="23"/>
      <c r="L128" s="23"/>
      <c r="M128" s="23"/>
      <c r="N128" s="23"/>
      <c r="O128" s="23"/>
      <c r="P128" s="23"/>
      <c r="Q128" s="23">
        <f>SUBTOTAL(103,$W$7:W128)*1</f>
        <v>122</v>
      </c>
      <c r="R128" s="23"/>
      <c r="S128" s="23"/>
      <c r="T128" s="30"/>
      <c r="U128" s="23"/>
      <c r="V128" s="23" t="s">
        <v>4065</v>
      </c>
      <c r="W128" s="23" t="s">
        <v>1402</v>
      </c>
      <c r="X128" s="23" t="s">
        <v>192</v>
      </c>
      <c r="Y128" s="23" t="s">
        <v>193</v>
      </c>
      <c r="Z128" s="23" t="s">
        <v>476</v>
      </c>
      <c r="AA128" s="23" t="s">
        <v>1403</v>
      </c>
      <c r="AB128" s="23" t="s">
        <v>196</v>
      </c>
      <c r="AC128" s="23" t="s">
        <v>90</v>
      </c>
      <c r="AD128" s="23" t="s">
        <v>1404</v>
      </c>
      <c r="AE128" s="23" t="s">
        <v>1405</v>
      </c>
      <c r="AF128" s="23" t="s">
        <v>1404</v>
      </c>
      <c r="AG128" s="23" t="s">
        <v>1406</v>
      </c>
      <c r="AH128" s="23" t="s">
        <v>224</v>
      </c>
      <c r="AI128" s="23" t="s">
        <v>225</v>
      </c>
      <c r="AJ128" s="23" t="s">
        <v>1407</v>
      </c>
      <c r="AK128" s="23" t="s">
        <v>1408</v>
      </c>
      <c r="AL128" s="23" t="s">
        <v>1409</v>
      </c>
      <c r="AM128" s="33" t="s">
        <v>558</v>
      </c>
      <c r="AN128" s="33" t="s">
        <v>1360</v>
      </c>
      <c r="AO128" s="23" t="s">
        <v>487</v>
      </c>
      <c r="AP128" s="23" t="s">
        <v>90</v>
      </c>
      <c r="AQ128" s="23"/>
      <c r="AR128" s="23"/>
      <c r="AS128" s="23"/>
      <c r="AT128" s="23"/>
      <c r="AU128" s="36">
        <v>150</v>
      </c>
      <c r="AV128" s="36">
        <v>150</v>
      </c>
      <c r="AW128" s="36">
        <f t="shared" si="21"/>
        <v>0</v>
      </c>
      <c r="AX128" s="36">
        <f t="shared" si="22"/>
        <v>150</v>
      </c>
      <c r="AY128" s="36">
        <v>0</v>
      </c>
      <c r="AZ128" s="36"/>
      <c r="BA128" s="40">
        <v>3124</v>
      </c>
      <c r="BB128" s="40">
        <v>654</v>
      </c>
      <c r="BC128" s="23" t="s">
        <v>210</v>
      </c>
      <c r="BD128" s="23" t="s">
        <v>210</v>
      </c>
      <c r="BE128" s="23" t="s">
        <v>211</v>
      </c>
      <c r="BF128" s="23">
        <v>0</v>
      </c>
      <c r="BG128" s="23" t="s">
        <v>212</v>
      </c>
      <c r="BH128" s="23" t="s">
        <v>210</v>
      </c>
      <c r="BI128" s="23" t="s">
        <v>210</v>
      </c>
      <c r="BJ128" s="23">
        <v>0</v>
      </c>
      <c r="BK128" s="23" t="s">
        <v>210</v>
      </c>
      <c r="BL128" s="23">
        <v>0</v>
      </c>
      <c r="BM128" s="23" t="s">
        <v>1293</v>
      </c>
      <c r="BN128" s="23">
        <v>15023562456</v>
      </c>
      <c r="BO128" s="23"/>
      <c r="BP128" s="23"/>
      <c r="BQ128" s="49">
        <f t="shared" si="23"/>
        <v>0</v>
      </c>
      <c r="BR128" s="49">
        <f t="shared" si="20"/>
        <v>0</v>
      </c>
      <c r="BS128" s="49">
        <f t="shared" si="24"/>
        <v>0</v>
      </c>
      <c r="BT128" s="49">
        <f t="shared" si="25"/>
        <v>0</v>
      </c>
      <c r="BU128" s="49">
        <f t="shared" si="26"/>
        <v>0</v>
      </c>
      <c r="BV128" s="49">
        <f t="shared" si="27"/>
        <v>0</v>
      </c>
      <c r="BW128" s="49">
        <f t="shared" si="28"/>
        <v>0</v>
      </c>
      <c r="BX128" s="49">
        <f t="shared" si="29"/>
        <v>0</v>
      </c>
      <c r="BY128" s="36"/>
      <c r="BZ128" s="36"/>
      <c r="CA128" s="36"/>
      <c r="CB128" s="36"/>
      <c r="CC128" s="36"/>
      <c r="CD128" s="36"/>
      <c r="CE128" s="36">
        <f t="shared" si="30"/>
        <v>0</v>
      </c>
      <c r="CF128" s="36"/>
      <c r="CG128" s="36"/>
      <c r="CH128" s="36"/>
      <c r="CI128" s="36"/>
      <c r="CJ128" s="36"/>
      <c r="CK128" s="36"/>
      <c r="CL128" s="36"/>
      <c r="CM128" s="36"/>
      <c r="CN128" s="36"/>
      <c r="CO128" s="36"/>
      <c r="CP128" s="36"/>
      <c r="CQ128" s="36">
        <f t="shared" si="31"/>
        <v>0</v>
      </c>
      <c r="CR128" s="36"/>
      <c r="CS128" s="36"/>
      <c r="CT128" s="36"/>
      <c r="CU128" s="36"/>
      <c r="CV128" s="36"/>
      <c r="CW128" s="36"/>
      <c r="CX128" s="59">
        <f t="shared" si="34"/>
        <v>0</v>
      </c>
      <c r="CY128" s="36"/>
      <c r="CZ128" s="36"/>
      <c r="DA128" s="36"/>
      <c r="DB128" s="36"/>
      <c r="DC128" s="36"/>
      <c r="DD128" s="36"/>
      <c r="DE128" s="59">
        <f t="shared" si="33"/>
        <v>0</v>
      </c>
      <c r="DF128" s="59">
        <v>0</v>
      </c>
      <c r="DG128" s="59">
        <v>0</v>
      </c>
      <c r="DH128" s="59"/>
      <c r="DI128" s="59"/>
      <c r="DJ128" s="59"/>
      <c r="DK128" s="59" t="s">
        <v>4098</v>
      </c>
      <c r="DL128" s="59">
        <v>0</v>
      </c>
      <c r="DM128" s="23">
        <v>0</v>
      </c>
    </row>
    <row r="129" s="9" customFormat="1" ht="70" customHeight="1" spans="1:117">
      <c r="A129" s="23"/>
      <c r="B129" s="23"/>
      <c r="C129" s="23"/>
      <c r="D129" s="23"/>
      <c r="E129" s="23"/>
      <c r="F129" s="23"/>
      <c r="G129" s="23"/>
      <c r="H129" s="23"/>
      <c r="I129" s="23"/>
      <c r="J129" s="23"/>
      <c r="K129" s="23"/>
      <c r="L129" s="23"/>
      <c r="M129" s="23"/>
      <c r="N129" s="23"/>
      <c r="O129" s="23"/>
      <c r="P129" s="23"/>
      <c r="Q129" s="23">
        <f>SUBTOTAL(103,$W$7:W129)*1</f>
        <v>123</v>
      </c>
      <c r="R129" s="23"/>
      <c r="S129" s="23"/>
      <c r="T129" s="23"/>
      <c r="U129" s="23"/>
      <c r="V129" s="23" t="s">
        <v>4065</v>
      </c>
      <c r="W129" s="23" t="s">
        <v>1410</v>
      </c>
      <c r="X129" s="23" t="s">
        <v>192</v>
      </c>
      <c r="Y129" s="23" t="s">
        <v>193</v>
      </c>
      <c r="Z129" s="23" t="s">
        <v>476</v>
      </c>
      <c r="AA129" s="23" t="s">
        <v>1411</v>
      </c>
      <c r="AB129" s="23" t="s">
        <v>196</v>
      </c>
      <c r="AC129" s="23" t="s">
        <v>1412</v>
      </c>
      <c r="AD129" s="23" t="s">
        <v>1413</v>
      </c>
      <c r="AE129" s="23" t="s">
        <v>1414</v>
      </c>
      <c r="AF129" s="23" t="s">
        <v>1413</v>
      </c>
      <c r="AG129" s="23" t="s">
        <v>1415</v>
      </c>
      <c r="AH129" s="23" t="s">
        <v>482</v>
      </c>
      <c r="AI129" s="23" t="s">
        <v>1416</v>
      </c>
      <c r="AJ129" s="23" t="s">
        <v>1417</v>
      </c>
      <c r="AK129" s="23">
        <v>0</v>
      </c>
      <c r="AL129" s="23" t="s">
        <v>1418</v>
      </c>
      <c r="AM129" s="33" t="s">
        <v>1419</v>
      </c>
      <c r="AN129" s="33" t="s">
        <v>290</v>
      </c>
      <c r="AO129" s="23" t="s">
        <v>487</v>
      </c>
      <c r="AP129" s="23" t="s">
        <v>86</v>
      </c>
      <c r="AQ129" s="23"/>
      <c r="AR129" s="23"/>
      <c r="AS129" s="23"/>
      <c r="AT129" s="23"/>
      <c r="AU129" s="36">
        <v>180</v>
      </c>
      <c r="AV129" s="36">
        <v>180</v>
      </c>
      <c r="AW129" s="36">
        <f t="shared" si="21"/>
        <v>0</v>
      </c>
      <c r="AX129" s="36">
        <f t="shared" si="22"/>
        <v>180</v>
      </c>
      <c r="AY129" s="36">
        <v>0</v>
      </c>
      <c r="AZ129" s="36"/>
      <c r="BA129" s="40">
        <v>2836</v>
      </c>
      <c r="BB129" s="40">
        <v>549</v>
      </c>
      <c r="BC129" s="23" t="s">
        <v>210</v>
      </c>
      <c r="BD129" s="23" t="s">
        <v>210</v>
      </c>
      <c r="BE129" s="23" t="s">
        <v>211</v>
      </c>
      <c r="BF129" s="23">
        <v>0</v>
      </c>
      <c r="BG129" s="23" t="s">
        <v>212</v>
      </c>
      <c r="BH129" s="23" t="s">
        <v>209</v>
      </c>
      <c r="BI129" s="23" t="s">
        <v>210</v>
      </c>
      <c r="BJ129" s="23">
        <v>0</v>
      </c>
      <c r="BK129" s="23" t="s">
        <v>210</v>
      </c>
      <c r="BL129" s="23">
        <v>0</v>
      </c>
      <c r="BM129" s="23" t="s">
        <v>1166</v>
      </c>
      <c r="BN129" s="23" t="s">
        <v>1167</v>
      </c>
      <c r="BO129" s="23"/>
      <c r="BP129" s="23"/>
      <c r="BQ129" s="49">
        <f t="shared" si="23"/>
        <v>0</v>
      </c>
      <c r="BR129" s="49">
        <f t="shared" si="20"/>
        <v>0</v>
      </c>
      <c r="BS129" s="49">
        <f t="shared" si="24"/>
        <v>0</v>
      </c>
      <c r="BT129" s="49">
        <f t="shared" si="25"/>
        <v>0</v>
      </c>
      <c r="BU129" s="49">
        <f t="shared" si="26"/>
        <v>0</v>
      </c>
      <c r="BV129" s="49">
        <f t="shared" si="27"/>
        <v>0</v>
      </c>
      <c r="BW129" s="49">
        <f t="shared" si="28"/>
        <v>0</v>
      </c>
      <c r="BX129" s="49">
        <f t="shared" si="29"/>
        <v>0</v>
      </c>
      <c r="BY129" s="36"/>
      <c r="BZ129" s="36"/>
      <c r="CA129" s="36"/>
      <c r="CB129" s="36"/>
      <c r="CC129" s="36"/>
      <c r="CD129" s="36"/>
      <c r="CE129" s="36">
        <f t="shared" si="30"/>
        <v>0</v>
      </c>
      <c r="CF129" s="36"/>
      <c r="CG129" s="36"/>
      <c r="CH129" s="36"/>
      <c r="CI129" s="36"/>
      <c r="CJ129" s="36"/>
      <c r="CK129" s="36"/>
      <c r="CL129" s="36"/>
      <c r="CM129" s="36"/>
      <c r="CN129" s="36"/>
      <c r="CO129" s="36"/>
      <c r="CP129" s="36"/>
      <c r="CQ129" s="36">
        <f t="shared" si="31"/>
        <v>0</v>
      </c>
      <c r="CR129" s="36"/>
      <c r="CS129" s="36"/>
      <c r="CT129" s="36"/>
      <c r="CU129" s="36"/>
      <c r="CV129" s="36"/>
      <c r="CW129" s="36"/>
      <c r="CX129" s="59">
        <f t="shared" si="34"/>
        <v>0</v>
      </c>
      <c r="CY129" s="36"/>
      <c r="CZ129" s="36"/>
      <c r="DA129" s="36"/>
      <c r="DB129" s="36"/>
      <c r="DC129" s="36"/>
      <c r="DD129" s="36"/>
      <c r="DE129" s="59">
        <f t="shared" si="33"/>
        <v>0</v>
      </c>
      <c r="DF129" s="59">
        <v>0</v>
      </c>
      <c r="DG129" s="59">
        <v>0</v>
      </c>
      <c r="DH129" s="59"/>
      <c r="DI129" s="59"/>
      <c r="DJ129" s="59"/>
      <c r="DK129" s="59" t="s">
        <v>4098</v>
      </c>
      <c r="DL129" s="59">
        <v>0</v>
      </c>
      <c r="DM129" s="23">
        <v>0</v>
      </c>
    </row>
    <row r="130" s="9" customFormat="1" ht="70" customHeight="1" spans="1:117">
      <c r="A130" s="23"/>
      <c r="B130" s="23"/>
      <c r="C130" s="23"/>
      <c r="D130" s="23"/>
      <c r="E130" s="23"/>
      <c r="F130" s="23"/>
      <c r="G130" s="23"/>
      <c r="H130" s="23"/>
      <c r="I130" s="23"/>
      <c r="J130" s="23"/>
      <c r="K130" s="23"/>
      <c r="L130" s="23"/>
      <c r="M130" s="23"/>
      <c r="N130" s="23"/>
      <c r="O130" s="23"/>
      <c r="P130" s="23"/>
      <c r="Q130" s="23">
        <f>SUBTOTAL(103,$W$7:W130)*1</f>
        <v>124</v>
      </c>
      <c r="R130" s="23"/>
      <c r="S130" s="23"/>
      <c r="T130" s="30"/>
      <c r="U130" s="23"/>
      <c r="V130" s="23" t="s">
        <v>4065</v>
      </c>
      <c r="W130" s="23" t="s">
        <v>1420</v>
      </c>
      <c r="X130" s="23" t="s">
        <v>192</v>
      </c>
      <c r="Y130" s="23" t="s">
        <v>193</v>
      </c>
      <c r="Z130" s="23" t="s">
        <v>476</v>
      </c>
      <c r="AA130" s="23" t="s">
        <v>1421</v>
      </c>
      <c r="AB130" s="23" t="s">
        <v>1422</v>
      </c>
      <c r="AC130" s="23" t="s">
        <v>1423</v>
      </c>
      <c r="AD130" s="23" t="s">
        <v>1424</v>
      </c>
      <c r="AE130" s="23" t="s">
        <v>1425</v>
      </c>
      <c r="AF130" s="23" t="s">
        <v>1421</v>
      </c>
      <c r="AG130" s="23" t="s">
        <v>1421</v>
      </c>
      <c r="AH130" s="23" t="s">
        <v>482</v>
      </c>
      <c r="AI130" s="23" t="s">
        <v>269</v>
      </c>
      <c r="AJ130" s="23" t="s">
        <v>1426</v>
      </c>
      <c r="AK130" s="23" t="s">
        <v>1427</v>
      </c>
      <c r="AL130" s="23" t="s">
        <v>1428</v>
      </c>
      <c r="AM130" s="33" t="s">
        <v>1429</v>
      </c>
      <c r="AN130" s="33" t="s">
        <v>290</v>
      </c>
      <c r="AO130" s="23" t="s">
        <v>487</v>
      </c>
      <c r="AP130" s="23" t="s">
        <v>34</v>
      </c>
      <c r="AQ130" s="23"/>
      <c r="AR130" s="23"/>
      <c r="AS130" s="23"/>
      <c r="AT130" s="23"/>
      <c r="AU130" s="36">
        <v>115</v>
      </c>
      <c r="AV130" s="36">
        <v>115</v>
      </c>
      <c r="AW130" s="36">
        <f t="shared" si="21"/>
        <v>0</v>
      </c>
      <c r="AX130" s="36">
        <f t="shared" si="22"/>
        <v>115</v>
      </c>
      <c r="AY130" s="36">
        <v>0</v>
      </c>
      <c r="AZ130" s="36"/>
      <c r="BA130" s="40">
        <v>1663</v>
      </c>
      <c r="BB130" s="40">
        <v>477</v>
      </c>
      <c r="BC130" s="23" t="s">
        <v>210</v>
      </c>
      <c r="BD130" s="23" t="s">
        <v>210</v>
      </c>
      <c r="BE130" s="23" t="s">
        <v>211</v>
      </c>
      <c r="BF130" s="23" t="s">
        <v>210</v>
      </c>
      <c r="BG130" s="23" t="s">
        <v>211</v>
      </c>
      <c r="BH130" s="23" t="s">
        <v>212</v>
      </c>
      <c r="BI130" s="23" t="s">
        <v>210</v>
      </c>
      <c r="BJ130" s="23" t="s">
        <v>210</v>
      </c>
      <c r="BK130" s="23" t="s">
        <v>210</v>
      </c>
      <c r="BL130" s="23" t="s">
        <v>210</v>
      </c>
      <c r="BM130" s="23" t="s">
        <v>1430</v>
      </c>
      <c r="BN130" s="23">
        <v>15923737347</v>
      </c>
      <c r="BO130" s="23"/>
      <c r="BP130" s="23"/>
      <c r="BQ130" s="49">
        <f t="shared" si="23"/>
        <v>0</v>
      </c>
      <c r="BR130" s="49">
        <f t="shared" si="20"/>
        <v>0</v>
      </c>
      <c r="BS130" s="49">
        <f t="shared" si="24"/>
        <v>0</v>
      </c>
      <c r="BT130" s="49">
        <f t="shared" si="25"/>
        <v>0</v>
      </c>
      <c r="BU130" s="49">
        <f t="shared" si="26"/>
        <v>0</v>
      </c>
      <c r="BV130" s="49">
        <f t="shared" si="27"/>
        <v>0</v>
      </c>
      <c r="BW130" s="49">
        <f t="shared" si="28"/>
        <v>0</v>
      </c>
      <c r="BX130" s="49">
        <f t="shared" si="29"/>
        <v>0</v>
      </c>
      <c r="BY130" s="36"/>
      <c r="BZ130" s="36"/>
      <c r="CA130" s="36"/>
      <c r="CB130" s="36"/>
      <c r="CC130" s="36"/>
      <c r="CD130" s="36"/>
      <c r="CE130" s="36">
        <f t="shared" si="30"/>
        <v>0</v>
      </c>
      <c r="CF130" s="36"/>
      <c r="CG130" s="36"/>
      <c r="CH130" s="36"/>
      <c r="CI130" s="36"/>
      <c r="CJ130" s="36"/>
      <c r="CK130" s="36"/>
      <c r="CL130" s="36"/>
      <c r="CM130" s="36"/>
      <c r="CN130" s="36"/>
      <c r="CO130" s="36"/>
      <c r="CP130" s="36"/>
      <c r="CQ130" s="36">
        <f t="shared" si="31"/>
        <v>0</v>
      </c>
      <c r="CR130" s="36"/>
      <c r="CS130" s="36"/>
      <c r="CT130" s="36"/>
      <c r="CU130" s="36"/>
      <c r="CV130" s="36"/>
      <c r="CW130" s="36"/>
      <c r="CX130" s="59">
        <f t="shared" si="34"/>
        <v>0</v>
      </c>
      <c r="CY130" s="36"/>
      <c r="CZ130" s="36"/>
      <c r="DA130" s="36"/>
      <c r="DB130" s="36"/>
      <c r="DC130" s="36"/>
      <c r="DD130" s="36"/>
      <c r="DE130" s="59">
        <f t="shared" si="33"/>
        <v>0</v>
      </c>
      <c r="DF130" s="59">
        <v>0</v>
      </c>
      <c r="DG130" s="59">
        <v>0</v>
      </c>
      <c r="DH130" s="59"/>
      <c r="DI130" s="59"/>
      <c r="DJ130" s="59"/>
      <c r="DK130" s="59" t="s">
        <v>4075</v>
      </c>
      <c r="DL130" s="59">
        <v>0</v>
      </c>
      <c r="DM130" s="23" t="s">
        <v>4178</v>
      </c>
    </row>
    <row r="131" s="9" customFormat="1" ht="70" customHeight="1" spans="1:117">
      <c r="A131" s="23"/>
      <c r="B131" s="23"/>
      <c r="C131" s="23"/>
      <c r="D131" s="23"/>
      <c r="E131" s="23"/>
      <c r="F131" s="23"/>
      <c r="G131" s="23"/>
      <c r="H131" s="23"/>
      <c r="I131" s="23"/>
      <c r="J131" s="23"/>
      <c r="K131" s="23"/>
      <c r="L131" s="23"/>
      <c r="M131" s="23"/>
      <c r="N131" s="23"/>
      <c r="O131" s="23"/>
      <c r="P131" s="23"/>
      <c r="Q131" s="23">
        <f>SUBTOTAL(103,$W$7:W131)*1</f>
        <v>125</v>
      </c>
      <c r="R131" s="23"/>
      <c r="S131" s="23"/>
      <c r="T131" s="23"/>
      <c r="U131" s="23"/>
      <c r="V131" s="23" t="s">
        <v>4065</v>
      </c>
      <c r="W131" s="23" t="s">
        <v>1431</v>
      </c>
      <c r="X131" s="23" t="s">
        <v>192</v>
      </c>
      <c r="Y131" s="23" t="s">
        <v>193</v>
      </c>
      <c r="Z131" s="23" t="s">
        <v>476</v>
      </c>
      <c r="AA131" s="23" t="s">
        <v>1432</v>
      </c>
      <c r="AB131" s="23" t="s">
        <v>196</v>
      </c>
      <c r="AC131" s="23" t="s">
        <v>1433</v>
      </c>
      <c r="AD131" s="23" t="s">
        <v>1434</v>
      </c>
      <c r="AE131" s="23" t="s">
        <v>1435</v>
      </c>
      <c r="AF131" s="23" t="s">
        <v>1434</v>
      </c>
      <c r="AG131" s="23" t="s">
        <v>1436</v>
      </c>
      <c r="AH131" s="23" t="s">
        <v>482</v>
      </c>
      <c r="AI131" s="23" t="s">
        <v>269</v>
      </c>
      <c r="AJ131" s="23" t="s">
        <v>1437</v>
      </c>
      <c r="AK131" s="23">
        <v>0</v>
      </c>
      <c r="AL131" s="23" t="s">
        <v>1438</v>
      </c>
      <c r="AM131" s="33" t="s">
        <v>1429</v>
      </c>
      <c r="AN131" s="33" t="s">
        <v>290</v>
      </c>
      <c r="AO131" s="23" t="s">
        <v>487</v>
      </c>
      <c r="AP131" s="23" t="s">
        <v>24</v>
      </c>
      <c r="AQ131" s="23"/>
      <c r="AR131" s="23"/>
      <c r="AS131" s="23"/>
      <c r="AT131" s="23"/>
      <c r="AU131" s="36">
        <v>85</v>
      </c>
      <c r="AV131" s="36">
        <v>85</v>
      </c>
      <c r="AW131" s="36">
        <f t="shared" si="21"/>
        <v>0</v>
      </c>
      <c r="AX131" s="36">
        <f t="shared" si="22"/>
        <v>85</v>
      </c>
      <c r="AY131" s="36">
        <v>0</v>
      </c>
      <c r="AZ131" s="36"/>
      <c r="BA131" s="40">
        <v>500</v>
      </c>
      <c r="BB131" s="40">
        <v>35</v>
      </c>
      <c r="BC131" s="23" t="s">
        <v>210</v>
      </c>
      <c r="BD131" s="23" t="s">
        <v>210</v>
      </c>
      <c r="BE131" s="23" t="s">
        <v>211</v>
      </c>
      <c r="BF131" s="23">
        <v>0</v>
      </c>
      <c r="BG131" s="23" t="s">
        <v>212</v>
      </c>
      <c r="BH131" s="23" t="s">
        <v>210</v>
      </c>
      <c r="BI131" s="23" t="s">
        <v>210</v>
      </c>
      <c r="BJ131" s="23">
        <v>0</v>
      </c>
      <c r="BK131" s="23" t="s">
        <v>210</v>
      </c>
      <c r="BL131" s="23">
        <v>0</v>
      </c>
      <c r="BM131" s="23" t="s">
        <v>1439</v>
      </c>
      <c r="BN131" s="23">
        <v>18716954700</v>
      </c>
      <c r="BO131" s="23"/>
      <c r="BP131" s="23"/>
      <c r="BQ131" s="49">
        <f t="shared" si="23"/>
        <v>0</v>
      </c>
      <c r="BR131" s="49">
        <f t="shared" si="20"/>
        <v>0</v>
      </c>
      <c r="BS131" s="49">
        <f t="shared" si="24"/>
        <v>0</v>
      </c>
      <c r="BT131" s="49">
        <f t="shared" si="25"/>
        <v>0</v>
      </c>
      <c r="BU131" s="49">
        <f t="shared" si="26"/>
        <v>0</v>
      </c>
      <c r="BV131" s="49">
        <f t="shared" si="27"/>
        <v>0</v>
      </c>
      <c r="BW131" s="49">
        <f t="shared" si="28"/>
        <v>0</v>
      </c>
      <c r="BX131" s="49">
        <f t="shared" si="29"/>
        <v>0</v>
      </c>
      <c r="BY131" s="36"/>
      <c r="BZ131" s="36"/>
      <c r="CA131" s="36"/>
      <c r="CB131" s="36"/>
      <c r="CC131" s="36"/>
      <c r="CD131" s="36"/>
      <c r="CE131" s="36">
        <f t="shared" si="30"/>
        <v>0</v>
      </c>
      <c r="CF131" s="36"/>
      <c r="CG131" s="36"/>
      <c r="CH131" s="36"/>
      <c r="CI131" s="36"/>
      <c r="CJ131" s="36"/>
      <c r="CK131" s="36"/>
      <c r="CL131" s="36"/>
      <c r="CM131" s="36"/>
      <c r="CN131" s="36"/>
      <c r="CO131" s="36"/>
      <c r="CP131" s="36"/>
      <c r="CQ131" s="36">
        <f t="shared" si="31"/>
        <v>0</v>
      </c>
      <c r="CR131" s="36"/>
      <c r="CS131" s="36"/>
      <c r="CT131" s="36"/>
      <c r="CU131" s="36"/>
      <c r="CV131" s="36"/>
      <c r="CW131" s="36"/>
      <c r="CX131" s="59">
        <f t="shared" si="34"/>
        <v>0</v>
      </c>
      <c r="CY131" s="36"/>
      <c r="CZ131" s="36"/>
      <c r="DA131" s="36"/>
      <c r="DB131" s="36"/>
      <c r="DC131" s="36"/>
      <c r="DD131" s="36"/>
      <c r="DE131" s="59">
        <f t="shared" si="33"/>
        <v>0</v>
      </c>
      <c r="DF131" s="59">
        <v>0</v>
      </c>
      <c r="DG131" s="59">
        <v>0</v>
      </c>
      <c r="DH131" s="59"/>
      <c r="DI131" s="59"/>
      <c r="DJ131" s="59"/>
      <c r="DK131" s="59" t="s">
        <v>4075</v>
      </c>
      <c r="DL131" s="59">
        <v>0</v>
      </c>
      <c r="DM131" s="23" t="s">
        <v>4179</v>
      </c>
    </row>
    <row r="132" s="9" customFormat="1" ht="70" customHeight="1" spans="1:117">
      <c r="A132" s="23"/>
      <c r="B132" s="23"/>
      <c r="C132" s="23"/>
      <c r="D132" s="23"/>
      <c r="E132" s="23"/>
      <c r="F132" s="23"/>
      <c r="G132" s="23"/>
      <c r="H132" s="23"/>
      <c r="I132" s="23"/>
      <c r="J132" s="23"/>
      <c r="K132" s="23"/>
      <c r="L132" s="23"/>
      <c r="M132" s="23"/>
      <c r="N132" s="23"/>
      <c r="O132" s="23"/>
      <c r="P132" s="23"/>
      <c r="Q132" s="23">
        <f>SUBTOTAL(103,$W$7:W132)*1</f>
        <v>126</v>
      </c>
      <c r="R132" s="23"/>
      <c r="S132" s="23"/>
      <c r="T132" s="30"/>
      <c r="U132" s="23"/>
      <c r="V132" s="23" t="s">
        <v>4065</v>
      </c>
      <c r="W132" s="23" t="s">
        <v>1440</v>
      </c>
      <c r="X132" s="23" t="s">
        <v>192</v>
      </c>
      <c r="Y132" s="23" t="s">
        <v>193</v>
      </c>
      <c r="Z132" s="23" t="s">
        <v>1284</v>
      </c>
      <c r="AA132" s="23" t="s">
        <v>1441</v>
      </c>
      <c r="AB132" s="23" t="s">
        <v>196</v>
      </c>
      <c r="AC132" s="23" t="s">
        <v>1160</v>
      </c>
      <c r="AD132" s="23" t="s">
        <v>1442</v>
      </c>
      <c r="AE132" s="23" t="s">
        <v>1443</v>
      </c>
      <c r="AF132" s="23" t="s">
        <v>1444</v>
      </c>
      <c r="AG132" s="23" t="s">
        <v>1441</v>
      </c>
      <c r="AH132" s="23" t="s">
        <v>252</v>
      </c>
      <c r="AI132" s="23" t="s">
        <v>253</v>
      </c>
      <c r="AJ132" s="23" t="s">
        <v>1445</v>
      </c>
      <c r="AK132" s="23" t="s">
        <v>1446</v>
      </c>
      <c r="AL132" s="23" t="s">
        <v>1447</v>
      </c>
      <c r="AM132" s="33" t="s">
        <v>1448</v>
      </c>
      <c r="AN132" s="33" t="s">
        <v>826</v>
      </c>
      <c r="AO132" s="23" t="s">
        <v>274</v>
      </c>
      <c r="AP132" s="23" t="s">
        <v>86</v>
      </c>
      <c r="AQ132" s="23"/>
      <c r="AR132" s="23"/>
      <c r="AS132" s="23"/>
      <c r="AT132" s="23"/>
      <c r="AU132" s="36">
        <v>200</v>
      </c>
      <c r="AV132" s="36">
        <v>200</v>
      </c>
      <c r="AW132" s="36">
        <f t="shared" si="21"/>
        <v>200</v>
      </c>
      <c r="AX132" s="36">
        <f t="shared" si="22"/>
        <v>0</v>
      </c>
      <c r="AY132" s="36">
        <v>0</v>
      </c>
      <c r="AZ132" s="36"/>
      <c r="BA132" s="40">
        <v>9</v>
      </c>
      <c r="BB132" s="40">
        <v>9</v>
      </c>
      <c r="BC132" s="23" t="s">
        <v>210</v>
      </c>
      <c r="BD132" s="23" t="s">
        <v>210</v>
      </c>
      <c r="BE132" s="23" t="s">
        <v>211</v>
      </c>
      <c r="BF132" s="23">
        <v>0</v>
      </c>
      <c r="BG132" s="23" t="s">
        <v>210</v>
      </c>
      <c r="BH132" s="23" t="s">
        <v>210</v>
      </c>
      <c r="BI132" s="23" t="s">
        <v>210</v>
      </c>
      <c r="BJ132" s="23">
        <v>0</v>
      </c>
      <c r="BK132" s="23" t="s">
        <v>210</v>
      </c>
      <c r="BL132" s="23">
        <v>0</v>
      </c>
      <c r="BM132" s="23" t="s">
        <v>1166</v>
      </c>
      <c r="BN132" s="23" t="s">
        <v>1167</v>
      </c>
      <c r="BO132" s="23"/>
      <c r="BP132" s="23" t="s">
        <v>209</v>
      </c>
      <c r="BQ132" s="49">
        <f t="shared" si="23"/>
        <v>200</v>
      </c>
      <c r="BR132" s="49">
        <f t="shared" si="20"/>
        <v>200</v>
      </c>
      <c r="BS132" s="49">
        <f t="shared" si="24"/>
        <v>0</v>
      </c>
      <c r="BT132" s="49">
        <f t="shared" si="25"/>
        <v>200</v>
      </c>
      <c r="BU132" s="49">
        <f t="shared" si="26"/>
        <v>0</v>
      </c>
      <c r="BV132" s="49">
        <f t="shared" si="27"/>
        <v>0</v>
      </c>
      <c r="BW132" s="49">
        <f t="shared" si="28"/>
        <v>0</v>
      </c>
      <c r="BX132" s="49">
        <f t="shared" si="29"/>
        <v>0</v>
      </c>
      <c r="BY132" s="36"/>
      <c r="BZ132" s="36"/>
      <c r="CA132" s="36"/>
      <c r="CB132" s="36"/>
      <c r="CC132" s="36"/>
      <c r="CD132" s="36"/>
      <c r="CE132" s="36">
        <f t="shared" si="30"/>
        <v>200</v>
      </c>
      <c r="CF132" s="36">
        <v>200</v>
      </c>
      <c r="CG132" s="36" t="s">
        <v>4066</v>
      </c>
      <c r="CH132" s="36" t="s">
        <v>4104</v>
      </c>
      <c r="CI132" s="36"/>
      <c r="CJ132" s="36"/>
      <c r="CK132" s="36"/>
      <c r="CL132" s="36"/>
      <c r="CM132" s="36"/>
      <c r="CN132" s="36"/>
      <c r="CO132" s="36"/>
      <c r="CP132" s="36"/>
      <c r="CQ132" s="36">
        <f t="shared" si="31"/>
        <v>0</v>
      </c>
      <c r="CR132" s="36"/>
      <c r="CS132" s="36"/>
      <c r="CT132" s="36"/>
      <c r="CU132" s="36"/>
      <c r="CV132" s="36"/>
      <c r="CW132" s="36"/>
      <c r="CX132" s="59">
        <f t="shared" si="34"/>
        <v>0</v>
      </c>
      <c r="CY132" s="36"/>
      <c r="CZ132" s="36"/>
      <c r="DA132" s="36"/>
      <c r="DB132" s="36"/>
      <c r="DC132" s="36"/>
      <c r="DD132" s="36"/>
      <c r="DE132" s="59">
        <f t="shared" si="33"/>
        <v>0</v>
      </c>
      <c r="DF132" s="59">
        <v>0</v>
      </c>
      <c r="DG132" s="59">
        <v>0</v>
      </c>
      <c r="DH132" s="59"/>
      <c r="DI132" s="59"/>
      <c r="DJ132" s="59"/>
      <c r="DK132" s="59" t="s">
        <v>4075</v>
      </c>
      <c r="DL132" s="59">
        <v>50</v>
      </c>
      <c r="DM132" s="23">
        <v>0</v>
      </c>
    </row>
    <row r="133" s="9" customFormat="1" ht="70" customHeight="1" spans="1:117">
      <c r="A133" s="23"/>
      <c r="B133" s="23"/>
      <c r="C133" s="23"/>
      <c r="D133" s="23"/>
      <c r="E133" s="23"/>
      <c r="F133" s="23"/>
      <c r="G133" s="23"/>
      <c r="H133" s="23"/>
      <c r="I133" s="23"/>
      <c r="J133" s="23"/>
      <c r="K133" s="23"/>
      <c r="L133" s="23"/>
      <c r="M133" s="23"/>
      <c r="N133" s="23"/>
      <c r="O133" s="23"/>
      <c r="P133" s="23"/>
      <c r="Q133" s="23">
        <f>SUBTOTAL(103,$W$7:W133)*1</f>
        <v>127</v>
      </c>
      <c r="R133" s="23" t="s">
        <v>4100</v>
      </c>
      <c r="S133" s="23">
        <v>31.443</v>
      </c>
      <c r="T133" s="23"/>
      <c r="U133" s="23"/>
      <c r="V133" s="23" t="s">
        <v>4065</v>
      </c>
      <c r="W133" s="23" t="s">
        <v>1449</v>
      </c>
      <c r="X133" s="23" t="s">
        <v>215</v>
      </c>
      <c r="Y133" s="23" t="s">
        <v>216</v>
      </c>
      <c r="Z133" s="23" t="s">
        <v>217</v>
      </c>
      <c r="AA133" s="23" t="s">
        <v>1450</v>
      </c>
      <c r="AB133" s="23" t="s">
        <v>196</v>
      </c>
      <c r="AC133" s="23" t="s">
        <v>35</v>
      </c>
      <c r="AD133" s="23" t="s">
        <v>1451</v>
      </c>
      <c r="AE133" s="23" t="s">
        <v>1452</v>
      </c>
      <c r="AF133" s="23" t="s">
        <v>1451</v>
      </c>
      <c r="AG133" s="23" t="s">
        <v>1453</v>
      </c>
      <c r="AH133" s="23" t="s">
        <v>224</v>
      </c>
      <c r="AI133" s="23" t="s">
        <v>225</v>
      </c>
      <c r="AJ133" s="23" t="s">
        <v>4180</v>
      </c>
      <c r="AK133" s="23" t="s">
        <v>1455</v>
      </c>
      <c r="AL133" s="23" t="s">
        <v>1456</v>
      </c>
      <c r="AM133" s="33" t="s">
        <v>365</v>
      </c>
      <c r="AN133" s="33" t="s">
        <v>230</v>
      </c>
      <c r="AO133" s="23" t="s">
        <v>1457</v>
      </c>
      <c r="AP133" s="23" t="s">
        <v>34</v>
      </c>
      <c r="AQ133" s="23"/>
      <c r="AR133" s="23"/>
      <c r="AS133" s="23"/>
      <c r="AT133" s="23"/>
      <c r="AU133" s="36">
        <v>171.443</v>
      </c>
      <c r="AV133" s="36">
        <v>171.443</v>
      </c>
      <c r="AW133" s="36">
        <f t="shared" si="21"/>
        <v>171.443</v>
      </c>
      <c r="AX133" s="36">
        <f t="shared" si="22"/>
        <v>0</v>
      </c>
      <c r="AY133" s="36">
        <v>0</v>
      </c>
      <c r="AZ133" s="36"/>
      <c r="BA133" s="40">
        <v>700</v>
      </c>
      <c r="BB133" s="40">
        <v>700</v>
      </c>
      <c r="BC133" s="23" t="s">
        <v>210</v>
      </c>
      <c r="BD133" s="23" t="s">
        <v>209</v>
      </c>
      <c r="BE133" s="23" t="s">
        <v>211</v>
      </c>
      <c r="BF133" s="23">
        <v>0</v>
      </c>
      <c r="BG133" s="23" t="s">
        <v>212</v>
      </c>
      <c r="BH133" s="23" t="s">
        <v>210</v>
      </c>
      <c r="BI133" s="23" t="s">
        <v>210</v>
      </c>
      <c r="BJ133" s="23">
        <v>0</v>
      </c>
      <c r="BK133" s="23" t="s">
        <v>210</v>
      </c>
      <c r="BL133" s="23">
        <v>0</v>
      </c>
      <c r="BM133" s="23" t="s">
        <v>1430</v>
      </c>
      <c r="BN133" s="23">
        <v>15923737347</v>
      </c>
      <c r="BO133" s="23"/>
      <c r="BP133" s="23" t="s">
        <v>209</v>
      </c>
      <c r="BQ133" s="49">
        <f t="shared" si="23"/>
        <v>171.443</v>
      </c>
      <c r="BR133" s="49">
        <f t="shared" si="20"/>
        <v>171.443</v>
      </c>
      <c r="BS133" s="49">
        <f t="shared" si="24"/>
        <v>171.443</v>
      </c>
      <c r="BT133" s="49">
        <f t="shared" si="25"/>
        <v>0</v>
      </c>
      <c r="BU133" s="49">
        <f t="shared" si="26"/>
        <v>0</v>
      </c>
      <c r="BV133" s="49">
        <f t="shared" si="27"/>
        <v>0</v>
      </c>
      <c r="BW133" s="49">
        <f t="shared" si="28"/>
        <v>0</v>
      </c>
      <c r="BX133" s="49">
        <f t="shared" si="29"/>
        <v>171.443</v>
      </c>
      <c r="BY133" s="49">
        <v>171.443</v>
      </c>
      <c r="BZ133" s="52" t="s">
        <v>4078</v>
      </c>
      <c r="CA133" s="52" t="s">
        <v>4079</v>
      </c>
      <c r="CB133" s="36"/>
      <c r="CC133" s="36"/>
      <c r="CD133" s="36"/>
      <c r="CE133" s="36">
        <f t="shared" si="30"/>
        <v>0</v>
      </c>
      <c r="CF133" s="36"/>
      <c r="CG133" s="36"/>
      <c r="CH133" s="36"/>
      <c r="CI133" s="36"/>
      <c r="CJ133" s="36"/>
      <c r="CK133" s="36"/>
      <c r="CL133" s="36"/>
      <c r="CM133" s="36"/>
      <c r="CN133" s="36"/>
      <c r="CO133" s="36"/>
      <c r="CP133" s="36"/>
      <c r="CQ133" s="36">
        <f t="shared" si="31"/>
        <v>0</v>
      </c>
      <c r="CR133" s="36"/>
      <c r="CS133" s="36"/>
      <c r="CT133" s="36"/>
      <c r="CU133" s="36"/>
      <c r="CV133" s="36"/>
      <c r="CW133" s="36"/>
      <c r="CX133" s="59">
        <f t="shared" si="34"/>
        <v>0</v>
      </c>
      <c r="CY133" s="36"/>
      <c r="CZ133" s="36"/>
      <c r="DA133" s="36"/>
      <c r="DB133" s="36"/>
      <c r="DC133" s="36"/>
      <c r="DD133" s="36"/>
      <c r="DE133" s="59">
        <f t="shared" si="33"/>
        <v>171.44</v>
      </c>
      <c r="DF133" s="59">
        <v>171.44</v>
      </c>
      <c r="DG133" s="59">
        <v>0</v>
      </c>
      <c r="DH133" s="59"/>
      <c r="DI133" s="59"/>
      <c r="DJ133" s="59"/>
      <c r="DK133" s="59" t="s">
        <v>4071</v>
      </c>
      <c r="DL133" s="59">
        <v>1</v>
      </c>
      <c r="DM133" s="23" t="s">
        <v>4181</v>
      </c>
    </row>
    <row r="134" s="9" customFormat="1" ht="70" customHeight="1" spans="1:117">
      <c r="A134" s="23"/>
      <c r="B134" s="23"/>
      <c r="C134" s="23"/>
      <c r="D134" s="23"/>
      <c r="E134" s="23"/>
      <c r="F134" s="23"/>
      <c r="G134" s="23"/>
      <c r="H134" s="23"/>
      <c r="I134" s="23"/>
      <c r="J134" s="23"/>
      <c r="K134" s="23"/>
      <c r="L134" s="23"/>
      <c r="M134" s="23"/>
      <c r="N134" s="23"/>
      <c r="O134" s="23"/>
      <c r="P134" s="23"/>
      <c r="Q134" s="23">
        <f>SUBTOTAL(103,$W$7:W134)*1</f>
        <v>128</v>
      </c>
      <c r="R134" s="23" t="s">
        <v>4100</v>
      </c>
      <c r="S134" s="23">
        <v>5.61799999999999</v>
      </c>
      <c r="T134" s="30"/>
      <c r="U134" s="23"/>
      <c r="V134" s="23" t="s">
        <v>4065</v>
      </c>
      <c r="W134" s="23" t="s">
        <v>1458</v>
      </c>
      <c r="X134" s="23" t="s">
        <v>215</v>
      </c>
      <c r="Y134" s="23" t="s">
        <v>216</v>
      </c>
      <c r="Z134" s="23" t="s">
        <v>217</v>
      </c>
      <c r="AA134" s="23" t="s">
        <v>1459</v>
      </c>
      <c r="AB134" s="23" t="s">
        <v>196</v>
      </c>
      <c r="AC134" s="23" t="s">
        <v>1460</v>
      </c>
      <c r="AD134" s="23" t="s">
        <v>1461</v>
      </c>
      <c r="AE134" s="23" t="s">
        <v>1462</v>
      </c>
      <c r="AF134" s="23" t="s">
        <v>1461</v>
      </c>
      <c r="AG134" s="23" t="s">
        <v>1463</v>
      </c>
      <c r="AH134" s="23" t="s">
        <v>224</v>
      </c>
      <c r="AI134" s="23" t="s">
        <v>225</v>
      </c>
      <c r="AJ134" s="23" t="s">
        <v>4180</v>
      </c>
      <c r="AK134" s="23" t="s">
        <v>1455</v>
      </c>
      <c r="AL134" s="23" t="s">
        <v>1464</v>
      </c>
      <c r="AM134" s="33" t="s">
        <v>1465</v>
      </c>
      <c r="AN134" s="33" t="s">
        <v>230</v>
      </c>
      <c r="AO134" s="23" t="s">
        <v>1457</v>
      </c>
      <c r="AP134" s="23" t="s">
        <v>74</v>
      </c>
      <c r="AQ134" s="23"/>
      <c r="AR134" s="23"/>
      <c r="AS134" s="23"/>
      <c r="AT134" s="23"/>
      <c r="AU134" s="36">
        <v>145.618</v>
      </c>
      <c r="AV134" s="36">
        <v>145.618</v>
      </c>
      <c r="AW134" s="36">
        <f t="shared" si="21"/>
        <v>145.618</v>
      </c>
      <c r="AX134" s="36">
        <f t="shared" si="22"/>
        <v>0</v>
      </c>
      <c r="AY134" s="36">
        <v>0</v>
      </c>
      <c r="AZ134" s="36"/>
      <c r="BA134" s="40">
        <v>750</v>
      </c>
      <c r="BB134" s="40">
        <v>750</v>
      </c>
      <c r="BC134" s="23" t="s">
        <v>210</v>
      </c>
      <c r="BD134" s="23" t="s">
        <v>209</v>
      </c>
      <c r="BE134" s="23" t="s">
        <v>211</v>
      </c>
      <c r="BF134" s="23">
        <v>0</v>
      </c>
      <c r="BG134" s="23" t="s">
        <v>212</v>
      </c>
      <c r="BH134" s="23" t="s">
        <v>210</v>
      </c>
      <c r="BI134" s="23" t="s">
        <v>210</v>
      </c>
      <c r="BJ134" s="23">
        <v>0</v>
      </c>
      <c r="BK134" s="23" t="s">
        <v>210</v>
      </c>
      <c r="BL134" s="23">
        <v>0</v>
      </c>
      <c r="BM134" s="23" t="s">
        <v>1466</v>
      </c>
      <c r="BN134" s="23">
        <v>13648238188</v>
      </c>
      <c r="BO134" s="23"/>
      <c r="BP134" s="23" t="s">
        <v>209</v>
      </c>
      <c r="BQ134" s="49">
        <f t="shared" si="23"/>
        <v>145.618</v>
      </c>
      <c r="BR134" s="49">
        <f t="shared" ref="BR134:BR197" si="35">BS134+BT134+BU134</f>
        <v>145.618</v>
      </c>
      <c r="BS134" s="49">
        <f t="shared" si="24"/>
        <v>145.618</v>
      </c>
      <c r="BT134" s="49">
        <f t="shared" si="25"/>
        <v>0</v>
      </c>
      <c r="BU134" s="49">
        <f t="shared" si="26"/>
        <v>0</v>
      </c>
      <c r="BV134" s="49">
        <f t="shared" si="27"/>
        <v>0</v>
      </c>
      <c r="BW134" s="49">
        <f t="shared" si="28"/>
        <v>0</v>
      </c>
      <c r="BX134" s="49">
        <f t="shared" si="29"/>
        <v>145.618</v>
      </c>
      <c r="BY134" s="49">
        <v>145.618</v>
      </c>
      <c r="BZ134" s="52" t="s">
        <v>4078</v>
      </c>
      <c r="CA134" s="52" t="s">
        <v>4079</v>
      </c>
      <c r="CB134" s="36"/>
      <c r="CC134" s="36"/>
      <c r="CD134" s="36"/>
      <c r="CE134" s="36">
        <f t="shared" si="30"/>
        <v>0</v>
      </c>
      <c r="CF134" s="36"/>
      <c r="CG134" s="36"/>
      <c r="CH134" s="36"/>
      <c r="CI134" s="36"/>
      <c r="CJ134" s="36"/>
      <c r="CK134" s="36"/>
      <c r="CL134" s="36"/>
      <c r="CM134" s="36"/>
      <c r="CN134" s="36"/>
      <c r="CO134" s="36"/>
      <c r="CP134" s="36"/>
      <c r="CQ134" s="36">
        <f t="shared" si="31"/>
        <v>0</v>
      </c>
      <c r="CR134" s="36"/>
      <c r="CS134" s="36"/>
      <c r="CT134" s="36"/>
      <c r="CU134" s="36"/>
      <c r="CV134" s="36"/>
      <c r="CW134" s="36"/>
      <c r="CX134" s="59">
        <f t="shared" si="34"/>
        <v>0</v>
      </c>
      <c r="CY134" s="36"/>
      <c r="CZ134" s="36"/>
      <c r="DA134" s="36"/>
      <c r="DB134" s="36"/>
      <c r="DC134" s="36"/>
      <c r="DD134" s="36"/>
      <c r="DE134" s="59">
        <f t="shared" si="33"/>
        <v>138.69</v>
      </c>
      <c r="DF134" s="59">
        <v>138.69</v>
      </c>
      <c r="DG134" s="59">
        <v>0</v>
      </c>
      <c r="DH134" s="59"/>
      <c r="DI134" s="59"/>
      <c r="DJ134" s="59"/>
      <c r="DK134" s="59" t="s">
        <v>4070</v>
      </c>
      <c r="DL134" s="59">
        <v>0</v>
      </c>
      <c r="DM134" s="23">
        <v>0</v>
      </c>
    </row>
    <row r="135" s="9" customFormat="1" ht="70" customHeight="1" spans="1:117">
      <c r="A135" s="23"/>
      <c r="B135" s="23"/>
      <c r="C135" s="23"/>
      <c r="D135" s="23"/>
      <c r="E135" s="23"/>
      <c r="F135" s="23"/>
      <c r="G135" s="23"/>
      <c r="H135" s="23"/>
      <c r="I135" s="23"/>
      <c r="J135" s="23"/>
      <c r="K135" s="23"/>
      <c r="L135" s="23"/>
      <c r="M135" s="23"/>
      <c r="N135" s="23"/>
      <c r="O135" s="23"/>
      <c r="P135" s="23"/>
      <c r="Q135" s="23">
        <f>SUBTOTAL(103,$W$7:W135)*1</f>
        <v>129</v>
      </c>
      <c r="R135" s="23" t="s">
        <v>4100</v>
      </c>
      <c r="S135" s="23">
        <v>32</v>
      </c>
      <c r="T135" s="23"/>
      <c r="U135" s="23"/>
      <c r="V135" s="23" t="s">
        <v>4065</v>
      </c>
      <c r="W135" s="23" t="s">
        <v>1467</v>
      </c>
      <c r="X135" s="23" t="s">
        <v>215</v>
      </c>
      <c r="Y135" s="23" t="s">
        <v>216</v>
      </c>
      <c r="Z135" s="23" t="s">
        <v>217</v>
      </c>
      <c r="AA135" s="23" t="s">
        <v>1468</v>
      </c>
      <c r="AB135" s="23" t="s">
        <v>196</v>
      </c>
      <c r="AC135" s="23" t="s">
        <v>49</v>
      </c>
      <c r="AD135" s="23" t="s">
        <v>1469</v>
      </c>
      <c r="AE135" s="23" t="s">
        <v>1470</v>
      </c>
      <c r="AF135" s="23" t="s">
        <v>1471</v>
      </c>
      <c r="AG135" s="23" t="s">
        <v>1472</v>
      </c>
      <c r="AH135" s="23" t="s">
        <v>224</v>
      </c>
      <c r="AI135" s="23" t="s">
        <v>225</v>
      </c>
      <c r="AJ135" s="23" t="s">
        <v>4180</v>
      </c>
      <c r="AK135" s="23" t="s">
        <v>1473</v>
      </c>
      <c r="AL135" s="23" t="s">
        <v>1474</v>
      </c>
      <c r="AM135" s="33" t="s">
        <v>365</v>
      </c>
      <c r="AN135" s="33" t="s">
        <v>230</v>
      </c>
      <c r="AO135" s="23" t="s">
        <v>1457</v>
      </c>
      <c r="AP135" s="23" t="s">
        <v>48</v>
      </c>
      <c r="AQ135" s="23"/>
      <c r="AR135" s="23"/>
      <c r="AS135" s="23"/>
      <c r="AT135" s="23"/>
      <c r="AU135" s="36">
        <v>117</v>
      </c>
      <c r="AV135" s="36">
        <v>117</v>
      </c>
      <c r="AW135" s="36">
        <f t="shared" ref="AW135:AW198" si="36">BR135+BV135+BW135</f>
        <v>117</v>
      </c>
      <c r="AX135" s="36">
        <f t="shared" ref="AX135:AX198" si="37">AV135-AW135-AY135</f>
        <v>0</v>
      </c>
      <c r="AY135" s="36">
        <v>0</v>
      </c>
      <c r="AZ135" s="36"/>
      <c r="BA135" s="40">
        <v>455</v>
      </c>
      <c r="BB135" s="40">
        <v>455</v>
      </c>
      <c r="BC135" s="23" t="s">
        <v>210</v>
      </c>
      <c r="BD135" s="23" t="s">
        <v>209</v>
      </c>
      <c r="BE135" s="23" t="s">
        <v>211</v>
      </c>
      <c r="BF135" s="23">
        <v>0</v>
      </c>
      <c r="BG135" s="23" t="s">
        <v>212</v>
      </c>
      <c r="BH135" s="23" t="s">
        <v>210</v>
      </c>
      <c r="BI135" s="23" t="s">
        <v>210</v>
      </c>
      <c r="BJ135" s="23">
        <v>0</v>
      </c>
      <c r="BK135" s="23" t="s">
        <v>210</v>
      </c>
      <c r="BL135" s="23">
        <v>0</v>
      </c>
      <c r="BM135" s="23" t="s">
        <v>1475</v>
      </c>
      <c r="BN135" s="23">
        <v>13527576715</v>
      </c>
      <c r="BO135" s="23"/>
      <c r="BP135" s="23" t="s">
        <v>209</v>
      </c>
      <c r="BQ135" s="49">
        <f t="shared" ref="BQ135:BQ198" si="38">BS135+BT135+BU135+BV135+BW135</f>
        <v>117</v>
      </c>
      <c r="BR135" s="49">
        <f t="shared" si="35"/>
        <v>117</v>
      </c>
      <c r="BS135" s="49">
        <f t="shared" ref="BS135:BS198" si="39">BX135</f>
        <v>117</v>
      </c>
      <c r="BT135" s="49">
        <f t="shared" ref="BT135:BT198" si="40">CE135</f>
        <v>0</v>
      </c>
      <c r="BU135" s="49">
        <f t="shared" ref="BU135:BU178" si="41">CO135</f>
        <v>0</v>
      </c>
      <c r="BV135" s="49">
        <f t="shared" ref="BV135:BV198" si="42">CQ135</f>
        <v>0</v>
      </c>
      <c r="BW135" s="49">
        <f t="shared" ref="BW135:BW198" si="43">CX135</f>
        <v>0</v>
      </c>
      <c r="BX135" s="49">
        <f t="shared" ref="BX135:BX198" si="44">BY135+CB135</f>
        <v>117</v>
      </c>
      <c r="BY135" s="49">
        <v>117</v>
      </c>
      <c r="BZ135" s="52" t="s">
        <v>4078</v>
      </c>
      <c r="CA135" s="52" t="s">
        <v>4079</v>
      </c>
      <c r="CB135" s="36"/>
      <c r="CC135" s="36"/>
      <c r="CD135" s="36"/>
      <c r="CE135" s="36">
        <f t="shared" ref="CE135:CE198" si="45">CF135+CI135+CL135</f>
        <v>0</v>
      </c>
      <c r="CF135" s="36"/>
      <c r="CG135" s="36"/>
      <c r="CH135" s="36"/>
      <c r="CI135" s="36"/>
      <c r="CJ135" s="36"/>
      <c r="CK135" s="36"/>
      <c r="CL135" s="36"/>
      <c r="CM135" s="36"/>
      <c r="CN135" s="36"/>
      <c r="CO135" s="36"/>
      <c r="CP135" s="36"/>
      <c r="CQ135" s="36">
        <f t="shared" ref="CQ135:CQ198" si="46">CR135+CU135</f>
        <v>0</v>
      </c>
      <c r="CR135" s="36"/>
      <c r="CS135" s="36"/>
      <c r="CT135" s="36"/>
      <c r="CU135" s="36"/>
      <c r="CV135" s="36"/>
      <c r="CW135" s="36"/>
      <c r="CX135" s="59">
        <f t="shared" si="34"/>
        <v>0</v>
      </c>
      <c r="CY135" s="36"/>
      <c r="CZ135" s="36"/>
      <c r="DA135" s="36"/>
      <c r="DB135" s="36"/>
      <c r="DC135" s="36"/>
      <c r="DD135" s="36"/>
      <c r="DE135" s="59">
        <f t="shared" ref="DE135:DE198" si="47">SUM(DF135:DH135)</f>
        <v>115.06</v>
      </c>
      <c r="DF135" s="59">
        <v>115.06</v>
      </c>
      <c r="DG135" s="59">
        <v>0</v>
      </c>
      <c r="DH135" s="59"/>
      <c r="DI135" s="59"/>
      <c r="DJ135" s="59"/>
      <c r="DK135" s="59" t="s">
        <v>4071</v>
      </c>
      <c r="DL135" s="59">
        <v>0</v>
      </c>
      <c r="DM135" s="23">
        <v>0</v>
      </c>
    </row>
    <row r="136" s="9" customFormat="1" ht="70" customHeight="1" spans="1:117">
      <c r="A136" s="23"/>
      <c r="B136" s="23"/>
      <c r="C136" s="23"/>
      <c r="D136" s="23"/>
      <c r="E136" s="23"/>
      <c r="F136" s="23"/>
      <c r="G136" s="23"/>
      <c r="H136" s="23"/>
      <c r="I136" s="23"/>
      <c r="J136" s="23"/>
      <c r="K136" s="23"/>
      <c r="L136" s="23"/>
      <c r="M136" s="23"/>
      <c r="N136" s="23"/>
      <c r="O136" s="23"/>
      <c r="P136" s="23"/>
      <c r="Q136" s="23">
        <f>SUBTOTAL(103,$W$7:W136)*1</f>
        <v>130</v>
      </c>
      <c r="R136" s="23" t="s">
        <v>4100</v>
      </c>
      <c r="S136" s="23">
        <v>1.277</v>
      </c>
      <c r="T136" s="30"/>
      <c r="U136" s="23"/>
      <c r="V136" s="23" t="s">
        <v>4065</v>
      </c>
      <c r="W136" s="23" t="s">
        <v>1476</v>
      </c>
      <c r="X136" s="23" t="s">
        <v>215</v>
      </c>
      <c r="Y136" s="23" t="s">
        <v>216</v>
      </c>
      <c r="Z136" s="23" t="s">
        <v>217</v>
      </c>
      <c r="AA136" s="23" t="s">
        <v>1477</v>
      </c>
      <c r="AB136" s="23" t="s">
        <v>196</v>
      </c>
      <c r="AC136" s="23" t="s">
        <v>61</v>
      </c>
      <c r="AD136" s="23" t="s">
        <v>1477</v>
      </c>
      <c r="AE136" s="23" t="s">
        <v>1478</v>
      </c>
      <c r="AF136" s="23" t="s">
        <v>1477</v>
      </c>
      <c r="AG136" s="23" t="s">
        <v>1479</v>
      </c>
      <c r="AH136" s="23" t="s">
        <v>224</v>
      </c>
      <c r="AI136" s="23" t="s">
        <v>225</v>
      </c>
      <c r="AJ136" s="23" t="s">
        <v>4180</v>
      </c>
      <c r="AK136" s="23" t="s">
        <v>1480</v>
      </c>
      <c r="AL136" s="23" t="s">
        <v>1481</v>
      </c>
      <c r="AM136" s="33" t="s">
        <v>1465</v>
      </c>
      <c r="AN136" s="33" t="s">
        <v>207</v>
      </c>
      <c r="AO136" s="23" t="s">
        <v>1457</v>
      </c>
      <c r="AP136" s="23" t="s">
        <v>60</v>
      </c>
      <c r="AQ136" s="23"/>
      <c r="AR136" s="23"/>
      <c r="AS136" s="23"/>
      <c r="AT136" s="23"/>
      <c r="AU136" s="36">
        <v>83.277</v>
      </c>
      <c r="AV136" s="36">
        <v>83.277</v>
      </c>
      <c r="AW136" s="36">
        <f t="shared" si="36"/>
        <v>83.277</v>
      </c>
      <c r="AX136" s="36">
        <f t="shared" si="37"/>
        <v>0</v>
      </c>
      <c r="AY136" s="36">
        <v>0</v>
      </c>
      <c r="AZ136" s="36"/>
      <c r="BA136" s="40">
        <v>411</v>
      </c>
      <c r="BB136" s="40">
        <v>411</v>
      </c>
      <c r="BC136" s="23" t="s">
        <v>210</v>
      </c>
      <c r="BD136" s="23" t="s">
        <v>209</v>
      </c>
      <c r="BE136" s="23" t="s">
        <v>211</v>
      </c>
      <c r="BF136" s="23">
        <v>0</v>
      </c>
      <c r="BG136" s="23" t="s">
        <v>212</v>
      </c>
      <c r="BH136" s="23" t="s">
        <v>210</v>
      </c>
      <c r="BI136" s="23" t="s">
        <v>210</v>
      </c>
      <c r="BJ136" s="23">
        <v>0</v>
      </c>
      <c r="BK136" s="23" t="s">
        <v>210</v>
      </c>
      <c r="BL136" s="23">
        <v>0</v>
      </c>
      <c r="BM136" s="23" t="s">
        <v>1482</v>
      </c>
      <c r="BN136" s="23" t="s">
        <v>1483</v>
      </c>
      <c r="BO136" s="23"/>
      <c r="BP136" s="23" t="s">
        <v>209</v>
      </c>
      <c r="BQ136" s="49">
        <f t="shared" si="38"/>
        <v>83.277</v>
      </c>
      <c r="BR136" s="49">
        <f t="shared" si="35"/>
        <v>83.277</v>
      </c>
      <c r="BS136" s="49">
        <f t="shared" si="39"/>
        <v>83.277</v>
      </c>
      <c r="BT136" s="49">
        <f t="shared" si="40"/>
        <v>0</v>
      </c>
      <c r="BU136" s="49">
        <f t="shared" si="41"/>
        <v>0</v>
      </c>
      <c r="BV136" s="49">
        <f t="shared" si="42"/>
        <v>0</v>
      </c>
      <c r="BW136" s="49">
        <f t="shared" si="43"/>
        <v>0</v>
      </c>
      <c r="BX136" s="49">
        <f t="shared" si="44"/>
        <v>83.277</v>
      </c>
      <c r="BY136" s="49">
        <v>83.277</v>
      </c>
      <c r="BZ136" s="52" t="s">
        <v>4078</v>
      </c>
      <c r="CA136" s="52" t="s">
        <v>4079</v>
      </c>
      <c r="CB136" s="36"/>
      <c r="CC136" s="36"/>
      <c r="CD136" s="36"/>
      <c r="CE136" s="36">
        <f t="shared" si="45"/>
        <v>0</v>
      </c>
      <c r="CF136" s="36"/>
      <c r="CG136" s="36"/>
      <c r="CH136" s="36"/>
      <c r="CI136" s="36"/>
      <c r="CJ136" s="36"/>
      <c r="CK136" s="36"/>
      <c r="CL136" s="36"/>
      <c r="CM136" s="36"/>
      <c r="CN136" s="36"/>
      <c r="CO136" s="36"/>
      <c r="CP136" s="36"/>
      <c r="CQ136" s="36">
        <f t="shared" si="46"/>
        <v>0</v>
      </c>
      <c r="CR136" s="36"/>
      <c r="CS136" s="36"/>
      <c r="CT136" s="36"/>
      <c r="CU136" s="36"/>
      <c r="CV136" s="36"/>
      <c r="CW136" s="36"/>
      <c r="CX136" s="59">
        <f t="shared" si="34"/>
        <v>0</v>
      </c>
      <c r="CY136" s="36"/>
      <c r="CZ136" s="36"/>
      <c r="DA136" s="36"/>
      <c r="DB136" s="36"/>
      <c r="DC136" s="36"/>
      <c r="DD136" s="36"/>
      <c r="DE136" s="59">
        <f t="shared" si="47"/>
        <v>76.77</v>
      </c>
      <c r="DF136" s="59">
        <v>76.77</v>
      </c>
      <c r="DG136" s="59">
        <v>0</v>
      </c>
      <c r="DH136" s="59"/>
      <c r="DI136" s="59"/>
      <c r="DJ136" s="59"/>
      <c r="DK136" s="59" t="s">
        <v>4075</v>
      </c>
      <c r="DL136" s="59">
        <v>1</v>
      </c>
      <c r="DM136" s="23" t="s">
        <v>4182</v>
      </c>
    </row>
    <row r="137" s="9" customFormat="1" ht="70" customHeight="1" spans="1:117">
      <c r="A137" s="23"/>
      <c r="B137" s="23"/>
      <c r="C137" s="23"/>
      <c r="D137" s="23"/>
      <c r="E137" s="23"/>
      <c r="F137" s="23"/>
      <c r="G137" s="23"/>
      <c r="H137" s="23"/>
      <c r="I137" s="23"/>
      <c r="J137" s="23"/>
      <c r="K137" s="23"/>
      <c r="L137" s="23"/>
      <c r="M137" s="23"/>
      <c r="N137" s="23"/>
      <c r="O137" s="23"/>
      <c r="P137" s="23"/>
      <c r="Q137" s="23">
        <f>SUBTOTAL(103,$W$7:W137)*1</f>
        <v>131</v>
      </c>
      <c r="R137" s="23" t="s">
        <v>4100</v>
      </c>
      <c r="S137" s="23">
        <v>41.53</v>
      </c>
      <c r="T137" s="23"/>
      <c r="U137" s="23"/>
      <c r="V137" s="23" t="s">
        <v>4065</v>
      </c>
      <c r="W137" s="23" t="s">
        <v>1484</v>
      </c>
      <c r="X137" s="23" t="s">
        <v>215</v>
      </c>
      <c r="Y137" s="23" t="s">
        <v>216</v>
      </c>
      <c r="Z137" s="23" t="s">
        <v>217</v>
      </c>
      <c r="AA137" s="23" t="s">
        <v>1485</v>
      </c>
      <c r="AB137" s="23" t="s">
        <v>196</v>
      </c>
      <c r="AC137" s="23" t="s">
        <v>25</v>
      </c>
      <c r="AD137" s="23" t="s">
        <v>1486</v>
      </c>
      <c r="AE137" s="23" t="s">
        <v>1487</v>
      </c>
      <c r="AF137" s="23" t="s">
        <v>1488</v>
      </c>
      <c r="AG137" s="23" t="s">
        <v>1489</v>
      </c>
      <c r="AH137" s="23" t="s">
        <v>224</v>
      </c>
      <c r="AI137" s="23" t="s">
        <v>225</v>
      </c>
      <c r="AJ137" s="23" t="s">
        <v>4180</v>
      </c>
      <c r="AK137" s="23" t="s">
        <v>1490</v>
      </c>
      <c r="AL137" s="23" t="s">
        <v>1491</v>
      </c>
      <c r="AM137" s="33" t="s">
        <v>1465</v>
      </c>
      <c r="AN137" s="33" t="s">
        <v>230</v>
      </c>
      <c r="AO137" s="23" t="s">
        <v>1457</v>
      </c>
      <c r="AP137" s="23" t="s">
        <v>24</v>
      </c>
      <c r="AQ137" s="23"/>
      <c r="AR137" s="23"/>
      <c r="AS137" s="23"/>
      <c r="AT137" s="23"/>
      <c r="AU137" s="36">
        <v>151.53</v>
      </c>
      <c r="AV137" s="36">
        <v>151.53</v>
      </c>
      <c r="AW137" s="36">
        <f t="shared" si="36"/>
        <v>151.53</v>
      </c>
      <c r="AX137" s="36">
        <f t="shared" si="37"/>
        <v>0</v>
      </c>
      <c r="AY137" s="36">
        <v>0</v>
      </c>
      <c r="AZ137" s="36"/>
      <c r="BA137" s="40">
        <v>620</v>
      </c>
      <c r="BB137" s="40">
        <v>620</v>
      </c>
      <c r="BC137" s="23" t="s">
        <v>210</v>
      </c>
      <c r="BD137" s="23" t="s">
        <v>209</v>
      </c>
      <c r="BE137" s="23" t="s">
        <v>211</v>
      </c>
      <c r="BF137" s="23">
        <v>0</v>
      </c>
      <c r="BG137" s="23" t="s">
        <v>212</v>
      </c>
      <c r="BH137" s="23" t="s">
        <v>210</v>
      </c>
      <c r="BI137" s="23" t="s">
        <v>210</v>
      </c>
      <c r="BJ137" s="23">
        <v>0</v>
      </c>
      <c r="BK137" s="23" t="s">
        <v>210</v>
      </c>
      <c r="BL137" s="23">
        <v>0</v>
      </c>
      <c r="BM137" s="23" t="s">
        <v>589</v>
      </c>
      <c r="BN137" s="23" t="s">
        <v>1492</v>
      </c>
      <c r="BO137" s="23"/>
      <c r="BP137" s="23" t="s">
        <v>209</v>
      </c>
      <c r="BQ137" s="49">
        <f t="shared" si="38"/>
        <v>151.53</v>
      </c>
      <c r="BR137" s="49">
        <f t="shared" si="35"/>
        <v>151.53</v>
      </c>
      <c r="BS137" s="49">
        <f t="shared" si="39"/>
        <v>151.53</v>
      </c>
      <c r="BT137" s="49">
        <f t="shared" si="40"/>
        <v>0</v>
      </c>
      <c r="BU137" s="49">
        <f t="shared" si="41"/>
        <v>0</v>
      </c>
      <c r="BV137" s="49">
        <f t="shared" si="42"/>
        <v>0</v>
      </c>
      <c r="BW137" s="49">
        <f t="shared" si="43"/>
        <v>0</v>
      </c>
      <c r="BX137" s="49">
        <f t="shared" si="44"/>
        <v>151.53</v>
      </c>
      <c r="BY137" s="49">
        <v>151.53</v>
      </c>
      <c r="BZ137" s="52" t="s">
        <v>4078</v>
      </c>
      <c r="CA137" s="52" t="s">
        <v>4079</v>
      </c>
      <c r="CB137" s="36"/>
      <c r="CC137" s="36"/>
      <c r="CD137" s="36"/>
      <c r="CE137" s="36">
        <f t="shared" si="45"/>
        <v>0</v>
      </c>
      <c r="CF137" s="36"/>
      <c r="CG137" s="36"/>
      <c r="CH137" s="36"/>
      <c r="CI137" s="36"/>
      <c r="CJ137" s="36"/>
      <c r="CK137" s="36"/>
      <c r="CL137" s="36"/>
      <c r="CM137" s="36"/>
      <c r="CN137" s="36"/>
      <c r="CO137" s="36"/>
      <c r="CP137" s="36"/>
      <c r="CQ137" s="36">
        <f t="shared" si="46"/>
        <v>0</v>
      </c>
      <c r="CR137" s="36"/>
      <c r="CS137" s="36"/>
      <c r="CT137" s="36"/>
      <c r="CU137" s="36"/>
      <c r="CV137" s="36"/>
      <c r="CW137" s="36"/>
      <c r="CX137" s="59">
        <f t="shared" si="34"/>
        <v>0</v>
      </c>
      <c r="CY137" s="36"/>
      <c r="CZ137" s="36"/>
      <c r="DA137" s="36"/>
      <c r="DB137" s="36"/>
      <c r="DC137" s="36"/>
      <c r="DD137" s="36"/>
      <c r="DE137" s="59">
        <f t="shared" si="47"/>
        <v>151.53</v>
      </c>
      <c r="DF137" s="59">
        <v>151.53</v>
      </c>
      <c r="DG137" s="59">
        <v>0</v>
      </c>
      <c r="DH137" s="59"/>
      <c r="DI137" s="59"/>
      <c r="DJ137" s="59"/>
      <c r="DK137" s="59" t="s">
        <v>4075</v>
      </c>
      <c r="DL137" s="59">
        <v>1</v>
      </c>
      <c r="DM137" s="23" t="s">
        <v>4183</v>
      </c>
    </row>
    <row r="138" s="9" customFormat="1" ht="70" customHeight="1" spans="1:117">
      <c r="A138" s="23"/>
      <c r="B138" s="23"/>
      <c r="C138" s="23"/>
      <c r="D138" s="23"/>
      <c r="E138" s="23"/>
      <c r="F138" s="23"/>
      <c r="G138" s="23"/>
      <c r="H138" s="23"/>
      <c r="I138" s="23"/>
      <c r="J138" s="23"/>
      <c r="K138" s="23"/>
      <c r="L138" s="23"/>
      <c r="M138" s="23"/>
      <c r="N138" s="23"/>
      <c r="O138" s="23"/>
      <c r="P138" s="23"/>
      <c r="Q138" s="23">
        <f>SUBTOTAL(103,$W$7:W138)*1</f>
        <v>132</v>
      </c>
      <c r="R138" s="23" t="s">
        <v>4100</v>
      </c>
      <c r="S138" s="23">
        <v>8.40300000000001</v>
      </c>
      <c r="T138" s="30"/>
      <c r="U138" s="23"/>
      <c r="V138" s="23" t="s">
        <v>4065</v>
      </c>
      <c r="W138" s="23" t="s">
        <v>1493</v>
      </c>
      <c r="X138" s="23" t="s">
        <v>215</v>
      </c>
      <c r="Y138" s="23" t="s">
        <v>216</v>
      </c>
      <c r="Z138" s="23" t="s">
        <v>217</v>
      </c>
      <c r="AA138" s="23" t="s">
        <v>1494</v>
      </c>
      <c r="AB138" s="23" t="s">
        <v>196</v>
      </c>
      <c r="AC138" s="23" t="s">
        <v>57</v>
      </c>
      <c r="AD138" s="23" t="s">
        <v>1495</v>
      </c>
      <c r="AE138" s="23" t="s">
        <v>1496</v>
      </c>
      <c r="AF138" s="23" t="s">
        <v>1495</v>
      </c>
      <c r="AG138" s="23" t="s">
        <v>1497</v>
      </c>
      <c r="AH138" s="23" t="s">
        <v>224</v>
      </c>
      <c r="AI138" s="23" t="s">
        <v>225</v>
      </c>
      <c r="AJ138" s="23" t="s">
        <v>4180</v>
      </c>
      <c r="AK138" s="23" t="s">
        <v>1498</v>
      </c>
      <c r="AL138" s="23" t="s">
        <v>1499</v>
      </c>
      <c r="AM138" s="33" t="s">
        <v>365</v>
      </c>
      <c r="AN138" s="33" t="s">
        <v>230</v>
      </c>
      <c r="AO138" s="23" t="s">
        <v>1457</v>
      </c>
      <c r="AP138" s="23" t="s">
        <v>56</v>
      </c>
      <c r="AQ138" s="23"/>
      <c r="AR138" s="23"/>
      <c r="AS138" s="23"/>
      <c r="AT138" s="23"/>
      <c r="AU138" s="36">
        <v>79.403</v>
      </c>
      <c r="AV138" s="36">
        <v>79.403</v>
      </c>
      <c r="AW138" s="36">
        <f t="shared" si="36"/>
        <v>79.403</v>
      </c>
      <c r="AX138" s="36">
        <f t="shared" si="37"/>
        <v>0</v>
      </c>
      <c r="AY138" s="36">
        <v>0</v>
      </c>
      <c r="AZ138" s="36"/>
      <c r="BA138" s="40">
        <v>590</v>
      </c>
      <c r="BB138" s="40">
        <v>590</v>
      </c>
      <c r="BC138" s="23" t="s">
        <v>210</v>
      </c>
      <c r="BD138" s="23" t="s">
        <v>209</v>
      </c>
      <c r="BE138" s="23" t="s">
        <v>211</v>
      </c>
      <c r="BF138" s="23">
        <v>0</v>
      </c>
      <c r="BG138" s="23" t="s">
        <v>212</v>
      </c>
      <c r="BH138" s="23" t="s">
        <v>210</v>
      </c>
      <c r="BI138" s="23" t="s">
        <v>210</v>
      </c>
      <c r="BJ138" s="23">
        <v>0</v>
      </c>
      <c r="BK138" s="23" t="s">
        <v>210</v>
      </c>
      <c r="BL138" s="23">
        <v>0</v>
      </c>
      <c r="BM138" s="23" t="s">
        <v>443</v>
      </c>
      <c r="BN138" s="23">
        <v>18996918887</v>
      </c>
      <c r="BO138" s="23"/>
      <c r="BP138" s="23" t="s">
        <v>209</v>
      </c>
      <c r="BQ138" s="49">
        <f t="shared" si="38"/>
        <v>79.403</v>
      </c>
      <c r="BR138" s="49">
        <f t="shared" si="35"/>
        <v>79.403</v>
      </c>
      <c r="BS138" s="49">
        <f t="shared" si="39"/>
        <v>79.403</v>
      </c>
      <c r="BT138" s="49">
        <f t="shared" si="40"/>
        <v>0</v>
      </c>
      <c r="BU138" s="49">
        <f t="shared" si="41"/>
        <v>0</v>
      </c>
      <c r="BV138" s="49">
        <f t="shared" si="42"/>
        <v>0</v>
      </c>
      <c r="BW138" s="49">
        <f t="shared" si="43"/>
        <v>0</v>
      </c>
      <c r="BX138" s="49">
        <f t="shared" si="44"/>
        <v>79.403</v>
      </c>
      <c r="BY138" s="49">
        <v>79.403</v>
      </c>
      <c r="BZ138" s="52" t="s">
        <v>4078</v>
      </c>
      <c r="CA138" s="52" t="s">
        <v>4079</v>
      </c>
      <c r="CB138" s="36"/>
      <c r="CC138" s="36"/>
      <c r="CD138" s="36"/>
      <c r="CE138" s="36">
        <f t="shared" si="45"/>
        <v>0</v>
      </c>
      <c r="CF138" s="36"/>
      <c r="CG138" s="36"/>
      <c r="CH138" s="36"/>
      <c r="CI138" s="36"/>
      <c r="CJ138" s="36"/>
      <c r="CK138" s="36"/>
      <c r="CL138" s="36"/>
      <c r="CM138" s="36"/>
      <c r="CN138" s="36"/>
      <c r="CO138" s="36"/>
      <c r="CP138" s="36"/>
      <c r="CQ138" s="36">
        <f t="shared" si="46"/>
        <v>0</v>
      </c>
      <c r="CR138" s="36"/>
      <c r="CS138" s="36"/>
      <c r="CT138" s="36"/>
      <c r="CU138" s="36"/>
      <c r="CV138" s="36"/>
      <c r="CW138" s="36"/>
      <c r="CX138" s="59">
        <f t="shared" si="34"/>
        <v>0</v>
      </c>
      <c r="CY138" s="36"/>
      <c r="CZ138" s="36"/>
      <c r="DA138" s="36"/>
      <c r="DB138" s="36"/>
      <c r="DC138" s="36"/>
      <c r="DD138" s="36"/>
      <c r="DE138" s="59">
        <f t="shared" si="47"/>
        <v>74.4</v>
      </c>
      <c r="DF138" s="59">
        <v>74.4</v>
      </c>
      <c r="DG138" s="59">
        <v>0</v>
      </c>
      <c r="DH138" s="59"/>
      <c r="DI138" s="59"/>
      <c r="DJ138" s="59"/>
      <c r="DK138" s="59" t="s">
        <v>4075</v>
      </c>
      <c r="DL138" s="59">
        <v>96</v>
      </c>
      <c r="DM138" s="23">
        <v>71</v>
      </c>
    </row>
    <row r="139" s="9" customFormat="1" ht="70" customHeight="1" spans="1:117">
      <c r="A139" s="23"/>
      <c r="B139" s="23"/>
      <c r="C139" s="23"/>
      <c r="D139" s="23"/>
      <c r="E139" s="23"/>
      <c r="F139" s="23"/>
      <c r="G139" s="23"/>
      <c r="H139" s="23"/>
      <c r="I139" s="23"/>
      <c r="J139" s="23"/>
      <c r="K139" s="23"/>
      <c r="L139" s="23"/>
      <c r="M139" s="23"/>
      <c r="N139" s="23"/>
      <c r="O139" s="23"/>
      <c r="P139" s="23"/>
      <c r="Q139" s="23">
        <f>SUBTOTAL(103,$W$7:W139)*1</f>
        <v>133</v>
      </c>
      <c r="R139" s="23" t="s">
        <v>4100</v>
      </c>
      <c r="S139" s="23">
        <v>45.388</v>
      </c>
      <c r="T139" s="23"/>
      <c r="U139" s="23"/>
      <c r="V139" s="23" t="s">
        <v>4065</v>
      </c>
      <c r="W139" s="23" t="s">
        <v>1500</v>
      </c>
      <c r="X139" s="23" t="s">
        <v>215</v>
      </c>
      <c r="Y139" s="23" t="s">
        <v>216</v>
      </c>
      <c r="Z139" s="23" t="s">
        <v>217</v>
      </c>
      <c r="AA139" s="23" t="s">
        <v>1501</v>
      </c>
      <c r="AB139" s="23" t="s">
        <v>196</v>
      </c>
      <c r="AC139" s="23" t="s">
        <v>53</v>
      </c>
      <c r="AD139" s="23" t="s">
        <v>1502</v>
      </c>
      <c r="AE139" s="23" t="s">
        <v>1503</v>
      </c>
      <c r="AF139" s="23" t="s">
        <v>1504</v>
      </c>
      <c r="AG139" s="23" t="s">
        <v>1505</v>
      </c>
      <c r="AH139" s="23" t="s">
        <v>504</v>
      </c>
      <c r="AI139" s="23" t="s">
        <v>225</v>
      </c>
      <c r="AJ139" s="23" t="s">
        <v>4184</v>
      </c>
      <c r="AK139" s="23" t="s">
        <v>1506</v>
      </c>
      <c r="AL139" s="23" t="s">
        <v>1507</v>
      </c>
      <c r="AM139" s="33" t="s">
        <v>1465</v>
      </c>
      <c r="AN139" s="33" t="s">
        <v>230</v>
      </c>
      <c r="AO139" s="23" t="s">
        <v>1457</v>
      </c>
      <c r="AP139" s="23" t="s">
        <v>52</v>
      </c>
      <c r="AQ139" s="23"/>
      <c r="AR139" s="23"/>
      <c r="AS139" s="23"/>
      <c r="AT139" s="23"/>
      <c r="AU139" s="36">
        <v>225.388</v>
      </c>
      <c r="AV139" s="36">
        <v>225.388</v>
      </c>
      <c r="AW139" s="36">
        <f t="shared" si="36"/>
        <v>225.388</v>
      </c>
      <c r="AX139" s="36">
        <f t="shared" si="37"/>
        <v>0</v>
      </c>
      <c r="AY139" s="36">
        <v>0</v>
      </c>
      <c r="AZ139" s="36"/>
      <c r="BA139" s="40">
        <v>983</v>
      </c>
      <c r="BB139" s="40">
        <v>983</v>
      </c>
      <c r="BC139" s="23" t="s">
        <v>210</v>
      </c>
      <c r="BD139" s="23" t="s">
        <v>209</v>
      </c>
      <c r="BE139" s="23" t="s">
        <v>211</v>
      </c>
      <c r="BF139" s="23">
        <v>0</v>
      </c>
      <c r="BG139" s="23" t="s">
        <v>212</v>
      </c>
      <c r="BH139" s="23" t="s">
        <v>210</v>
      </c>
      <c r="BI139" s="23" t="s">
        <v>210</v>
      </c>
      <c r="BJ139" s="23">
        <v>0</v>
      </c>
      <c r="BK139" s="23" t="s">
        <v>210</v>
      </c>
      <c r="BL139" s="23">
        <v>0</v>
      </c>
      <c r="BM139" s="23" t="s">
        <v>1508</v>
      </c>
      <c r="BN139" s="23">
        <v>13452098512</v>
      </c>
      <c r="BO139" s="23"/>
      <c r="BP139" s="23" t="s">
        <v>209</v>
      </c>
      <c r="BQ139" s="49">
        <f t="shared" si="38"/>
        <v>225.388</v>
      </c>
      <c r="BR139" s="49">
        <f t="shared" si="35"/>
        <v>225.388</v>
      </c>
      <c r="BS139" s="49">
        <f t="shared" si="39"/>
        <v>225.388</v>
      </c>
      <c r="BT139" s="49">
        <f t="shared" si="40"/>
        <v>0</v>
      </c>
      <c r="BU139" s="49">
        <f t="shared" si="41"/>
        <v>0</v>
      </c>
      <c r="BV139" s="49">
        <f t="shared" si="42"/>
        <v>0</v>
      </c>
      <c r="BW139" s="49">
        <f t="shared" si="43"/>
        <v>0</v>
      </c>
      <c r="BX139" s="49">
        <f t="shared" si="44"/>
        <v>225.388</v>
      </c>
      <c r="BY139" s="49">
        <v>225.388</v>
      </c>
      <c r="BZ139" s="52" t="s">
        <v>4078</v>
      </c>
      <c r="CA139" s="52" t="s">
        <v>4079</v>
      </c>
      <c r="CB139" s="36"/>
      <c r="CC139" s="36"/>
      <c r="CD139" s="36"/>
      <c r="CE139" s="36">
        <f t="shared" si="45"/>
        <v>0</v>
      </c>
      <c r="CF139" s="36"/>
      <c r="CG139" s="36"/>
      <c r="CH139" s="36"/>
      <c r="CI139" s="36"/>
      <c r="CJ139" s="36"/>
      <c r="CK139" s="36"/>
      <c r="CL139" s="36"/>
      <c r="CM139" s="36"/>
      <c r="CN139" s="36"/>
      <c r="CO139" s="36"/>
      <c r="CP139" s="36"/>
      <c r="CQ139" s="36">
        <f t="shared" si="46"/>
        <v>0</v>
      </c>
      <c r="CR139" s="36"/>
      <c r="CS139" s="36"/>
      <c r="CT139" s="36"/>
      <c r="CU139" s="36"/>
      <c r="CV139" s="36"/>
      <c r="CW139" s="36"/>
      <c r="CX139" s="59">
        <f t="shared" si="34"/>
        <v>0</v>
      </c>
      <c r="CY139" s="36"/>
      <c r="CZ139" s="36"/>
      <c r="DA139" s="36"/>
      <c r="DB139" s="36"/>
      <c r="DC139" s="36"/>
      <c r="DD139" s="36"/>
      <c r="DE139" s="59">
        <f t="shared" si="47"/>
        <v>225.39</v>
      </c>
      <c r="DF139" s="59">
        <v>225.39</v>
      </c>
      <c r="DG139" s="59">
        <v>0</v>
      </c>
      <c r="DH139" s="59"/>
      <c r="DI139" s="59"/>
      <c r="DJ139" s="59"/>
      <c r="DK139" s="59" t="s">
        <v>4071</v>
      </c>
      <c r="DL139" s="59">
        <v>1</v>
      </c>
      <c r="DM139" s="23" t="s">
        <v>4185</v>
      </c>
    </row>
    <row r="140" s="9" customFormat="1" ht="70" customHeight="1" spans="1:117">
      <c r="A140" s="23"/>
      <c r="B140" s="23"/>
      <c r="C140" s="23"/>
      <c r="D140" s="23"/>
      <c r="E140" s="23"/>
      <c r="F140" s="23"/>
      <c r="G140" s="23"/>
      <c r="H140" s="23"/>
      <c r="I140" s="23"/>
      <c r="J140" s="23"/>
      <c r="K140" s="23"/>
      <c r="L140" s="23"/>
      <c r="M140" s="23"/>
      <c r="N140" s="23"/>
      <c r="O140" s="23"/>
      <c r="P140" s="23"/>
      <c r="Q140" s="23">
        <f>SUBTOTAL(103,$W$7:W140)*1</f>
        <v>134</v>
      </c>
      <c r="R140" s="23" t="s">
        <v>4100</v>
      </c>
      <c r="S140" s="23">
        <v>18.2155</v>
      </c>
      <c r="T140" s="30"/>
      <c r="U140" s="23"/>
      <c r="V140" s="23" t="s">
        <v>4065</v>
      </c>
      <c r="W140" s="23" t="s">
        <v>1509</v>
      </c>
      <c r="X140" s="23" t="s">
        <v>215</v>
      </c>
      <c r="Y140" s="23" t="s">
        <v>216</v>
      </c>
      <c r="Z140" s="23" t="s">
        <v>217</v>
      </c>
      <c r="AA140" s="23" t="s">
        <v>1510</v>
      </c>
      <c r="AB140" s="23" t="s">
        <v>196</v>
      </c>
      <c r="AC140" s="23" t="s">
        <v>73</v>
      </c>
      <c r="AD140" s="23" t="s">
        <v>1510</v>
      </c>
      <c r="AE140" s="23" t="s">
        <v>1511</v>
      </c>
      <c r="AF140" s="23" t="s">
        <v>1510</v>
      </c>
      <c r="AG140" s="23" t="s">
        <v>1512</v>
      </c>
      <c r="AH140" s="23" t="s">
        <v>224</v>
      </c>
      <c r="AI140" s="23" t="s">
        <v>225</v>
      </c>
      <c r="AJ140" s="23" t="s">
        <v>4186</v>
      </c>
      <c r="AK140" s="23" t="s">
        <v>1513</v>
      </c>
      <c r="AL140" s="23" t="s">
        <v>1514</v>
      </c>
      <c r="AM140" s="33" t="s">
        <v>1465</v>
      </c>
      <c r="AN140" s="33" t="s">
        <v>230</v>
      </c>
      <c r="AO140" s="23" t="s">
        <v>1457</v>
      </c>
      <c r="AP140" s="23" t="s">
        <v>72</v>
      </c>
      <c r="AQ140" s="23"/>
      <c r="AR140" s="23"/>
      <c r="AS140" s="23"/>
      <c r="AT140" s="23"/>
      <c r="AU140" s="36">
        <v>178.2155</v>
      </c>
      <c r="AV140" s="36">
        <v>178.2155</v>
      </c>
      <c r="AW140" s="36">
        <f t="shared" si="36"/>
        <v>178.2155</v>
      </c>
      <c r="AX140" s="36">
        <f t="shared" si="37"/>
        <v>0</v>
      </c>
      <c r="AY140" s="36">
        <v>0</v>
      </c>
      <c r="AZ140" s="36"/>
      <c r="BA140" s="40">
        <v>885</v>
      </c>
      <c r="BB140" s="40">
        <v>885</v>
      </c>
      <c r="BC140" s="23" t="s">
        <v>210</v>
      </c>
      <c r="BD140" s="23" t="s">
        <v>209</v>
      </c>
      <c r="BE140" s="23" t="s">
        <v>211</v>
      </c>
      <c r="BF140" s="23">
        <v>0</v>
      </c>
      <c r="BG140" s="23" t="s">
        <v>212</v>
      </c>
      <c r="BH140" s="23" t="s">
        <v>210</v>
      </c>
      <c r="BI140" s="23" t="s">
        <v>210</v>
      </c>
      <c r="BJ140" s="23">
        <v>0</v>
      </c>
      <c r="BK140" s="23" t="s">
        <v>210</v>
      </c>
      <c r="BL140" s="23">
        <v>0</v>
      </c>
      <c r="BM140" s="23" t="s">
        <v>1515</v>
      </c>
      <c r="BN140" s="23" t="s">
        <v>1516</v>
      </c>
      <c r="BO140" s="23"/>
      <c r="BP140" s="23" t="s">
        <v>209</v>
      </c>
      <c r="BQ140" s="49">
        <f t="shared" si="38"/>
        <v>178.2155</v>
      </c>
      <c r="BR140" s="49">
        <f t="shared" si="35"/>
        <v>178.2155</v>
      </c>
      <c r="BS140" s="49">
        <f t="shared" si="39"/>
        <v>178.2155</v>
      </c>
      <c r="BT140" s="49">
        <f t="shared" si="40"/>
        <v>0</v>
      </c>
      <c r="BU140" s="49">
        <f t="shared" si="41"/>
        <v>0</v>
      </c>
      <c r="BV140" s="49">
        <f t="shared" si="42"/>
        <v>0</v>
      </c>
      <c r="BW140" s="49">
        <f t="shared" si="43"/>
        <v>0</v>
      </c>
      <c r="BX140" s="49">
        <f t="shared" si="44"/>
        <v>178.2155</v>
      </c>
      <c r="BY140" s="49">
        <v>178.2155</v>
      </c>
      <c r="BZ140" s="52" t="s">
        <v>4078</v>
      </c>
      <c r="CA140" s="52" t="s">
        <v>4079</v>
      </c>
      <c r="CB140" s="36"/>
      <c r="CC140" s="36"/>
      <c r="CD140" s="36"/>
      <c r="CE140" s="36">
        <f t="shared" si="45"/>
        <v>0</v>
      </c>
      <c r="CF140" s="36"/>
      <c r="CG140" s="36"/>
      <c r="CH140" s="36"/>
      <c r="CI140" s="36"/>
      <c r="CJ140" s="36"/>
      <c r="CK140" s="36"/>
      <c r="CL140" s="36"/>
      <c r="CM140" s="36"/>
      <c r="CN140" s="36"/>
      <c r="CO140" s="36"/>
      <c r="CP140" s="36"/>
      <c r="CQ140" s="36">
        <f t="shared" si="46"/>
        <v>0</v>
      </c>
      <c r="CR140" s="36"/>
      <c r="CS140" s="36"/>
      <c r="CT140" s="36"/>
      <c r="CU140" s="36"/>
      <c r="CV140" s="36"/>
      <c r="CW140" s="36"/>
      <c r="CX140" s="59">
        <f t="shared" si="34"/>
        <v>0</v>
      </c>
      <c r="CY140" s="36"/>
      <c r="CZ140" s="36"/>
      <c r="DA140" s="36"/>
      <c r="DB140" s="36"/>
      <c r="DC140" s="36"/>
      <c r="DD140" s="36"/>
      <c r="DE140" s="59">
        <f t="shared" si="47"/>
        <v>178.22</v>
      </c>
      <c r="DF140" s="59">
        <v>178.22</v>
      </c>
      <c r="DG140" s="59">
        <v>0</v>
      </c>
      <c r="DH140" s="59"/>
      <c r="DI140" s="59"/>
      <c r="DJ140" s="59"/>
      <c r="DK140" s="59" t="s">
        <v>4075</v>
      </c>
      <c r="DL140" s="59">
        <v>0</v>
      </c>
      <c r="DM140" s="23">
        <v>0</v>
      </c>
    </row>
    <row r="141" s="9" customFormat="1" ht="70" customHeight="1" spans="1:117">
      <c r="A141" s="23"/>
      <c r="B141" s="23"/>
      <c r="C141" s="23"/>
      <c r="D141" s="23"/>
      <c r="E141" s="23"/>
      <c r="F141" s="23"/>
      <c r="G141" s="23"/>
      <c r="H141" s="23"/>
      <c r="I141" s="23"/>
      <c r="J141" s="23"/>
      <c r="K141" s="23"/>
      <c r="L141" s="23"/>
      <c r="M141" s="23"/>
      <c r="N141" s="23"/>
      <c r="O141" s="23"/>
      <c r="P141" s="23"/>
      <c r="Q141" s="23">
        <f>SUBTOTAL(103,$W$7:W141)*1</f>
        <v>135</v>
      </c>
      <c r="R141" s="23"/>
      <c r="S141" s="23"/>
      <c r="T141" s="23"/>
      <c r="U141" s="23"/>
      <c r="V141" s="23" t="s">
        <v>4065</v>
      </c>
      <c r="W141" s="23" t="s">
        <v>1517</v>
      </c>
      <c r="X141" s="23" t="s">
        <v>215</v>
      </c>
      <c r="Y141" s="23" t="s">
        <v>216</v>
      </c>
      <c r="Z141" s="23" t="s">
        <v>217</v>
      </c>
      <c r="AA141" s="23" t="s">
        <v>1518</v>
      </c>
      <c r="AB141" s="23" t="s">
        <v>196</v>
      </c>
      <c r="AC141" s="23" t="s">
        <v>31</v>
      </c>
      <c r="AD141" s="23" t="s">
        <v>1518</v>
      </c>
      <c r="AE141" s="23" t="s">
        <v>1519</v>
      </c>
      <c r="AF141" s="23" t="s">
        <v>1518</v>
      </c>
      <c r="AG141" s="23" t="s">
        <v>1520</v>
      </c>
      <c r="AH141" s="23" t="s">
        <v>753</v>
      </c>
      <c r="AI141" s="23" t="s">
        <v>377</v>
      </c>
      <c r="AJ141" s="23" t="s">
        <v>4180</v>
      </c>
      <c r="AK141" s="23" t="s">
        <v>1521</v>
      </c>
      <c r="AL141" s="23" t="s">
        <v>1522</v>
      </c>
      <c r="AM141" s="33" t="s">
        <v>1465</v>
      </c>
      <c r="AN141" s="33" t="s">
        <v>207</v>
      </c>
      <c r="AO141" s="23" t="s">
        <v>1457</v>
      </c>
      <c r="AP141" s="23" t="s">
        <v>30</v>
      </c>
      <c r="AQ141" s="23"/>
      <c r="AR141" s="23"/>
      <c r="AS141" s="23"/>
      <c r="AT141" s="23"/>
      <c r="AU141" s="36">
        <v>104</v>
      </c>
      <c r="AV141" s="36">
        <v>104</v>
      </c>
      <c r="AW141" s="36">
        <f t="shared" si="36"/>
        <v>104</v>
      </c>
      <c r="AX141" s="36">
        <f t="shared" si="37"/>
        <v>0</v>
      </c>
      <c r="AY141" s="36">
        <v>0</v>
      </c>
      <c r="AZ141" s="36"/>
      <c r="BA141" s="40">
        <v>518</v>
      </c>
      <c r="BB141" s="40">
        <v>518</v>
      </c>
      <c r="BC141" s="23" t="s">
        <v>210</v>
      </c>
      <c r="BD141" s="23" t="s">
        <v>209</v>
      </c>
      <c r="BE141" s="23" t="s">
        <v>211</v>
      </c>
      <c r="BF141" s="23">
        <v>0</v>
      </c>
      <c r="BG141" s="23" t="s">
        <v>212</v>
      </c>
      <c r="BH141" s="23" t="s">
        <v>210</v>
      </c>
      <c r="BI141" s="23" t="s">
        <v>210</v>
      </c>
      <c r="BJ141" s="23">
        <v>0</v>
      </c>
      <c r="BK141" s="23" t="s">
        <v>210</v>
      </c>
      <c r="BL141" s="23">
        <v>0</v>
      </c>
      <c r="BM141" s="23" t="s">
        <v>473</v>
      </c>
      <c r="BN141" s="23" t="s">
        <v>474</v>
      </c>
      <c r="BO141" s="23"/>
      <c r="BP141" s="23" t="s">
        <v>209</v>
      </c>
      <c r="BQ141" s="49">
        <f t="shared" si="38"/>
        <v>104</v>
      </c>
      <c r="BR141" s="49">
        <f t="shared" si="35"/>
        <v>104</v>
      </c>
      <c r="BS141" s="49">
        <f t="shared" si="39"/>
        <v>104</v>
      </c>
      <c r="BT141" s="49">
        <f t="shared" si="40"/>
        <v>0</v>
      </c>
      <c r="BU141" s="49">
        <f t="shared" si="41"/>
        <v>0</v>
      </c>
      <c r="BV141" s="49">
        <f t="shared" si="42"/>
        <v>0</v>
      </c>
      <c r="BW141" s="49">
        <f t="shared" si="43"/>
        <v>0</v>
      </c>
      <c r="BX141" s="49">
        <f t="shared" si="44"/>
        <v>104</v>
      </c>
      <c r="BY141" s="49">
        <v>104</v>
      </c>
      <c r="BZ141" s="52" t="s">
        <v>4078</v>
      </c>
      <c r="CA141" s="52" t="s">
        <v>4079</v>
      </c>
      <c r="CB141" s="36"/>
      <c r="CC141" s="36"/>
      <c r="CD141" s="36"/>
      <c r="CE141" s="36">
        <f t="shared" si="45"/>
        <v>0</v>
      </c>
      <c r="CF141" s="36"/>
      <c r="CG141" s="36"/>
      <c r="CH141" s="36"/>
      <c r="CI141" s="36"/>
      <c r="CJ141" s="36"/>
      <c r="CK141" s="36"/>
      <c r="CL141" s="36"/>
      <c r="CM141" s="36"/>
      <c r="CN141" s="36"/>
      <c r="CO141" s="36"/>
      <c r="CP141" s="36"/>
      <c r="CQ141" s="36">
        <f t="shared" si="46"/>
        <v>0</v>
      </c>
      <c r="CR141" s="36"/>
      <c r="CS141" s="36"/>
      <c r="CT141" s="36"/>
      <c r="CU141" s="36"/>
      <c r="CV141" s="36"/>
      <c r="CW141" s="36"/>
      <c r="CX141" s="59">
        <f t="shared" si="34"/>
        <v>0</v>
      </c>
      <c r="CY141" s="36"/>
      <c r="CZ141" s="36"/>
      <c r="DA141" s="36"/>
      <c r="DB141" s="36"/>
      <c r="DC141" s="36"/>
      <c r="DD141" s="36"/>
      <c r="DE141" s="59">
        <f t="shared" si="47"/>
        <v>79.28</v>
      </c>
      <c r="DF141" s="59">
        <v>79.28</v>
      </c>
      <c r="DG141" s="59">
        <v>0</v>
      </c>
      <c r="DH141" s="59"/>
      <c r="DI141" s="59"/>
      <c r="DJ141" s="59"/>
      <c r="DK141" s="59" t="s">
        <v>4075</v>
      </c>
      <c r="DL141" s="59">
        <v>1</v>
      </c>
      <c r="DM141" s="23" t="s">
        <v>4187</v>
      </c>
    </row>
    <row r="142" s="9" customFormat="1" ht="70" customHeight="1" spans="1:117">
      <c r="A142" s="23"/>
      <c r="B142" s="23"/>
      <c r="C142" s="23"/>
      <c r="D142" s="23"/>
      <c r="E142" s="23"/>
      <c r="F142" s="23"/>
      <c r="G142" s="23"/>
      <c r="H142" s="23"/>
      <c r="I142" s="23"/>
      <c r="J142" s="23"/>
      <c r="K142" s="23"/>
      <c r="L142" s="23"/>
      <c r="M142" s="23"/>
      <c r="N142" s="23"/>
      <c r="O142" s="23"/>
      <c r="P142" s="23"/>
      <c r="Q142" s="23">
        <f>SUBTOTAL(103,$W$7:W142)*1</f>
        <v>136</v>
      </c>
      <c r="R142" s="23" t="s">
        <v>4100</v>
      </c>
      <c r="S142" s="23">
        <v>14.1995</v>
      </c>
      <c r="T142" s="30"/>
      <c r="U142" s="23"/>
      <c r="V142" s="23" t="s">
        <v>4065</v>
      </c>
      <c r="W142" s="23" t="s">
        <v>1523</v>
      </c>
      <c r="X142" s="23" t="s">
        <v>215</v>
      </c>
      <c r="Y142" s="23" t="s">
        <v>216</v>
      </c>
      <c r="Z142" s="23" t="s">
        <v>217</v>
      </c>
      <c r="AA142" s="23" t="s">
        <v>1524</v>
      </c>
      <c r="AB142" s="23" t="s">
        <v>196</v>
      </c>
      <c r="AC142" s="23" t="s">
        <v>45</v>
      </c>
      <c r="AD142" s="23" t="s">
        <v>1525</v>
      </c>
      <c r="AE142" s="23" t="s">
        <v>1526</v>
      </c>
      <c r="AF142" s="23" t="s">
        <v>1525</v>
      </c>
      <c r="AG142" s="23" t="s">
        <v>1527</v>
      </c>
      <c r="AH142" s="23" t="s">
        <v>224</v>
      </c>
      <c r="AI142" s="23" t="s">
        <v>225</v>
      </c>
      <c r="AJ142" s="23" t="s">
        <v>4180</v>
      </c>
      <c r="AK142" s="23" t="s">
        <v>1528</v>
      </c>
      <c r="AL142" s="23" t="s">
        <v>1529</v>
      </c>
      <c r="AM142" s="33" t="s">
        <v>365</v>
      </c>
      <c r="AN142" s="33" t="s">
        <v>230</v>
      </c>
      <c r="AO142" s="23" t="s">
        <v>1457</v>
      </c>
      <c r="AP142" s="23" t="s">
        <v>44</v>
      </c>
      <c r="AQ142" s="23"/>
      <c r="AR142" s="23"/>
      <c r="AS142" s="23"/>
      <c r="AT142" s="23"/>
      <c r="AU142" s="36">
        <v>134.1995</v>
      </c>
      <c r="AV142" s="36">
        <v>134.1995</v>
      </c>
      <c r="AW142" s="36">
        <f t="shared" si="36"/>
        <v>134.1995</v>
      </c>
      <c r="AX142" s="36">
        <f t="shared" si="37"/>
        <v>0</v>
      </c>
      <c r="AY142" s="36">
        <v>0</v>
      </c>
      <c r="AZ142" s="36"/>
      <c r="BA142" s="40">
        <v>600</v>
      </c>
      <c r="BB142" s="40">
        <v>600</v>
      </c>
      <c r="BC142" s="23" t="s">
        <v>210</v>
      </c>
      <c r="BD142" s="23" t="s">
        <v>209</v>
      </c>
      <c r="BE142" s="23" t="s">
        <v>211</v>
      </c>
      <c r="BF142" s="23">
        <v>0</v>
      </c>
      <c r="BG142" s="23" t="s">
        <v>212</v>
      </c>
      <c r="BH142" s="23" t="s">
        <v>210</v>
      </c>
      <c r="BI142" s="23" t="s">
        <v>210</v>
      </c>
      <c r="BJ142" s="23">
        <v>0</v>
      </c>
      <c r="BK142" s="23" t="s">
        <v>210</v>
      </c>
      <c r="BL142" s="23">
        <v>0</v>
      </c>
      <c r="BM142" s="23" t="s">
        <v>1530</v>
      </c>
      <c r="BN142" s="23">
        <v>18102367666</v>
      </c>
      <c r="BO142" s="23"/>
      <c r="BP142" s="23" t="s">
        <v>209</v>
      </c>
      <c r="BQ142" s="49">
        <f t="shared" si="38"/>
        <v>134.1995</v>
      </c>
      <c r="BR142" s="49">
        <f t="shared" si="35"/>
        <v>134.1995</v>
      </c>
      <c r="BS142" s="49">
        <f t="shared" si="39"/>
        <v>134.1995</v>
      </c>
      <c r="BT142" s="49">
        <f t="shared" si="40"/>
        <v>0</v>
      </c>
      <c r="BU142" s="49">
        <f t="shared" si="41"/>
        <v>0</v>
      </c>
      <c r="BV142" s="49">
        <f t="shared" si="42"/>
        <v>0</v>
      </c>
      <c r="BW142" s="49">
        <f t="shared" si="43"/>
        <v>0</v>
      </c>
      <c r="BX142" s="49">
        <f t="shared" si="44"/>
        <v>134.1995</v>
      </c>
      <c r="BY142" s="49">
        <v>134.1995</v>
      </c>
      <c r="BZ142" s="52" t="s">
        <v>4078</v>
      </c>
      <c r="CA142" s="52" t="s">
        <v>4079</v>
      </c>
      <c r="CB142" s="36"/>
      <c r="CC142" s="36"/>
      <c r="CD142" s="36"/>
      <c r="CE142" s="36">
        <f t="shared" si="45"/>
        <v>0</v>
      </c>
      <c r="CF142" s="36"/>
      <c r="CG142" s="36"/>
      <c r="CH142" s="36"/>
      <c r="CI142" s="36"/>
      <c r="CJ142" s="36"/>
      <c r="CK142" s="36"/>
      <c r="CL142" s="36"/>
      <c r="CM142" s="36"/>
      <c r="CN142" s="36"/>
      <c r="CO142" s="36"/>
      <c r="CP142" s="36"/>
      <c r="CQ142" s="36">
        <f t="shared" si="46"/>
        <v>0</v>
      </c>
      <c r="CR142" s="36"/>
      <c r="CS142" s="36"/>
      <c r="CT142" s="36"/>
      <c r="CU142" s="36"/>
      <c r="CV142" s="36"/>
      <c r="CW142" s="36"/>
      <c r="CX142" s="59">
        <f t="shared" si="34"/>
        <v>0</v>
      </c>
      <c r="CY142" s="36"/>
      <c r="CZ142" s="36"/>
      <c r="DA142" s="36"/>
      <c r="DB142" s="36"/>
      <c r="DC142" s="36"/>
      <c r="DD142" s="36"/>
      <c r="DE142" s="59">
        <f t="shared" si="47"/>
        <v>134.2</v>
      </c>
      <c r="DF142" s="59">
        <v>134.2</v>
      </c>
      <c r="DG142" s="59">
        <v>0</v>
      </c>
      <c r="DH142" s="59"/>
      <c r="DI142" s="59"/>
      <c r="DJ142" s="59"/>
      <c r="DK142" s="59" t="s">
        <v>4075</v>
      </c>
      <c r="DL142" s="59">
        <v>1</v>
      </c>
      <c r="DM142" s="23" t="s">
        <v>4188</v>
      </c>
    </row>
    <row r="143" s="9" customFormat="1" ht="70" customHeight="1" spans="1:117">
      <c r="A143" s="23"/>
      <c r="B143" s="23"/>
      <c r="C143" s="23"/>
      <c r="D143" s="23"/>
      <c r="E143" s="23"/>
      <c r="F143" s="23"/>
      <c r="G143" s="23"/>
      <c r="H143" s="23"/>
      <c r="I143" s="23"/>
      <c r="J143" s="23"/>
      <c r="K143" s="23"/>
      <c r="L143" s="23"/>
      <c r="M143" s="23"/>
      <c r="N143" s="23"/>
      <c r="O143" s="23"/>
      <c r="P143" s="23"/>
      <c r="Q143" s="23">
        <f>SUBTOTAL(103,$W$7:W143)*1</f>
        <v>137</v>
      </c>
      <c r="R143" s="23" t="s">
        <v>4100</v>
      </c>
      <c r="S143" s="23">
        <v>9.17949999999999</v>
      </c>
      <c r="T143" s="23"/>
      <c r="U143" s="23"/>
      <c r="V143" s="23" t="s">
        <v>4065</v>
      </c>
      <c r="W143" s="23" t="s">
        <v>1531</v>
      </c>
      <c r="X143" s="23" t="s">
        <v>215</v>
      </c>
      <c r="Y143" s="23" t="s">
        <v>216</v>
      </c>
      <c r="Z143" s="23" t="s">
        <v>217</v>
      </c>
      <c r="AA143" s="23" t="s">
        <v>1532</v>
      </c>
      <c r="AB143" s="23" t="s">
        <v>196</v>
      </c>
      <c r="AC143" s="23" t="s">
        <v>87</v>
      </c>
      <c r="AD143" s="23" t="s">
        <v>1533</v>
      </c>
      <c r="AE143" s="23" t="s">
        <v>1534</v>
      </c>
      <c r="AF143" s="23" t="s">
        <v>1532</v>
      </c>
      <c r="AG143" s="23" t="s">
        <v>1535</v>
      </c>
      <c r="AH143" s="23" t="s">
        <v>1536</v>
      </c>
      <c r="AI143" s="23" t="s">
        <v>1537</v>
      </c>
      <c r="AJ143" s="23" t="s">
        <v>4180</v>
      </c>
      <c r="AK143" s="23" t="s">
        <v>1513</v>
      </c>
      <c r="AL143" s="23" t="s">
        <v>4189</v>
      </c>
      <c r="AM143" s="33" t="s">
        <v>1539</v>
      </c>
      <c r="AN143" s="33" t="s">
        <v>230</v>
      </c>
      <c r="AO143" s="23" t="s">
        <v>1457</v>
      </c>
      <c r="AP143" s="23" t="s">
        <v>86</v>
      </c>
      <c r="AQ143" s="23"/>
      <c r="AR143" s="23"/>
      <c r="AS143" s="23"/>
      <c r="AT143" s="23"/>
      <c r="AU143" s="36">
        <v>169.1795</v>
      </c>
      <c r="AV143" s="36">
        <v>169.1795</v>
      </c>
      <c r="AW143" s="36">
        <f t="shared" si="36"/>
        <v>169.1795</v>
      </c>
      <c r="AX143" s="36">
        <f t="shared" si="37"/>
        <v>0</v>
      </c>
      <c r="AY143" s="36">
        <v>0</v>
      </c>
      <c r="AZ143" s="36"/>
      <c r="BA143" s="40">
        <v>1243</v>
      </c>
      <c r="BB143" s="40">
        <v>1243</v>
      </c>
      <c r="BC143" s="23" t="s">
        <v>210</v>
      </c>
      <c r="BD143" s="23" t="s">
        <v>209</v>
      </c>
      <c r="BE143" s="23" t="s">
        <v>211</v>
      </c>
      <c r="BF143" s="23">
        <v>0</v>
      </c>
      <c r="BG143" s="23" t="s">
        <v>212</v>
      </c>
      <c r="BH143" s="23" t="s">
        <v>210</v>
      </c>
      <c r="BI143" s="23" t="s">
        <v>210</v>
      </c>
      <c r="BJ143" s="23">
        <v>0</v>
      </c>
      <c r="BK143" s="23" t="s">
        <v>210</v>
      </c>
      <c r="BL143" s="23">
        <v>0</v>
      </c>
      <c r="BM143" s="23" t="s">
        <v>1166</v>
      </c>
      <c r="BN143" s="23">
        <v>75560746</v>
      </c>
      <c r="BO143" s="23"/>
      <c r="BP143" s="23" t="s">
        <v>209</v>
      </c>
      <c r="BQ143" s="49">
        <f t="shared" si="38"/>
        <v>169.1795</v>
      </c>
      <c r="BR143" s="49">
        <f t="shared" si="35"/>
        <v>169.1795</v>
      </c>
      <c r="BS143" s="49">
        <f t="shared" si="39"/>
        <v>169.1795</v>
      </c>
      <c r="BT143" s="49">
        <f t="shared" si="40"/>
        <v>0</v>
      </c>
      <c r="BU143" s="49">
        <f t="shared" si="41"/>
        <v>0</v>
      </c>
      <c r="BV143" s="49">
        <f t="shared" si="42"/>
        <v>0</v>
      </c>
      <c r="BW143" s="49">
        <f t="shared" si="43"/>
        <v>0</v>
      </c>
      <c r="BX143" s="49">
        <f t="shared" si="44"/>
        <v>169.1795</v>
      </c>
      <c r="BY143" s="49">
        <v>169.1795</v>
      </c>
      <c r="BZ143" s="52" t="s">
        <v>4078</v>
      </c>
      <c r="CA143" s="52" t="s">
        <v>4079</v>
      </c>
      <c r="CB143" s="36"/>
      <c r="CC143" s="36"/>
      <c r="CD143" s="36"/>
      <c r="CE143" s="36">
        <f t="shared" si="45"/>
        <v>0</v>
      </c>
      <c r="CF143" s="36"/>
      <c r="CG143" s="36"/>
      <c r="CH143" s="36"/>
      <c r="CI143" s="36"/>
      <c r="CJ143" s="36"/>
      <c r="CK143" s="36"/>
      <c r="CL143" s="36"/>
      <c r="CM143" s="36"/>
      <c r="CN143" s="36"/>
      <c r="CO143" s="36"/>
      <c r="CP143" s="36"/>
      <c r="CQ143" s="36">
        <f t="shared" si="46"/>
        <v>0</v>
      </c>
      <c r="CR143" s="36"/>
      <c r="CS143" s="36"/>
      <c r="CT143" s="36"/>
      <c r="CU143" s="36"/>
      <c r="CV143" s="36"/>
      <c r="CW143" s="36"/>
      <c r="CX143" s="59">
        <f t="shared" si="34"/>
        <v>0</v>
      </c>
      <c r="CY143" s="36"/>
      <c r="CZ143" s="36"/>
      <c r="DA143" s="36"/>
      <c r="DB143" s="36"/>
      <c r="DC143" s="36"/>
      <c r="DD143" s="36"/>
      <c r="DE143" s="59">
        <f t="shared" si="47"/>
        <v>147.89</v>
      </c>
      <c r="DF143" s="59">
        <v>147.89</v>
      </c>
      <c r="DG143" s="59">
        <v>0</v>
      </c>
      <c r="DH143" s="59"/>
      <c r="DI143" s="59"/>
      <c r="DJ143" s="59"/>
      <c r="DK143" s="59" t="s">
        <v>4071</v>
      </c>
      <c r="DL143" s="59">
        <v>0</v>
      </c>
      <c r="DM143" s="23">
        <v>0</v>
      </c>
    </row>
    <row r="144" s="9" customFormat="1" ht="70" customHeight="1" spans="1:117">
      <c r="A144" s="23"/>
      <c r="B144" s="23"/>
      <c r="C144" s="23"/>
      <c r="D144" s="23"/>
      <c r="E144" s="23"/>
      <c r="F144" s="23"/>
      <c r="G144" s="23"/>
      <c r="H144" s="23"/>
      <c r="I144" s="23"/>
      <c r="J144" s="23"/>
      <c r="K144" s="23"/>
      <c r="L144" s="23"/>
      <c r="M144" s="23"/>
      <c r="N144" s="23"/>
      <c r="O144" s="23"/>
      <c r="P144" s="23"/>
      <c r="Q144" s="23">
        <f>SUBTOTAL(103,$W$7:W144)*1</f>
        <v>138</v>
      </c>
      <c r="R144" s="23" t="s">
        <v>4100</v>
      </c>
      <c r="S144" s="23">
        <v>24.566</v>
      </c>
      <c r="T144" s="30"/>
      <c r="U144" s="23"/>
      <c r="V144" s="23" t="s">
        <v>4065</v>
      </c>
      <c r="W144" s="23" t="s">
        <v>1540</v>
      </c>
      <c r="X144" s="23" t="s">
        <v>215</v>
      </c>
      <c r="Y144" s="23" t="s">
        <v>216</v>
      </c>
      <c r="Z144" s="23" t="s">
        <v>217</v>
      </c>
      <c r="AA144" s="23" t="s">
        <v>1541</v>
      </c>
      <c r="AB144" s="23" t="s">
        <v>196</v>
      </c>
      <c r="AC144" s="23" t="s">
        <v>59</v>
      </c>
      <c r="AD144" s="23" t="s">
        <v>1542</v>
      </c>
      <c r="AE144" s="23" t="s">
        <v>1543</v>
      </c>
      <c r="AF144" s="23" t="s">
        <v>1544</v>
      </c>
      <c r="AG144" s="23" t="s">
        <v>1545</v>
      </c>
      <c r="AH144" s="23" t="s">
        <v>1546</v>
      </c>
      <c r="AI144" s="23" t="s">
        <v>1547</v>
      </c>
      <c r="AJ144" s="23" t="s">
        <v>4190</v>
      </c>
      <c r="AK144" s="23" t="s">
        <v>1548</v>
      </c>
      <c r="AL144" s="23" t="s">
        <v>4191</v>
      </c>
      <c r="AM144" s="33" t="s">
        <v>365</v>
      </c>
      <c r="AN144" s="33" t="s">
        <v>207</v>
      </c>
      <c r="AO144" s="23" t="s">
        <v>1457</v>
      </c>
      <c r="AP144" s="23" t="s">
        <v>58</v>
      </c>
      <c r="AQ144" s="23"/>
      <c r="AR144" s="23"/>
      <c r="AS144" s="23"/>
      <c r="AT144" s="23"/>
      <c r="AU144" s="36">
        <v>114.566</v>
      </c>
      <c r="AV144" s="36">
        <v>114.566</v>
      </c>
      <c r="AW144" s="36">
        <f t="shared" si="36"/>
        <v>114.566</v>
      </c>
      <c r="AX144" s="36">
        <f t="shared" si="37"/>
        <v>0</v>
      </c>
      <c r="AY144" s="36">
        <v>0</v>
      </c>
      <c r="AZ144" s="36"/>
      <c r="BA144" s="40">
        <v>578</v>
      </c>
      <c r="BB144" s="40">
        <v>578</v>
      </c>
      <c r="BC144" s="23" t="s">
        <v>210</v>
      </c>
      <c r="BD144" s="23" t="s">
        <v>209</v>
      </c>
      <c r="BE144" s="23" t="s">
        <v>211</v>
      </c>
      <c r="BF144" s="23">
        <v>0</v>
      </c>
      <c r="BG144" s="23" t="s">
        <v>212</v>
      </c>
      <c r="BH144" s="23" t="s">
        <v>210</v>
      </c>
      <c r="BI144" s="23" t="s">
        <v>210</v>
      </c>
      <c r="BJ144" s="23">
        <v>0</v>
      </c>
      <c r="BK144" s="23" t="s">
        <v>210</v>
      </c>
      <c r="BL144" s="23">
        <v>0</v>
      </c>
      <c r="BM144" s="23" t="s">
        <v>1550</v>
      </c>
      <c r="BN144" s="23" t="s">
        <v>1551</v>
      </c>
      <c r="BO144" s="23"/>
      <c r="BP144" s="23" t="s">
        <v>209</v>
      </c>
      <c r="BQ144" s="49">
        <f t="shared" si="38"/>
        <v>114.566</v>
      </c>
      <c r="BR144" s="49">
        <f t="shared" si="35"/>
        <v>114.566</v>
      </c>
      <c r="BS144" s="49">
        <f t="shared" si="39"/>
        <v>114.566</v>
      </c>
      <c r="BT144" s="49">
        <f t="shared" si="40"/>
        <v>0</v>
      </c>
      <c r="BU144" s="49">
        <f t="shared" si="41"/>
        <v>0</v>
      </c>
      <c r="BV144" s="49">
        <f t="shared" si="42"/>
        <v>0</v>
      </c>
      <c r="BW144" s="49">
        <f t="shared" si="43"/>
        <v>0</v>
      </c>
      <c r="BX144" s="49">
        <f t="shared" si="44"/>
        <v>114.566</v>
      </c>
      <c r="BY144" s="49">
        <v>114.566</v>
      </c>
      <c r="BZ144" s="52" t="s">
        <v>4078</v>
      </c>
      <c r="CA144" s="52" t="s">
        <v>4079</v>
      </c>
      <c r="CB144" s="36"/>
      <c r="CC144" s="36"/>
      <c r="CD144" s="36"/>
      <c r="CE144" s="36">
        <f t="shared" si="45"/>
        <v>0</v>
      </c>
      <c r="CF144" s="36"/>
      <c r="CG144" s="36"/>
      <c r="CH144" s="36"/>
      <c r="CI144" s="36"/>
      <c r="CJ144" s="36"/>
      <c r="CK144" s="36"/>
      <c r="CL144" s="36"/>
      <c r="CM144" s="36"/>
      <c r="CN144" s="36"/>
      <c r="CO144" s="36"/>
      <c r="CP144" s="36"/>
      <c r="CQ144" s="36">
        <f t="shared" si="46"/>
        <v>0</v>
      </c>
      <c r="CR144" s="36"/>
      <c r="CS144" s="36"/>
      <c r="CT144" s="36"/>
      <c r="CU144" s="36"/>
      <c r="CV144" s="36"/>
      <c r="CW144" s="36"/>
      <c r="CX144" s="59">
        <f t="shared" si="34"/>
        <v>0</v>
      </c>
      <c r="CY144" s="36"/>
      <c r="CZ144" s="36"/>
      <c r="DA144" s="36"/>
      <c r="DB144" s="36"/>
      <c r="DC144" s="36"/>
      <c r="DD144" s="36"/>
      <c r="DE144" s="59">
        <f t="shared" si="47"/>
        <v>113.82</v>
      </c>
      <c r="DF144" s="59">
        <v>113.82</v>
      </c>
      <c r="DG144" s="59">
        <v>0</v>
      </c>
      <c r="DH144" s="59"/>
      <c r="DI144" s="59"/>
      <c r="DJ144" s="59"/>
      <c r="DK144" s="59" t="s">
        <v>4075</v>
      </c>
      <c r="DL144" s="59">
        <v>0.99</v>
      </c>
      <c r="DM144" s="23" t="s">
        <v>4192</v>
      </c>
    </row>
    <row r="145" s="9" customFormat="1" ht="70" customHeight="1" spans="1:117">
      <c r="A145" s="23"/>
      <c r="B145" s="23"/>
      <c r="C145" s="23"/>
      <c r="D145" s="23"/>
      <c r="E145" s="23"/>
      <c r="F145" s="23"/>
      <c r="G145" s="23"/>
      <c r="H145" s="23"/>
      <c r="I145" s="23"/>
      <c r="J145" s="23"/>
      <c r="K145" s="23"/>
      <c r="L145" s="23"/>
      <c r="M145" s="23"/>
      <c r="N145" s="23"/>
      <c r="O145" s="23"/>
      <c r="P145" s="23"/>
      <c r="Q145" s="23">
        <f>SUBTOTAL(103,$W$7:W145)*1</f>
        <v>139</v>
      </c>
      <c r="R145" s="23" t="s">
        <v>4100</v>
      </c>
      <c r="S145" s="23">
        <v>18.055</v>
      </c>
      <c r="T145" s="23"/>
      <c r="U145" s="23"/>
      <c r="V145" s="23" t="s">
        <v>4065</v>
      </c>
      <c r="W145" s="23" t="s">
        <v>1552</v>
      </c>
      <c r="X145" s="23" t="s">
        <v>215</v>
      </c>
      <c r="Y145" s="23" t="s">
        <v>216</v>
      </c>
      <c r="Z145" s="23" t="s">
        <v>217</v>
      </c>
      <c r="AA145" s="23" t="s">
        <v>1553</v>
      </c>
      <c r="AB145" s="23" t="s">
        <v>196</v>
      </c>
      <c r="AC145" s="23" t="s">
        <v>55</v>
      </c>
      <c r="AD145" s="23" t="s">
        <v>1553</v>
      </c>
      <c r="AE145" s="23" t="s">
        <v>1554</v>
      </c>
      <c r="AF145" s="23" t="s">
        <v>1555</v>
      </c>
      <c r="AG145" s="23" t="s">
        <v>1556</v>
      </c>
      <c r="AH145" s="23" t="s">
        <v>224</v>
      </c>
      <c r="AI145" s="23" t="s">
        <v>225</v>
      </c>
      <c r="AJ145" s="23" t="s">
        <v>4180</v>
      </c>
      <c r="AK145" s="23" t="s">
        <v>1490</v>
      </c>
      <c r="AL145" s="23" t="s">
        <v>1557</v>
      </c>
      <c r="AM145" s="33" t="s">
        <v>365</v>
      </c>
      <c r="AN145" s="33" t="s">
        <v>230</v>
      </c>
      <c r="AO145" s="23" t="s">
        <v>1457</v>
      </c>
      <c r="AP145" s="23" t="s">
        <v>54</v>
      </c>
      <c r="AQ145" s="23"/>
      <c r="AR145" s="23"/>
      <c r="AS145" s="23"/>
      <c r="AT145" s="23"/>
      <c r="AU145" s="36">
        <v>128.055</v>
      </c>
      <c r="AV145" s="36">
        <v>128.055</v>
      </c>
      <c r="AW145" s="36">
        <f t="shared" si="36"/>
        <v>128.055</v>
      </c>
      <c r="AX145" s="36">
        <f t="shared" si="37"/>
        <v>0</v>
      </c>
      <c r="AY145" s="36">
        <v>0</v>
      </c>
      <c r="AZ145" s="36"/>
      <c r="BA145" s="40">
        <v>550</v>
      </c>
      <c r="BB145" s="40">
        <v>550</v>
      </c>
      <c r="BC145" s="23" t="s">
        <v>210</v>
      </c>
      <c r="BD145" s="23" t="s">
        <v>209</v>
      </c>
      <c r="BE145" s="23" t="s">
        <v>211</v>
      </c>
      <c r="BF145" s="23">
        <v>0</v>
      </c>
      <c r="BG145" s="23" t="s">
        <v>212</v>
      </c>
      <c r="BH145" s="23" t="s">
        <v>210</v>
      </c>
      <c r="BI145" s="23" t="s">
        <v>210</v>
      </c>
      <c r="BJ145" s="23">
        <v>0</v>
      </c>
      <c r="BK145" s="23" t="s">
        <v>210</v>
      </c>
      <c r="BL145" s="23">
        <v>0</v>
      </c>
      <c r="BM145" s="23" t="s">
        <v>332</v>
      </c>
      <c r="BN145" s="23">
        <v>13996990943</v>
      </c>
      <c r="BO145" s="23"/>
      <c r="BP145" s="23" t="s">
        <v>209</v>
      </c>
      <c r="BQ145" s="49">
        <f t="shared" si="38"/>
        <v>128.055</v>
      </c>
      <c r="BR145" s="49">
        <f t="shared" si="35"/>
        <v>128.055</v>
      </c>
      <c r="BS145" s="49">
        <f t="shared" si="39"/>
        <v>128.055</v>
      </c>
      <c r="BT145" s="49">
        <f t="shared" si="40"/>
        <v>0</v>
      </c>
      <c r="BU145" s="49">
        <f t="shared" si="41"/>
        <v>0</v>
      </c>
      <c r="BV145" s="49">
        <f t="shared" si="42"/>
        <v>0</v>
      </c>
      <c r="BW145" s="49">
        <f t="shared" si="43"/>
        <v>0</v>
      </c>
      <c r="BX145" s="49">
        <f t="shared" si="44"/>
        <v>128.055</v>
      </c>
      <c r="BY145" s="49">
        <v>128.055</v>
      </c>
      <c r="BZ145" s="52" t="s">
        <v>4078</v>
      </c>
      <c r="CA145" s="52" t="s">
        <v>4079</v>
      </c>
      <c r="CB145" s="36"/>
      <c r="CC145" s="36"/>
      <c r="CD145" s="36"/>
      <c r="CE145" s="36">
        <f t="shared" si="45"/>
        <v>0</v>
      </c>
      <c r="CF145" s="36"/>
      <c r="CG145" s="36"/>
      <c r="CH145" s="36"/>
      <c r="CI145" s="36"/>
      <c r="CJ145" s="36"/>
      <c r="CK145" s="36"/>
      <c r="CL145" s="36"/>
      <c r="CM145" s="36"/>
      <c r="CN145" s="36"/>
      <c r="CO145" s="36"/>
      <c r="CP145" s="36"/>
      <c r="CQ145" s="36">
        <f t="shared" si="46"/>
        <v>0</v>
      </c>
      <c r="CR145" s="36"/>
      <c r="CS145" s="36"/>
      <c r="CT145" s="36"/>
      <c r="CU145" s="36"/>
      <c r="CV145" s="36"/>
      <c r="CW145" s="36"/>
      <c r="CX145" s="59">
        <f t="shared" si="34"/>
        <v>0</v>
      </c>
      <c r="CY145" s="36"/>
      <c r="CZ145" s="36"/>
      <c r="DA145" s="36"/>
      <c r="DB145" s="36"/>
      <c r="DC145" s="36"/>
      <c r="DD145" s="36"/>
      <c r="DE145" s="59">
        <f t="shared" si="47"/>
        <v>128.06</v>
      </c>
      <c r="DF145" s="59">
        <v>128.06</v>
      </c>
      <c r="DG145" s="59">
        <v>0</v>
      </c>
      <c r="DH145" s="59"/>
      <c r="DI145" s="59"/>
      <c r="DJ145" s="59"/>
      <c r="DK145" s="59" t="s">
        <v>4075</v>
      </c>
      <c r="DL145" s="59">
        <v>1</v>
      </c>
      <c r="DM145" s="23" t="s">
        <v>4193</v>
      </c>
    </row>
    <row r="146" s="9" customFormat="1" ht="70" customHeight="1" spans="1:117">
      <c r="A146" s="23"/>
      <c r="B146" s="23"/>
      <c r="C146" s="23"/>
      <c r="D146" s="23"/>
      <c r="E146" s="23"/>
      <c r="F146" s="23"/>
      <c r="G146" s="23"/>
      <c r="H146" s="23"/>
      <c r="I146" s="23"/>
      <c r="J146" s="23"/>
      <c r="K146" s="23"/>
      <c r="L146" s="23"/>
      <c r="M146" s="23"/>
      <c r="N146" s="23"/>
      <c r="O146" s="23"/>
      <c r="P146" s="23"/>
      <c r="Q146" s="23">
        <f>SUBTOTAL(103,$W$7:W146)*1</f>
        <v>140</v>
      </c>
      <c r="R146" s="23" t="s">
        <v>4100</v>
      </c>
      <c r="S146" s="23">
        <v>50.925</v>
      </c>
      <c r="T146" s="30"/>
      <c r="U146" s="23"/>
      <c r="V146" s="23" t="s">
        <v>4065</v>
      </c>
      <c r="W146" s="23" t="s">
        <v>1558</v>
      </c>
      <c r="X146" s="23" t="s">
        <v>215</v>
      </c>
      <c r="Y146" s="23" t="s">
        <v>216</v>
      </c>
      <c r="Z146" s="23" t="s">
        <v>217</v>
      </c>
      <c r="AA146" s="23" t="s">
        <v>1559</v>
      </c>
      <c r="AB146" s="23" t="s">
        <v>196</v>
      </c>
      <c r="AC146" s="23" t="s">
        <v>29</v>
      </c>
      <c r="AD146" s="23" t="s">
        <v>1560</v>
      </c>
      <c r="AE146" s="23" t="s">
        <v>1561</v>
      </c>
      <c r="AF146" s="23" t="s">
        <v>1560</v>
      </c>
      <c r="AG146" s="23" t="s">
        <v>1562</v>
      </c>
      <c r="AH146" s="23" t="s">
        <v>1563</v>
      </c>
      <c r="AI146" s="23" t="s">
        <v>1564</v>
      </c>
      <c r="AJ146" s="23" t="s">
        <v>4180</v>
      </c>
      <c r="AK146" s="23" t="s">
        <v>1565</v>
      </c>
      <c r="AL146" s="23" t="s">
        <v>1566</v>
      </c>
      <c r="AM146" s="33" t="s">
        <v>1465</v>
      </c>
      <c r="AN146" s="33" t="s">
        <v>230</v>
      </c>
      <c r="AO146" s="23" t="s">
        <v>1457</v>
      </c>
      <c r="AP146" s="23" t="s">
        <v>28</v>
      </c>
      <c r="AQ146" s="23"/>
      <c r="AR146" s="23"/>
      <c r="AS146" s="23"/>
      <c r="AT146" s="23"/>
      <c r="AU146" s="36">
        <v>187.925</v>
      </c>
      <c r="AV146" s="36">
        <v>187.925</v>
      </c>
      <c r="AW146" s="36">
        <f t="shared" si="36"/>
        <v>187.925</v>
      </c>
      <c r="AX146" s="36">
        <f t="shared" si="37"/>
        <v>0</v>
      </c>
      <c r="AY146" s="36">
        <v>0</v>
      </c>
      <c r="AZ146" s="36"/>
      <c r="BA146" s="40">
        <v>685</v>
      </c>
      <c r="BB146" s="40">
        <v>685</v>
      </c>
      <c r="BC146" s="23" t="s">
        <v>210</v>
      </c>
      <c r="BD146" s="23" t="s">
        <v>209</v>
      </c>
      <c r="BE146" s="23" t="s">
        <v>211</v>
      </c>
      <c r="BF146" s="23">
        <v>0</v>
      </c>
      <c r="BG146" s="23" t="s">
        <v>212</v>
      </c>
      <c r="BH146" s="23" t="s">
        <v>210</v>
      </c>
      <c r="BI146" s="23" t="s">
        <v>210</v>
      </c>
      <c r="BJ146" s="23">
        <v>0</v>
      </c>
      <c r="BK146" s="23" t="s">
        <v>210</v>
      </c>
      <c r="BL146" s="23">
        <v>0</v>
      </c>
      <c r="BM146" s="23" t="s">
        <v>697</v>
      </c>
      <c r="BN146" s="23">
        <v>18996907165</v>
      </c>
      <c r="BO146" s="23"/>
      <c r="BP146" s="23" t="s">
        <v>209</v>
      </c>
      <c r="BQ146" s="49">
        <f t="shared" si="38"/>
        <v>187.925</v>
      </c>
      <c r="BR146" s="49">
        <f t="shared" si="35"/>
        <v>187.925</v>
      </c>
      <c r="BS146" s="49">
        <f t="shared" si="39"/>
        <v>187.925</v>
      </c>
      <c r="BT146" s="49">
        <f t="shared" si="40"/>
        <v>0</v>
      </c>
      <c r="BU146" s="49">
        <f t="shared" si="41"/>
        <v>0</v>
      </c>
      <c r="BV146" s="49">
        <f t="shared" si="42"/>
        <v>0</v>
      </c>
      <c r="BW146" s="49">
        <f t="shared" si="43"/>
        <v>0</v>
      </c>
      <c r="BX146" s="49">
        <f t="shared" si="44"/>
        <v>187.925</v>
      </c>
      <c r="BY146" s="49">
        <v>187.925</v>
      </c>
      <c r="BZ146" s="52" t="s">
        <v>4078</v>
      </c>
      <c r="CA146" s="52" t="s">
        <v>4079</v>
      </c>
      <c r="CB146" s="36"/>
      <c r="CC146" s="36"/>
      <c r="CD146" s="36"/>
      <c r="CE146" s="36">
        <f t="shared" si="45"/>
        <v>0</v>
      </c>
      <c r="CF146" s="36"/>
      <c r="CG146" s="36"/>
      <c r="CH146" s="36"/>
      <c r="CI146" s="36"/>
      <c r="CJ146" s="36"/>
      <c r="CK146" s="36"/>
      <c r="CL146" s="36"/>
      <c r="CM146" s="36"/>
      <c r="CN146" s="36"/>
      <c r="CO146" s="36"/>
      <c r="CP146" s="36"/>
      <c r="CQ146" s="36">
        <f t="shared" si="46"/>
        <v>0</v>
      </c>
      <c r="CR146" s="36"/>
      <c r="CS146" s="36"/>
      <c r="CT146" s="36"/>
      <c r="CU146" s="36"/>
      <c r="CV146" s="36"/>
      <c r="CW146" s="36"/>
      <c r="CX146" s="59">
        <f t="shared" si="34"/>
        <v>0</v>
      </c>
      <c r="CY146" s="36"/>
      <c r="CZ146" s="36"/>
      <c r="DA146" s="36"/>
      <c r="DB146" s="36"/>
      <c r="DC146" s="36"/>
      <c r="DD146" s="36"/>
      <c r="DE146" s="59">
        <f t="shared" si="47"/>
        <v>187.93</v>
      </c>
      <c r="DF146" s="59">
        <v>187.93</v>
      </c>
      <c r="DG146" s="59">
        <v>0</v>
      </c>
      <c r="DH146" s="59"/>
      <c r="DI146" s="59"/>
      <c r="DJ146" s="59"/>
      <c r="DK146" s="59" t="s">
        <v>4075</v>
      </c>
      <c r="DL146" s="59">
        <v>1</v>
      </c>
      <c r="DM146" s="23" t="s">
        <v>4070</v>
      </c>
    </row>
    <row r="147" s="9" customFormat="1" ht="70" customHeight="1" spans="1:117">
      <c r="A147" s="23"/>
      <c r="B147" s="23"/>
      <c r="C147" s="23"/>
      <c r="D147" s="23"/>
      <c r="E147" s="23"/>
      <c r="F147" s="23"/>
      <c r="G147" s="23"/>
      <c r="H147" s="23"/>
      <c r="I147" s="23"/>
      <c r="J147" s="23"/>
      <c r="K147" s="23"/>
      <c r="L147" s="23"/>
      <c r="M147" s="23"/>
      <c r="N147" s="23"/>
      <c r="O147" s="23"/>
      <c r="P147" s="23"/>
      <c r="Q147" s="23">
        <f>SUBTOTAL(103,$W$7:W147)*1</f>
        <v>141</v>
      </c>
      <c r="R147" s="23" t="s">
        <v>4100</v>
      </c>
      <c r="S147" s="23">
        <v>22.1645</v>
      </c>
      <c r="T147" s="23"/>
      <c r="U147" s="23"/>
      <c r="V147" s="23" t="s">
        <v>4065</v>
      </c>
      <c r="W147" s="23" t="s">
        <v>1567</v>
      </c>
      <c r="X147" s="23" t="s">
        <v>215</v>
      </c>
      <c r="Y147" s="23" t="s">
        <v>216</v>
      </c>
      <c r="Z147" s="23" t="s">
        <v>217</v>
      </c>
      <c r="AA147" s="23" t="s">
        <v>1568</v>
      </c>
      <c r="AB147" s="23" t="s">
        <v>196</v>
      </c>
      <c r="AC147" s="23" t="s">
        <v>43</v>
      </c>
      <c r="AD147" s="23" t="s">
        <v>1569</v>
      </c>
      <c r="AE147" s="23" t="s">
        <v>1570</v>
      </c>
      <c r="AF147" s="23" t="s">
        <v>1571</v>
      </c>
      <c r="AG147" s="23" t="s">
        <v>1572</v>
      </c>
      <c r="AH147" s="23" t="s">
        <v>224</v>
      </c>
      <c r="AI147" s="23" t="s">
        <v>225</v>
      </c>
      <c r="AJ147" s="23" t="s">
        <v>4180</v>
      </c>
      <c r="AK147" s="23" t="s">
        <v>1573</v>
      </c>
      <c r="AL147" s="23" t="s">
        <v>1574</v>
      </c>
      <c r="AM147" s="33" t="s">
        <v>365</v>
      </c>
      <c r="AN147" s="33" t="s">
        <v>230</v>
      </c>
      <c r="AO147" s="23" t="s">
        <v>1457</v>
      </c>
      <c r="AP147" s="23" t="s">
        <v>42</v>
      </c>
      <c r="AQ147" s="23"/>
      <c r="AR147" s="23"/>
      <c r="AS147" s="23"/>
      <c r="AT147" s="23"/>
      <c r="AU147" s="36">
        <v>112.1645</v>
      </c>
      <c r="AV147" s="36">
        <v>112.1645</v>
      </c>
      <c r="AW147" s="36">
        <f t="shared" si="36"/>
        <v>112.1645</v>
      </c>
      <c r="AX147" s="36">
        <f t="shared" si="37"/>
        <v>0</v>
      </c>
      <c r="AY147" s="36">
        <v>0</v>
      </c>
      <c r="AZ147" s="36"/>
      <c r="BA147" s="40">
        <v>450</v>
      </c>
      <c r="BB147" s="40">
        <v>450</v>
      </c>
      <c r="BC147" s="23" t="s">
        <v>210</v>
      </c>
      <c r="BD147" s="23" t="s">
        <v>209</v>
      </c>
      <c r="BE147" s="23" t="s">
        <v>211</v>
      </c>
      <c r="BF147" s="23">
        <v>0</v>
      </c>
      <c r="BG147" s="23" t="s">
        <v>212</v>
      </c>
      <c r="BH147" s="23" t="s">
        <v>210</v>
      </c>
      <c r="BI147" s="23" t="s">
        <v>210</v>
      </c>
      <c r="BJ147" s="23">
        <v>0</v>
      </c>
      <c r="BK147" s="23" t="s">
        <v>210</v>
      </c>
      <c r="BL147" s="23">
        <v>0</v>
      </c>
      <c r="BM147" s="23" t="s">
        <v>342</v>
      </c>
      <c r="BN147" s="23">
        <v>75762007</v>
      </c>
      <c r="BO147" s="23"/>
      <c r="BP147" s="23" t="s">
        <v>209</v>
      </c>
      <c r="BQ147" s="49">
        <f t="shared" si="38"/>
        <v>112.1645</v>
      </c>
      <c r="BR147" s="49">
        <f t="shared" si="35"/>
        <v>112.1645</v>
      </c>
      <c r="BS147" s="49">
        <f t="shared" si="39"/>
        <v>112.1645</v>
      </c>
      <c r="BT147" s="49">
        <f t="shared" si="40"/>
        <v>0</v>
      </c>
      <c r="BU147" s="49">
        <f t="shared" si="41"/>
        <v>0</v>
      </c>
      <c r="BV147" s="49">
        <f t="shared" si="42"/>
        <v>0</v>
      </c>
      <c r="BW147" s="49">
        <f t="shared" si="43"/>
        <v>0</v>
      </c>
      <c r="BX147" s="49">
        <f t="shared" si="44"/>
        <v>112.1645</v>
      </c>
      <c r="BY147" s="49">
        <v>112.1645</v>
      </c>
      <c r="BZ147" s="52" t="s">
        <v>4078</v>
      </c>
      <c r="CA147" s="52" t="s">
        <v>4079</v>
      </c>
      <c r="CB147" s="36"/>
      <c r="CC147" s="36"/>
      <c r="CD147" s="36"/>
      <c r="CE147" s="36">
        <f t="shared" si="45"/>
        <v>0</v>
      </c>
      <c r="CF147" s="36"/>
      <c r="CG147" s="36"/>
      <c r="CH147" s="36"/>
      <c r="CI147" s="36"/>
      <c r="CJ147" s="36"/>
      <c r="CK147" s="36"/>
      <c r="CL147" s="36"/>
      <c r="CM147" s="36"/>
      <c r="CN147" s="36"/>
      <c r="CO147" s="36"/>
      <c r="CP147" s="36"/>
      <c r="CQ147" s="36">
        <f t="shared" si="46"/>
        <v>0</v>
      </c>
      <c r="CR147" s="36"/>
      <c r="CS147" s="36"/>
      <c r="CT147" s="36"/>
      <c r="CU147" s="36"/>
      <c r="CV147" s="36"/>
      <c r="CW147" s="36"/>
      <c r="CX147" s="59">
        <f t="shared" si="34"/>
        <v>0</v>
      </c>
      <c r="CY147" s="36"/>
      <c r="CZ147" s="36"/>
      <c r="DA147" s="36"/>
      <c r="DB147" s="36"/>
      <c r="DC147" s="36"/>
      <c r="DD147" s="36"/>
      <c r="DE147" s="59">
        <f t="shared" si="47"/>
        <v>112.16</v>
      </c>
      <c r="DF147" s="59">
        <v>112.16</v>
      </c>
      <c r="DG147" s="59">
        <v>0</v>
      </c>
      <c r="DH147" s="59"/>
      <c r="DI147" s="59"/>
      <c r="DJ147" s="59"/>
      <c r="DK147" s="59" t="s">
        <v>4070</v>
      </c>
      <c r="DL147" s="59">
        <v>1</v>
      </c>
      <c r="DM147" s="23" t="s">
        <v>4165</v>
      </c>
    </row>
    <row r="148" s="9" customFormat="1" ht="70" customHeight="1" spans="1:117">
      <c r="A148" s="23"/>
      <c r="B148" s="23"/>
      <c r="C148" s="23"/>
      <c r="D148" s="23"/>
      <c r="E148" s="23"/>
      <c r="F148" s="23"/>
      <c r="G148" s="23"/>
      <c r="H148" s="23"/>
      <c r="I148" s="23"/>
      <c r="J148" s="23"/>
      <c r="K148" s="23"/>
      <c r="L148" s="23"/>
      <c r="M148" s="23"/>
      <c r="N148" s="23"/>
      <c r="O148" s="23"/>
      <c r="P148" s="23"/>
      <c r="Q148" s="23">
        <f>SUBTOTAL(103,$W$7:W148)*1</f>
        <v>142</v>
      </c>
      <c r="R148" s="23" t="s">
        <v>4100</v>
      </c>
      <c r="S148" s="23">
        <v>16.1115</v>
      </c>
      <c r="T148" s="30"/>
      <c r="U148" s="23"/>
      <c r="V148" s="23" t="s">
        <v>4065</v>
      </c>
      <c r="W148" s="23" t="s">
        <v>1575</v>
      </c>
      <c r="X148" s="23" t="s">
        <v>215</v>
      </c>
      <c r="Y148" s="23" t="s">
        <v>216</v>
      </c>
      <c r="Z148" s="23" t="s">
        <v>217</v>
      </c>
      <c r="AA148" s="23" t="s">
        <v>1576</v>
      </c>
      <c r="AB148" s="23" t="s">
        <v>196</v>
      </c>
      <c r="AC148" s="23" t="s">
        <v>69</v>
      </c>
      <c r="AD148" s="23" t="s">
        <v>1577</v>
      </c>
      <c r="AE148" s="23" t="s">
        <v>1578</v>
      </c>
      <c r="AF148" s="23" t="s">
        <v>1579</v>
      </c>
      <c r="AG148" s="23" t="s">
        <v>1580</v>
      </c>
      <c r="AH148" s="23" t="s">
        <v>224</v>
      </c>
      <c r="AI148" s="23" t="s">
        <v>225</v>
      </c>
      <c r="AJ148" s="23" t="s">
        <v>4186</v>
      </c>
      <c r="AK148" s="23" t="s">
        <v>1581</v>
      </c>
      <c r="AL148" s="23" t="s">
        <v>1582</v>
      </c>
      <c r="AM148" s="33" t="s">
        <v>1465</v>
      </c>
      <c r="AN148" s="33" t="s">
        <v>230</v>
      </c>
      <c r="AO148" s="23" t="s">
        <v>1457</v>
      </c>
      <c r="AP148" s="23" t="s">
        <v>68</v>
      </c>
      <c r="AQ148" s="23"/>
      <c r="AR148" s="23"/>
      <c r="AS148" s="23"/>
      <c r="AT148" s="23"/>
      <c r="AU148" s="36">
        <v>126.5115</v>
      </c>
      <c r="AV148" s="36">
        <v>126.5115</v>
      </c>
      <c r="AW148" s="36">
        <f t="shared" si="36"/>
        <v>126.5115</v>
      </c>
      <c r="AX148" s="36">
        <f t="shared" si="37"/>
        <v>0</v>
      </c>
      <c r="AY148" s="36">
        <v>0</v>
      </c>
      <c r="AZ148" s="36"/>
      <c r="BA148" s="40">
        <v>610</v>
      </c>
      <c r="BB148" s="40">
        <v>610</v>
      </c>
      <c r="BC148" s="23" t="s">
        <v>210</v>
      </c>
      <c r="BD148" s="23" t="s">
        <v>209</v>
      </c>
      <c r="BE148" s="23" t="s">
        <v>211</v>
      </c>
      <c r="BF148" s="23">
        <v>0</v>
      </c>
      <c r="BG148" s="23" t="s">
        <v>212</v>
      </c>
      <c r="BH148" s="23" t="s">
        <v>210</v>
      </c>
      <c r="BI148" s="23" t="s">
        <v>210</v>
      </c>
      <c r="BJ148" s="23">
        <v>0</v>
      </c>
      <c r="BK148" s="23" t="s">
        <v>210</v>
      </c>
      <c r="BL148" s="23">
        <v>0</v>
      </c>
      <c r="BM148" s="23" t="s">
        <v>1583</v>
      </c>
      <c r="BN148" s="23">
        <v>18523726671</v>
      </c>
      <c r="BO148" s="23"/>
      <c r="BP148" s="23" t="s">
        <v>209</v>
      </c>
      <c r="BQ148" s="49">
        <f t="shared" si="38"/>
        <v>126.5115</v>
      </c>
      <c r="BR148" s="49">
        <f t="shared" si="35"/>
        <v>126.5115</v>
      </c>
      <c r="BS148" s="49">
        <f t="shared" si="39"/>
        <v>126.5115</v>
      </c>
      <c r="BT148" s="49">
        <f t="shared" si="40"/>
        <v>0</v>
      </c>
      <c r="BU148" s="49">
        <f t="shared" si="41"/>
        <v>0</v>
      </c>
      <c r="BV148" s="49">
        <f t="shared" si="42"/>
        <v>0</v>
      </c>
      <c r="BW148" s="49">
        <f t="shared" si="43"/>
        <v>0</v>
      </c>
      <c r="BX148" s="49">
        <f t="shared" si="44"/>
        <v>126.5115</v>
      </c>
      <c r="BY148" s="49">
        <v>126.5115</v>
      </c>
      <c r="BZ148" s="52" t="s">
        <v>4078</v>
      </c>
      <c r="CA148" s="52" t="s">
        <v>4079</v>
      </c>
      <c r="CB148" s="36"/>
      <c r="CC148" s="36"/>
      <c r="CD148" s="36"/>
      <c r="CE148" s="36">
        <f t="shared" si="45"/>
        <v>0</v>
      </c>
      <c r="CF148" s="36"/>
      <c r="CG148" s="36"/>
      <c r="CH148" s="36"/>
      <c r="CI148" s="36"/>
      <c r="CJ148" s="36"/>
      <c r="CK148" s="36"/>
      <c r="CL148" s="36"/>
      <c r="CM148" s="36"/>
      <c r="CN148" s="36"/>
      <c r="CO148" s="36"/>
      <c r="CP148" s="36"/>
      <c r="CQ148" s="36">
        <f t="shared" si="46"/>
        <v>0</v>
      </c>
      <c r="CR148" s="36"/>
      <c r="CS148" s="36"/>
      <c r="CT148" s="36"/>
      <c r="CU148" s="36"/>
      <c r="CV148" s="36"/>
      <c r="CW148" s="36"/>
      <c r="CX148" s="59">
        <f t="shared" si="34"/>
        <v>0</v>
      </c>
      <c r="CY148" s="36"/>
      <c r="CZ148" s="36"/>
      <c r="DA148" s="36"/>
      <c r="DB148" s="36"/>
      <c r="DC148" s="36"/>
      <c r="DD148" s="36"/>
      <c r="DE148" s="59">
        <f t="shared" si="47"/>
        <v>109.62</v>
      </c>
      <c r="DF148" s="59">
        <v>109.62</v>
      </c>
      <c r="DG148" s="59">
        <v>0</v>
      </c>
      <c r="DH148" s="59"/>
      <c r="DI148" s="59"/>
      <c r="DJ148" s="59"/>
      <c r="DK148" s="59" t="s">
        <v>4075</v>
      </c>
      <c r="DL148" s="59">
        <v>0</v>
      </c>
      <c r="DM148" s="23">
        <v>0</v>
      </c>
    </row>
    <row r="149" s="9" customFormat="1" ht="70" customHeight="1" spans="1:117">
      <c r="A149" s="23"/>
      <c r="B149" s="23"/>
      <c r="C149" s="23"/>
      <c r="D149" s="23"/>
      <c r="E149" s="23"/>
      <c r="F149" s="23"/>
      <c r="G149" s="23"/>
      <c r="H149" s="23"/>
      <c r="I149" s="23"/>
      <c r="J149" s="23"/>
      <c r="K149" s="23"/>
      <c r="L149" s="23"/>
      <c r="M149" s="23"/>
      <c r="N149" s="23"/>
      <c r="O149" s="23"/>
      <c r="P149" s="23"/>
      <c r="Q149" s="23">
        <f>SUBTOTAL(103,$W$7:W149)*1</f>
        <v>143</v>
      </c>
      <c r="R149" s="23" t="s">
        <v>4100</v>
      </c>
      <c r="S149" s="23">
        <v>41.4725</v>
      </c>
      <c r="T149" s="23"/>
      <c r="U149" s="23"/>
      <c r="V149" s="23" t="s">
        <v>4065</v>
      </c>
      <c r="W149" s="23" t="s">
        <v>1584</v>
      </c>
      <c r="X149" s="23" t="s">
        <v>215</v>
      </c>
      <c r="Y149" s="23" t="s">
        <v>216</v>
      </c>
      <c r="Z149" s="23" t="s">
        <v>217</v>
      </c>
      <c r="AA149" s="23" t="s">
        <v>1585</v>
      </c>
      <c r="AB149" s="23" t="s">
        <v>196</v>
      </c>
      <c r="AC149" s="23" t="s">
        <v>39</v>
      </c>
      <c r="AD149" s="23" t="s">
        <v>1586</v>
      </c>
      <c r="AE149" s="23" t="s">
        <v>1587</v>
      </c>
      <c r="AF149" s="23" t="s">
        <v>1586</v>
      </c>
      <c r="AG149" s="23" t="s">
        <v>1588</v>
      </c>
      <c r="AH149" s="23" t="s">
        <v>224</v>
      </c>
      <c r="AI149" s="23" t="s">
        <v>225</v>
      </c>
      <c r="AJ149" s="23" t="s">
        <v>4180</v>
      </c>
      <c r="AK149" s="23" t="s">
        <v>1589</v>
      </c>
      <c r="AL149" s="23" t="s">
        <v>1590</v>
      </c>
      <c r="AM149" s="33" t="s">
        <v>365</v>
      </c>
      <c r="AN149" s="33" t="s">
        <v>230</v>
      </c>
      <c r="AO149" s="23" t="s">
        <v>1457</v>
      </c>
      <c r="AP149" s="23" t="s">
        <v>38</v>
      </c>
      <c r="AQ149" s="23"/>
      <c r="AR149" s="23"/>
      <c r="AS149" s="23"/>
      <c r="AT149" s="23"/>
      <c r="AU149" s="36">
        <v>186.4725</v>
      </c>
      <c r="AV149" s="36">
        <v>186.4725</v>
      </c>
      <c r="AW149" s="36">
        <f t="shared" si="36"/>
        <v>186.4725</v>
      </c>
      <c r="AX149" s="36">
        <f t="shared" si="37"/>
        <v>0</v>
      </c>
      <c r="AY149" s="36">
        <v>0</v>
      </c>
      <c r="AZ149" s="36"/>
      <c r="BA149" s="40">
        <v>725</v>
      </c>
      <c r="BB149" s="40">
        <v>725</v>
      </c>
      <c r="BC149" s="23" t="s">
        <v>210</v>
      </c>
      <c r="BD149" s="23" t="s">
        <v>209</v>
      </c>
      <c r="BE149" s="23" t="s">
        <v>211</v>
      </c>
      <c r="BF149" s="23">
        <v>0</v>
      </c>
      <c r="BG149" s="23" t="s">
        <v>212</v>
      </c>
      <c r="BH149" s="23" t="s">
        <v>210</v>
      </c>
      <c r="BI149" s="23" t="s">
        <v>210</v>
      </c>
      <c r="BJ149" s="23">
        <v>0</v>
      </c>
      <c r="BK149" s="23" t="s">
        <v>210</v>
      </c>
      <c r="BL149" s="23">
        <v>0</v>
      </c>
      <c r="BM149" s="23" t="s">
        <v>1591</v>
      </c>
      <c r="BN149" s="23">
        <v>17783609111</v>
      </c>
      <c r="BO149" s="23"/>
      <c r="BP149" s="23" t="s">
        <v>209</v>
      </c>
      <c r="BQ149" s="49">
        <f t="shared" si="38"/>
        <v>186.4725</v>
      </c>
      <c r="BR149" s="49">
        <f t="shared" si="35"/>
        <v>186.4725</v>
      </c>
      <c r="BS149" s="49">
        <f t="shared" si="39"/>
        <v>186.4725</v>
      </c>
      <c r="BT149" s="49">
        <f t="shared" si="40"/>
        <v>0</v>
      </c>
      <c r="BU149" s="49">
        <f t="shared" si="41"/>
        <v>0</v>
      </c>
      <c r="BV149" s="49">
        <f t="shared" si="42"/>
        <v>0</v>
      </c>
      <c r="BW149" s="49">
        <f t="shared" si="43"/>
        <v>0</v>
      </c>
      <c r="BX149" s="49">
        <f t="shared" si="44"/>
        <v>186.4725</v>
      </c>
      <c r="BY149" s="49">
        <v>186.4725</v>
      </c>
      <c r="BZ149" s="52" t="s">
        <v>4078</v>
      </c>
      <c r="CA149" s="52" t="s">
        <v>4079</v>
      </c>
      <c r="CB149" s="36"/>
      <c r="CC149" s="36"/>
      <c r="CD149" s="36"/>
      <c r="CE149" s="36">
        <f t="shared" si="45"/>
        <v>0</v>
      </c>
      <c r="CF149" s="36"/>
      <c r="CG149" s="36"/>
      <c r="CH149" s="36"/>
      <c r="CI149" s="36"/>
      <c r="CJ149" s="36"/>
      <c r="CK149" s="36"/>
      <c r="CL149" s="36"/>
      <c r="CM149" s="36"/>
      <c r="CN149" s="36"/>
      <c r="CO149" s="36"/>
      <c r="CP149" s="36"/>
      <c r="CQ149" s="36">
        <f t="shared" si="46"/>
        <v>0</v>
      </c>
      <c r="CR149" s="36"/>
      <c r="CS149" s="36"/>
      <c r="CT149" s="36"/>
      <c r="CU149" s="36"/>
      <c r="CV149" s="36"/>
      <c r="CW149" s="36"/>
      <c r="CX149" s="59">
        <f t="shared" si="34"/>
        <v>0</v>
      </c>
      <c r="CY149" s="36"/>
      <c r="CZ149" s="36"/>
      <c r="DA149" s="36"/>
      <c r="DB149" s="36"/>
      <c r="DC149" s="36"/>
      <c r="DD149" s="36"/>
      <c r="DE149" s="59">
        <f t="shared" si="47"/>
        <v>186.47</v>
      </c>
      <c r="DF149" s="59">
        <v>186.47</v>
      </c>
      <c r="DG149" s="59">
        <v>0</v>
      </c>
      <c r="DH149" s="59"/>
      <c r="DI149" s="59"/>
      <c r="DJ149" s="59"/>
      <c r="DK149" s="59" t="s">
        <v>4075</v>
      </c>
      <c r="DL149" s="59">
        <v>0</v>
      </c>
      <c r="DM149" s="23">
        <v>0</v>
      </c>
    </row>
    <row r="150" s="9" customFormat="1" ht="70" customHeight="1" spans="1:117">
      <c r="A150" s="23"/>
      <c r="B150" s="23"/>
      <c r="C150" s="23"/>
      <c r="D150" s="23"/>
      <c r="E150" s="23"/>
      <c r="F150" s="23"/>
      <c r="G150" s="23"/>
      <c r="H150" s="23"/>
      <c r="I150" s="23"/>
      <c r="J150" s="23"/>
      <c r="K150" s="23"/>
      <c r="L150" s="23"/>
      <c r="M150" s="23"/>
      <c r="N150" s="23"/>
      <c r="O150" s="23"/>
      <c r="P150" s="23"/>
      <c r="Q150" s="23">
        <f>SUBTOTAL(103,$W$7:W150)*1</f>
        <v>144</v>
      </c>
      <c r="R150" s="23"/>
      <c r="S150" s="23"/>
      <c r="T150" s="30"/>
      <c r="U150" s="23"/>
      <c r="V150" s="23" t="s">
        <v>4065</v>
      </c>
      <c r="W150" s="23" t="s">
        <v>1592</v>
      </c>
      <c r="X150" s="23" t="s">
        <v>215</v>
      </c>
      <c r="Y150" s="23" t="s">
        <v>216</v>
      </c>
      <c r="Z150" s="23" t="s">
        <v>217</v>
      </c>
      <c r="AA150" s="23" t="s">
        <v>1593</v>
      </c>
      <c r="AB150" s="23" t="s">
        <v>196</v>
      </c>
      <c r="AC150" s="23" t="s">
        <v>21</v>
      </c>
      <c r="AD150" s="23" t="s">
        <v>1594</v>
      </c>
      <c r="AE150" s="23" t="s">
        <v>1595</v>
      </c>
      <c r="AF150" s="23" t="s">
        <v>1594</v>
      </c>
      <c r="AG150" s="23" t="s">
        <v>1556</v>
      </c>
      <c r="AH150" s="23" t="s">
        <v>224</v>
      </c>
      <c r="AI150" s="23" t="s">
        <v>225</v>
      </c>
      <c r="AJ150" s="23" t="s">
        <v>4180</v>
      </c>
      <c r="AK150" s="23" t="s">
        <v>1490</v>
      </c>
      <c r="AL150" s="23" t="s">
        <v>1557</v>
      </c>
      <c r="AM150" s="33" t="s">
        <v>365</v>
      </c>
      <c r="AN150" s="33" t="s">
        <v>230</v>
      </c>
      <c r="AO150" s="23" t="s">
        <v>1457</v>
      </c>
      <c r="AP150" s="23" t="s">
        <v>20</v>
      </c>
      <c r="AQ150" s="23"/>
      <c r="AR150" s="23"/>
      <c r="AS150" s="23"/>
      <c r="AT150" s="23"/>
      <c r="AU150" s="36">
        <v>110</v>
      </c>
      <c r="AV150" s="36">
        <v>110</v>
      </c>
      <c r="AW150" s="36">
        <f t="shared" si="36"/>
        <v>110</v>
      </c>
      <c r="AX150" s="36">
        <f t="shared" si="37"/>
        <v>0</v>
      </c>
      <c r="AY150" s="36">
        <v>0</v>
      </c>
      <c r="AZ150" s="36"/>
      <c r="BA150" s="40">
        <v>550</v>
      </c>
      <c r="BB150" s="40">
        <v>550</v>
      </c>
      <c r="BC150" s="23" t="s">
        <v>210</v>
      </c>
      <c r="BD150" s="23" t="s">
        <v>209</v>
      </c>
      <c r="BE150" s="23" t="s">
        <v>211</v>
      </c>
      <c r="BF150" s="23">
        <v>0</v>
      </c>
      <c r="BG150" s="23" t="s">
        <v>212</v>
      </c>
      <c r="BH150" s="23" t="s">
        <v>209</v>
      </c>
      <c r="BI150" s="23" t="s">
        <v>210</v>
      </c>
      <c r="BJ150" s="23">
        <v>0</v>
      </c>
      <c r="BK150" s="23" t="s">
        <v>210</v>
      </c>
      <c r="BL150" s="23">
        <v>0</v>
      </c>
      <c r="BM150" s="23" t="s">
        <v>626</v>
      </c>
      <c r="BN150" s="23">
        <v>13638206080</v>
      </c>
      <c r="BO150" s="23"/>
      <c r="BP150" s="23" t="s">
        <v>209</v>
      </c>
      <c r="BQ150" s="49">
        <f t="shared" si="38"/>
        <v>110</v>
      </c>
      <c r="BR150" s="49">
        <f t="shared" si="35"/>
        <v>110</v>
      </c>
      <c r="BS150" s="49">
        <f t="shared" si="39"/>
        <v>110</v>
      </c>
      <c r="BT150" s="49">
        <f t="shared" si="40"/>
        <v>0</v>
      </c>
      <c r="BU150" s="49">
        <f t="shared" si="41"/>
        <v>0</v>
      </c>
      <c r="BV150" s="49">
        <f t="shared" si="42"/>
        <v>0</v>
      </c>
      <c r="BW150" s="49">
        <f t="shared" si="43"/>
        <v>0</v>
      </c>
      <c r="BX150" s="49">
        <f t="shared" si="44"/>
        <v>110</v>
      </c>
      <c r="BY150" s="49">
        <v>110</v>
      </c>
      <c r="BZ150" s="52" t="s">
        <v>4078</v>
      </c>
      <c r="CA150" s="52" t="s">
        <v>4079</v>
      </c>
      <c r="CB150" s="36"/>
      <c r="CC150" s="36"/>
      <c r="CD150" s="36"/>
      <c r="CE150" s="36">
        <f t="shared" si="45"/>
        <v>0</v>
      </c>
      <c r="CF150" s="36"/>
      <c r="CG150" s="36"/>
      <c r="CH150" s="36"/>
      <c r="CI150" s="36"/>
      <c r="CJ150" s="36"/>
      <c r="CK150" s="36"/>
      <c r="CL150" s="36"/>
      <c r="CM150" s="36"/>
      <c r="CN150" s="36"/>
      <c r="CO150" s="36"/>
      <c r="CP150" s="36"/>
      <c r="CQ150" s="36">
        <f t="shared" si="46"/>
        <v>0</v>
      </c>
      <c r="CR150" s="36"/>
      <c r="CS150" s="36"/>
      <c r="CT150" s="36"/>
      <c r="CU150" s="36"/>
      <c r="CV150" s="36"/>
      <c r="CW150" s="36"/>
      <c r="CX150" s="59">
        <f t="shared" si="34"/>
        <v>0</v>
      </c>
      <c r="CY150" s="36"/>
      <c r="CZ150" s="36"/>
      <c r="DA150" s="36"/>
      <c r="DB150" s="36"/>
      <c r="DC150" s="36"/>
      <c r="DD150" s="36"/>
      <c r="DE150" s="59">
        <f t="shared" si="47"/>
        <v>108.98</v>
      </c>
      <c r="DF150" s="59">
        <v>108.98</v>
      </c>
      <c r="DG150" s="59">
        <v>0</v>
      </c>
      <c r="DH150" s="59"/>
      <c r="DI150" s="59"/>
      <c r="DJ150" s="59"/>
      <c r="DK150" s="59" t="s">
        <v>4075</v>
      </c>
      <c r="DL150" s="59">
        <v>0</v>
      </c>
      <c r="DM150" s="23">
        <v>0</v>
      </c>
    </row>
    <row r="151" s="9" customFormat="1" ht="70" customHeight="1" spans="1:117">
      <c r="A151" s="23"/>
      <c r="B151" s="23"/>
      <c r="C151" s="23"/>
      <c r="D151" s="23"/>
      <c r="E151" s="23"/>
      <c r="F151" s="23"/>
      <c r="G151" s="23"/>
      <c r="H151" s="23"/>
      <c r="I151" s="23"/>
      <c r="J151" s="23"/>
      <c r="K151" s="23"/>
      <c r="L151" s="23"/>
      <c r="M151" s="23"/>
      <c r="N151" s="23"/>
      <c r="O151" s="23"/>
      <c r="P151" s="23"/>
      <c r="Q151" s="23">
        <f>SUBTOTAL(103,$W$7:W151)*1</f>
        <v>145</v>
      </c>
      <c r="R151" s="23" t="s">
        <v>4100</v>
      </c>
      <c r="S151" s="23">
        <v>10.1545</v>
      </c>
      <c r="T151" s="23"/>
      <c r="U151" s="23"/>
      <c r="V151" s="23" t="s">
        <v>4065</v>
      </c>
      <c r="W151" s="23" t="s">
        <v>1596</v>
      </c>
      <c r="X151" s="23" t="s">
        <v>215</v>
      </c>
      <c r="Y151" s="23" t="s">
        <v>216</v>
      </c>
      <c r="Z151" s="23" t="s">
        <v>217</v>
      </c>
      <c r="AA151" s="23" t="s">
        <v>1597</v>
      </c>
      <c r="AB151" s="23" t="s">
        <v>196</v>
      </c>
      <c r="AC151" s="23" t="s">
        <v>27</v>
      </c>
      <c r="AD151" s="23" t="s">
        <v>1598</v>
      </c>
      <c r="AE151" s="23" t="s">
        <v>1599</v>
      </c>
      <c r="AF151" s="23" t="s">
        <v>1598</v>
      </c>
      <c r="AG151" s="23" t="s">
        <v>1600</v>
      </c>
      <c r="AH151" s="23" t="s">
        <v>224</v>
      </c>
      <c r="AI151" s="23" t="s">
        <v>225</v>
      </c>
      <c r="AJ151" s="23" t="s">
        <v>4180</v>
      </c>
      <c r="AK151" s="23" t="s">
        <v>1601</v>
      </c>
      <c r="AL151" s="23" t="s">
        <v>1602</v>
      </c>
      <c r="AM151" s="33" t="s">
        <v>365</v>
      </c>
      <c r="AN151" s="33" t="s">
        <v>230</v>
      </c>
      <c r="AO151" s="23" t="s">
        <v>1457</v>
      </c>
      <c r="AP151" s="23" t="s">
        <v>26</v>
      </c>
      <c r="AQ151" s="23"/>
      <c r="AR151" s="23"/>
      <c r="AS151" s="23"/>
      <c r="AT151" s="23"/>
      <c r="AU151" s="36">
        <v>110.1545</v>
      </c>
      <c r="AV151" s="36">
        <v>110.1545</v>
      </c>
      <c r="AW151" s="36">
        <f t="shared" si="36"/>
        <v>110.1545</v>
      </c>
      <c r="AX151" s="36">
        <f t="shared" si="37"/>
        <v>0</v>
      </c>
      <c r="AY151" s="36">
        <v>0</v>
      </c>
      <c r="AZ151" s="36"/>
      <c r="BA151" s="40">
        <v>548</v>
      </c>
      <c r="BB151" s="40">
        <v>548</v>
      </c>
      <c r="BC151" s="23" t="s">
        <v>210</v>
      </c>
      <c r="BD151" s="23" t="s">
        <v>209</v>
      </c>
      <c r="BE151" s="23" t="s">
        <v>211</v>
      </c>
      <c r="BF151" s="23">
        <v>0</v>
      </c>
      <c r="BG151" s="23" t="s">
        <v>212</v>
      </c>
      <c r="BH151" s="23" t="s">
        <v>209</v>
      </c>
      <c r="BI151" s="23" t="s">
        <v>210</v>
      </c>
      <c r="BJ151" s="23">
        <v>0</v>
      </c>
      <c r="BK151" s="23" t="s">
        <v>210</v>
      </c>
      <c r="BL151" s="23">
        <v>0</v>
      </c>
      <c r="BM151" s="23" t="s">
        <v>1252</v>
      </c>
      <c r="BN151" s="23" t="s">
        <v>1253</v>
      </c>
      <c r="BO151" s="23"/>
      <c r="BP151" s="23" t="s">
        <v>209</v>
      </c>
      <c r="BQ151" s="49">
        <f t="shared" si="38"/>
        <v>110.1545</v>
      </c>
      <c r="BR151" s="49">
        <f t="shared" si="35"/>
        <v>110.1545</v>
      </c>
      <c r="BS151" s="49">
        <f t="shared" si="39"/>
        <v>110.1545</v>
      </c>
      <c r="BT151" s="49">
        <f t="shared" si="40"/>
        <v>0</v>
      </c>
      <c r="BU151" s="49">
        <f t="shared" si="41"/>
        <v>0</v>
      </c>
      <c r="BV151" s="49">
        <f t="shared" si="42"/>
        <v>0</v>
      </c>
      <c r="BW151" s="49">
        <f t="shared" si="43"/>
        <v>0</v>
      </c>
      <c r="BX151" s="49">
        <f t="shared" si="44"/>
        <v>110.1545</v>
      </c>
      <c r="BY151" s="49">
        <v>110.1545</v>
      </c>
      <c r="BZ151" s="52" t="s">
        <v>4078</v>
      </c>
      <c r="CA151" s="52" t="s">
        <v>4079</v>
      </c>
      <c r="CB151" s="36"/>
      <c r="CC151" s="36"/>
      <c r="CD151" s="36"/>
      <c r="CE151" s="36">
        <f t="shared" si="45"/>
        <v>0</v>
      </c>
      <c r="CF151" s="36"/>
      <c r="CG151" s="36"/>
      <c r="CH151" s="36"/>
      <c r="CI151" s="36"/>
      <c r="CJ151" s="36"/>
      <c r="CK151" s="36"/>
      <c r="CL151" s="36"/>
      <c r="CM151" s="36"/>
      <c r="CN151" s="36"/>
      <c r="CO151" s="36"/>
      <c r="CP151" s="36"/>
      <c r="CQ151" s="36">
        <f t="shared" si="46"/>
        <v>0</v>
      </c>
      <c r="CR151" s="36"/>
      <c r="CS151" s="36"/>
      <c r="CT151" s="36"/>
      <c r="CU151" s="36"/>
      <c r="CV151" s="36"/>
      <c r="CW151" s="36"/>
      <c r="CX151" s="59">
        <f t="shared" si="34"/>
        <v>0</v>
      </c>
      <c r="CY151" s="36"/>
      <c r="CZ151" s="36"/>
      <c r="DA151" s="36"/>
      <c r="DB151" s="36"/>
      <c r="DC151" s="36"/>
      <c r="DD151" s="36"/>
      <c r="DE151" s="59">
        <f t="shared" si="47"/>
        <v>97.56</v>
      </c>
      <c r="DF151" s="59">
        <v>97.56</v>
      </c>
      <c r="DG151" s="59">
        <v>0</v>
      </c>
      <c r="DH151" s="59"/>
      <c r="DI151" s="59"/>
      <c r="DJ151" s="59"/>
      <c r="DK151" s="59" t="s">
        <v>4075</v>
      </c>
      <c r="DL151" s="59">
        <v>1</v>
      </c>
      <c r="DM151" s="23" t="s">
        <v>4070</v>
      </c>
    </row>
    <row r="152" s="9" customFormat="1" ht="70" customHeight="1" spans="1:117">
      <c r="A152" s="23"/>
      <c r="B152" s="23"/>
      <c r="C152" s="23"/>
      <c r="D152" s="23"/>
      <c r="E152" s="23"/>
      <c r="F152" s="23"/>
      <c r="G152" s="23"/>
      <c r="H152" s="23"/>
      <c r="I152" s="23"/>
      <c r="J152" s="23"/>
      <c r="K152" s="23"/>
      <c r="L152" s="23"/>
      <c r="M152" s="23"/>
      <c r="N152" s="23"/>
      <c r="O152" s="23"/>
      <c r="P152" s="23"/>
      <c r="Q152" s="23">
        <f>SUBTOTAL(103,$W$7:W152)*1</f>
        <v>146</v>
      </c>
      <c r="R152" s="23" t="s">
        <v>4100</v>
      </c>
      <c r="S152" s="23">
        <v>10.86</v>
      </c>
      <c r="T152" s="30"/>
      <c r="U152" s="23"/>
      <c r="V152" s="23" t="s">
        <v>4065</v>
      </c>
      <c r="W152" s="23" t="s">
        <v>1603</v>
      </c>
      <c r="X152" s="23" t="s">
        <v>215</v>
      </c>
      <c r="Y152" s="23" t="s">
        <v>216</v>
      </c>
      <c r="Z152" s="23" t="s">
        <v>217</v>
      </c>
      <c r="AA152" s="23" t="s">
        <v>1604</v>
      </c>
      <c r="AB152" s="23" t="s">
        <v>196</v>
      </c>
      <c r="AC152" s="23" t="s">
        <v>1605</v>
      </c>
      <c r="AD152" s="23" t="s">
        <v>1606</v>
      </c>
      <c r="AE152" s="23" t="s">
        <v>1607</v>
      </c>
      <c r="AF152" s="23" t="s">
        <v>1606</v>
      </c>
      <c r="AG152" s="23" t="s">
        <v>1608</v>
      </c>
      <c r="AH152" s="23" t="s">
        <v>224</v>
      </c>
      <c r="AI152" s="23" t="s">
        <v>225</v>
      </c>
      <c r="AJ152" s="23" t="s">
        <v>4180</v>
      </c>
      <c r="AK152" s="23" t="s">
        <v>1609</v>
      </c>
      <c r="AL152" s="23" t="s">
        <v>1610</v>
      </c>
      <c r="AM152" s="33" t="s">
        <v>1318</v>
      </c>
      <c r="AN152" s="33" t="s">
        <v>290</v>
      </c>
      <c r="AO152" s="23" t="s">
        <v>1457</v>
      </c>
      <c r="AP152" s="23" t="s">
        <v>88</v>
      </c>
      <c r="AQ152" s="23"/>
      <c r="AR152" s="23"/>
      <c r="AS152" s="23"/>
      <c r="AT152" s="23"/>
      <c r="AU152" s="36">
        <v>104.86</v>
      </c>
      <c r="AV152" s="36">
        <v>104.86</v>
      </c>
      <c r="AW152" s="36">
        <f t="shared" si="36"/>
        <v>104.86</v>
      </c>
      <c r="AX152" s="36">
        <f t="shared" si="37"/>
        <v>0</v>
      </c>
      <c r="AY152" s="36">
        <v>0</v>
      </c>
      <c r="AZ152" s="36"/>
      <c r="BA152" s="40">
        <v>470</v>
      </c>
      <c r="BB152" s="40">
        <v>470</v>
      </c>
      <c r="BC152" s="23" t="s">
        <v>210</v>
      </c>
      <c r="BD152" s="23" t="s">
        <v>209</v>
      </c>
      <c r="BE152" s="23" t="s">
        <v>211</v>
      </c>
      <c r="BF152" s="23">
        <v>0</v>
      </c>
      <c r="BG152" s="23" t="s">
        <v>212</v>
      </c>
      <c r="BH152" s="23" t="s">
        <v>210</v>
      </c>
      <c r="BI152" s="23" t="s">
        <v>210</v>
      </c>
      <c r="BJ152" s="23">
        <v>0</v>
      </c>
      <c r="BK152" s="23" t="s">
        <v>210</v>
      </c>
      <c r="BL152" s="23">
        <v>0</v>
      </c>
      <c r="BM152" s="23" t="s">
        <v>852</v>
      </c>
      <c r="BN152" s="23">
        <v>75648001</v>
      </c>
      <c r="BO152" s="23"/>
      <c r="BP152" s="23" t="s">
        <v>209</v>
      </c>
      <c r="BQ152" s="49">
        <f t="shared" si="38"/>
        <v>104.86</v>
      </c>
      <c r="BR152" s="49">
        <f t="shared" si="35"/>
        <v>104.86</v>
      </c>
      <c r="BS152" s="49">
        <f t="shared" si="39"/>
        <v>104.86</v>
      </c>
      <c r="BT152" s="49">
        <f t="shared" si="40"/>
        <v>0</v>
      </c>
      <c r="BU152" s="49">
        <f t="shared" si="41"/>
        <v>0</v>
      </c>
      <c r="BV152" s="49">
        <f t="shared" si="42"/>
        <v>0</v>
      </c>
      <c r="BW152" s="49">
        <f t="shared" si="43"/>
        <v>0</v>
      </c>
      <c r="BX152" s="49">
        <f t="shared" si="44"/>
        <v>104.86</v>
      </c>
      <c r="BY152" s="49">
        <v>104.86</v>
      </c>
      <c r="BZ152" s="52" t="s">
        <v>4078</v>
      </c>
      <c r="CA152" s="52" t="s">
        <v>4079</v>
      </c>
      <c r="CB152" s="36"/>
      <c r="CC152" s="36"/>
      <c r="CD152" s="36"/>
      <c r="CE152" s="36">
        <f t="shared" si="45"/>
        <v>0</v>
      </c>
      <c r="CF152" s="36"/>
      <c r="CG152" s="36"/>
      <c r="CH152" s="36"/>
      <c r="CI152" s="36"/>
      <c r="CJ152" s="36"/>
      <c r="CK152" s="36"/>
      <c r="CL152" s="36"/>
      <c r="CM152" s="36"/>
      <c r="CN152" s="36"/>
      <c r="CO152" s="36"/>
      <c r="CP152" s="36"/>
      <c r="CQ152" s="36">
        <f t="shared" si="46"/>
        <v>0</v>
      </c>
      <c r="CR152" s="36"/>
      <c r="CS152" s="36"/>
      <c r="CT152" s="36"/>
      <c r="CU152" s="36"/>
      <c r="CV152" s="36"/>
      <c r="CW152" s="36"/>
      <c r="CX152" s="59">
        <f t="shared" si="34"/>
        <v>0</v>
      </c>
      <c r="CY152" s="36"/>
      <c r="CZ152" s="36"/>
      <c r="DA152" s="36"/>
      <c r="DB152" s="36"/>
      <c r="DC152" s="36"/>
      <c r="DD152" s="36"/>
      <c r="DE152" s="59">
        <f t="shared" si="47"/>
        <v>104.86</v>
      </c>
      <c r="DF152" s="59">
        <v>104.86</v>
      </c>
      <c r="DG152" s="59">
        <v>0</v>
      </c>
      <c r="DH152" s="59"/>
      <c r="DI152" s="59"/>
      <c r="DJ152" s="59"/>
      <c r="DK152" s="59" t="s">
        <v>4075</v>
      </c>
      <c r="DL152" s="59">
        <v>1</v>
      </c>
      <c r="DM152" s="23" t="s">
        <v>4194</v>
      </c>
    </row>
    <row r="153" s="9" customFormat="1" ht="70" customHeight="1" spans="1:117">
      <c r="A153" s="23"/>
      <c r="B153" s="23"/>
      <c r="C153" s="23"/>
      <c r="D153" s="23"/>
      <c r="E153" s="23"/>
      <c r="F153" s="23"/>
      <c r="G153" s="23"/>
      <c r="H153" s="23"/>
      <c r="I153" s="23"/>
      <c r="J153" s="23"/>
      <c r="K153" s="23"/>
      <c r="L153" s="23"/>
      <c r="M153" s="23"/>
      <c r="N153" s="23"/>
      <c r="O153" s="23"/>
      <c r="P153" s="23"/>
      <c r="Q153" s="23">
        <f>SUBTOTAL(103,$W$7:W153)*1</f>
        <v>147</v>
      </c>
      <c r="R153" s="23" t="s">
        <v>4100</v>
      </c>
      <c r="S153" s="23">
        <f>0.569+0.21</f>
        <v>0.779</v>
      </c>
      <c r="T153" s="23"/>
      <c r="U153" s="23"/>
      <c r="V153" s="23" t="s">
        <v>4065</v>
      </c>
      <c r="W153" s="23" t="s">
        <v>1611</v>
      </c>
      <c r="X153" s="23" t="s">
        <v>215</v>
      </c>
      <c r="Y153" s="23" t="s">
        <v>216</v>
      </c>
      <c r="Z153" s="23" t="s">
        <v>217</v>
      </c>
      <c r="AA153" s="23" t="s">
        <v>4195</v>
      </c>
      <c r="AB153" s="23" t="s">
        <v>196</v>
      </c>
      <c r="AC153" s="23" t="s">
        <v>15</v>
      </c>
      <c r="AD153" s="23" t="s">
        <v>4196</v>
      </c>
      <c r="AE153" s="23" t="s">
        <v>1614</v>
      </c>
      <c r="AF153" s="23" t="s">
        <v>4197</v>
      </c>
      <c r="AG153" s="23" t="s">
        <v>4198</v>
      </c>
      <c r="AH153" s="23" t="s">
        <v>1616</v>
      </c>
      <c r="AI153" s="23" t="s">
        <v>225</v>
      </c>
      <c r="AJ153" s="23" t="s">
        <v>4199</v>
      </c>
      <c r="AK153" s="23" t="s">
        <v>1617</v>
      </c>
      <c r="AL153" s="23" t="s">
        <v>4200</v>
      </c>
      <c r="AM153" s="33" t="s">
        <v>1465</v>
      </c>
      <c r="AN153" s="33" t="s">
        <v>230</v>
      </c>
      <c r="AO153" s="23" t="s">
        <v>1457</v>
      </c>
      <c r="AP153" s="23" t="s">
        <v>14</v>
      </c>
      <c r="AQ153" s="23"/>
      <c r="AR153" s="23"/>
      <c r="AS153" s="23"/>
      <c r="AT153" s="23"/>
      <c r="AU153" s="36">
        <v>74.779</v>
      </c>
      <c r="AV153" s="36">
        <v>74.779</v>
      </c>
      <c r="AW153" s="36">
        <f t="shared" si="36"/>
        <v>74.779</v>
      </c>
      <c r="AX153" s="36">
        <f t="shared" si="37"/>
        <v>0</v>
      </c>
      <c r="AY153" s="36">
        <v>0</v>
      </c>
      <c r="AZ153" s="36"/>
      <c r="BA153" s="40">
        <v>374</v>
      </c>
      <c r="BB153" s="40">
        <v>374</v>
      </c>
      <c r="BC153" s="23" t="s">
        <v>210</v>
      </c>
      <c r="BD153" s="23" t="s">
        <v>209</v>
      </c>
      <c r="BE153" s="23" t="s">
        <v>211</v>
      </c>
      <c r="BF153" s="23">
        <v>0</v>
      </c>
      <c r="BG153" s="23" t="s">
        <v>212</v>
      </c>
      <c r="BH153" s="23" t="s">
        <v>209</v>
      </c>
      <c r="BI153" s="23" t="s">
        <v>210</v>
      </c>
      <c r="BJ153" s="23">
        <v>0</v>
      </c>
      <c r="BK153" s="23" t="s">
        <v>210</v>
      </c>
      <c r="BL153" s="23">
        <v>0</v>
      </c>
      <c r="BM153" s="23" t="s">
        <v>666</v>
      </c>
      <c r="BN153" s="23">
        <v>17725077006</v>
      </c>
      <c r="BO153" s="23"/>
      <c r="BP153" s="23" t="s">
        <v>209</v>
      </c>
      <c r="BQ153" s="49">
        <f t="shared" si="38"/>
        <v>74.779</v>
      </c>
      <c r="BR153" s="49">
        <f t="shared" si="35"/>
        <v>74.779</v>
      </c>
      <c r="BS153" s="49">
        <f t="shared" si="39"/>
        <v>74.779</v>
      </c>
      <c r="BT153" s="49">
        <f t="shared" si="40"/>
        <v>0</v>
      </c>
      <c r="BU153" s="49">
        <f t="shared" si="41"/>
        <v>0</v>
      </c>
      <c r="BV153" s="49">
        <f t="shared" si="42"/>
        <v>0</v>
      </c>
      <c r="BW153" s="49">
        <f t="shared" si="43"/>
        <v>0</v>
      </c>
      <c r="BX153" s="49">
        <f t="shared" si="44"/>
        <v>74.779</v>
      </c>
      <c r="BY153" s="49">
        <v>74.779</v>
      </c>
      <c r="BZ153" s="52" t="s">
        <v>4078</v>
      </c>
      <c r="CA153" s="52" t="s">
        <v>4079</v>
      </c>
      <c r="CB153" s="36"/>
      <c r="CC153" s="36"/>
      <c r="CD153" s="36"/>
      <c r="CE153" s="36">
        <f t="shared" si="45"/>
        <v>0</v>
      </c>
      <c r="CF153" s="36"/>
      <c r="CG153" s="36"/>
      <c r="CH153" s="36"/>
      <c r="CI153" s="36"/>
      <c r="CJ153" s="36"/>
      <c r="CK153" s="36"/>
      <c r="CL153" s="36"/>
      <c r="CM153" s="36"/>
      <c r="CN153" s="36"/>
      <c r="CO153" s="36"/>
      <c r="CP153" s="36"/>
      <c r="CQ153" s="36">
        <f t="shared" si="46"/>
        <v>0</v>
      </c>
      <c r="CR153" s="36"/>
      <c r="CS153" s="36"/>
      <c r="CT153" s="36"/>
      <c r="CU153" s="36"/>
      <c r="CV153" s="36"/>
      <c r="CW153" s="36"/>
      <c r="CX153" s="59">
        <f t="shared" si="34"/>
        <v>0</v>
      </c>
      <c r="CY153" s="36"/>
      <c r="CZ153" s="36"/>
      <c r="DA153" s="36"/>
      <c r="DB153" s="36"/>
      <c r="DC153" s="36"/>
      <c r="DD153" s="36"/>
      <c r="DE153" s="59">
        <f t="shared" si="47"/>
        <v>72.6</v>
      </c>
      <c r="DF153" s="59">
        <v>72.6</v>
      </c>
      <c r="DG153" s="59">
        <v>0</v>
      </c>
      <c r="DH153" s="59"/>
      <c r="DI153" s="59"/>
      <c r="DJ153" s="59"/>
      <c r="DK153" s="59" t="s">
        <v>4070</v>
      </c>
      <c r="DL153" s="59">
        <v>0.9736</v>
      </c>
      <c r="DM153" s="23" t="s">
        <v>4201</v>
      </c>
    </row>
    <row r="154" s="9" customFormat="1" ht="70" customHeight="1" spans="1:117">
      <c r="A154" s="23"/>
      <c r="B154" s="23"/>
      <c r="C154" s="23"/>
      <c r="D154" s="23"/>
      <c r="E154" s="23"/>
      <c r="F154" s="23"/>
      <c r="G154" s="23"/>
      <c r="H154" s="23"/>
      <c r="I154" s="23"/>
      <c r="J154" s="23"/>
      <c r="K154" s="23"/>
      <c r="L154" s="23"/>
      <c r="M154" s="23"/>
      <c r="N154" s="23"/>
      <c r="O154" s="23"/>
      <c r="P154" s="23"/>
      <c r="Q154" s="23">
        <f>SUBTOTAL(103,$W$7:W154)*1</f>
        <v>148</v>
      </c>
      <c r="R154" s="23" t="s">
        <v>4100</v>
      </c>
      <c r="S154" s="23">
        <v>7</v>
      </c>
      <c r="T154" s="30"/>
      <c r="U154" s="23"/>
      <c r="V154" s="23" t="s">
        <v>4065</v>
      </c>
      <c r="W154" s="23" t="s">
        <v>1619</v>
      </c>
      <c r="X154" s="23" t="s">
        <v>215</v>
      </c>
      <c r="Y154" s="23" t="s">
        <v>216</v>
      </c>
      <c r="Z154" s="23" t="s">
        <v>217</v>
      </c>
      <c r="AA154" s="23" t="s">
        <v>1620</v>
      </c>
      <c r="AB154" s="23" t="s">
        <v>196</v>
      </c>
      <c r="AC154" s="23" t="s">
        <v>37</v>
      </c>
      <c r="AD154" s="23" t="s">
        <v>1621</v>
      </c>
      <c r="AE154" s="23" t="s">
        <v>1622</v>
      </c>
      <c r="AF154" s="23" t="s">
        <v>1623</v>
      </c>
      <c r="AG154" s="23" t="s">
        <v>1624</v>
      </c>
      <c r="AH154" s="23" t="s">
        <v>224</v>
      </c>
      <c r="AI154" s="23" t="s">
        <v>225</v>
      </c>
      <c r="AJ154" s="23" t="s">
        <v>4180</v>
      </c>
      <c r="AK154" s="23" t="s">
        <v>1625</v>
      </c>
      <c r="AL154" s="23" t="s">
        <v>1626</v>
      </c>
      <c r="AM154" s="33" t="s">
        <v>1465</v>
      </c>
      <c r="AN154" s="33" t="s">
        <v>230</v>
      </c>
      <c r="AO154" s="23" t="s">
        <v>1457</v>
      </c>
      <c r="AP154" s="23" t="s">
        <v>36</v>
      </c>
      <c r="AQ154" s="23"/>
      <c r="AR154" s="23"/>
      <c r="AS154" s="23"/>
      <c r="AT154" s="23"/>
      <c r="AU154" s="36">
        <v>133</v>
      </c>
      <c r="AV154" s="36">
        <v>133</v>
      </c>
      <c r="AW154" s="36">
        <f t="shared" si="36"/>
        <v>133</v>
      </c>
      <c r="AX154" s="36">
        <f t="shared" si="37"/>
        <v>0</v>
      </c>
      <c r="AY154" s="36">
        <v>0</v>
      </c>
      <c r="AZ154" s="36"/>
      <c r="BA154" s="40">
        <v>690</v>
      </c>
      <c r="BB154" s="40">
        <v>690</v>
      </c>
      <c r="BC154" s="23" t="s">
        <v>210</v>
      </c>
      <c r="BD154" s="23" t="s">
        <v>209</v>
      </c>
      <c r="BE154" s="23" t="s">
        <v>211</v>
      </c>
      <c r="BF154" s="23">
        <v>0</v>
      </c>
      <c r="BG154" s="23" t="s">
        <v>212</v>
      </c>
      <c r="BH154" s="23" t="s">
        <v>210</v>
      </c>
      <c r="BI154" s="23" t="s">
        <v>210</v>
      </c>
      <c r="BJ154" s="23">
        <v>0</v>
      </c>
      <c r="BK154" s="23" t="s">
        <v>210</v>
      </c>
      <c r="BL154" s="23">
        <v>0</v>
      </c>
      <c r="BM154" s="23" t="s">
        <v>524</v>
      </c>
      <c r="BN154" s="23">
        <v>75647104</v>
      </c>
      <c r="BO154" s="23"/>
      <c r="BP154" s="23" t="s">
        <v>209</v>
      </c>
      <c r="BQ154" s="49">
        <f t="shared" si="38"/>
        <v>133</v>
      </c>
      <c r="BR154" s="49">
        <f t="shared" si="35"/>
        <v>133</v>
      </c>
      <c r="BS154" s="49">
        <f t="shared" si="39"/>
        <v>133</v>
      </c>
      <c r="BT154" s="49">
        <f t="shared" si="40"/>
        <v>0</v>
      </c>
      <c r="BU154" s="49">
        <f t="shared" si="41"/>
        <v>0</v>
      </c>
      <c r="BV154" s="49">
        <f t="shared" si="42"/>
        <v>0</v>
      </c>
      <c r="BW154" s="49">
        <f t="shared" si="43"/>
        <v>0</v>
      </c>
      <c r="BX154" s="49">
        <f t="shared" si="44"/>
        <v>133</v>
      </c>
      <c r="BY154" s="49">
        <v>133</v>
      </c>
      <c r="BZ154" s="52" t="s">
        <v>4078</v>
      </c>
      <c r="CA154" s="52" t="s">
        <v>4079</v>
      </c>
      <c r="CB154" s="36"/>
      <c r="CC154" s="36"/>
      <c r="CD154" s="36"/>
      <c r="CE154" s="36">
        <f t="shared" si="45"/>
        <v>0</v>
      </c>
      <c r="CF154" s="36"/>
      <c r="CG154" s="36"/>
      <c r="CH154" s="36"/>
      <c r="CI154" s="36"/>
      <c r="CJ154" s="36"/>
      <c r="CK154" s="36"/>
      <c r="CL154" s="36"/>
      <c r="CM154" s="36"/>
      <c r="CN154" s="36"/>
      <c r="CO154" s="36"/>
      <c r="CP154" s="36"/>
      <c r="CQ154" s="36">
        <f t="shared" si="46"/>
        <v>0</v>
      </c>
      <c r="CR154" s="36"/>
      <c r="CS154" s="36"/>
      <c r="CT154" s="36"/>
      <c r="CU154" s="36"/>
      <c r="CV154" s="36"/>
      <c r="CW154" s="36"/>
      <c r="CX154" s="59">
        <f t="shared" si="34"/>
        <v>0</v>
      </c>
      <c r="CY154" s="36"/>
      <c r="CZ154" s="36"/>
      <c r="DA154" s="36"/>
      <c r="DB154" s="36"/>
      <c r="DC154" s="36"/>
      <c r="DD154" s="36"/>
      <c r="DE154" s="59">
        <f t="shared" si="47"/>
        <v>131.93</v>
      </c>
      <c r="DF154" s="59">
        <v>131.93</v>
      </c>
      <c r="DG154" s="59">
        <v>0</v>
      </c>
      <c r="DH154" s="59"/>
      <c r="DI154" s="59"/>
      <c r="DJ154" s="59"/>
      <c r="DK154" s="59" t="s">
        <v>4075</v>
      </c>
      <c r="DL154" s="59">
        <v>100</v>
      </c>
      <c r="DM154" s="23" t="s">
        <v>4194</v>
      </c>
    </row>
    <row r="155" s="9" customFormat="1" ht="70" customHeight="1" spans="1:117">
      <c r="A155" s="23"/>
      <c r="B155" s="23"/>
      <c r="C155" s="23"/>
      <c r="D155" s="23"/>
      <c r="E155" s="23"/>
      <c r="F155" s="23"/>
      <c r="G155" s="23"/>
      <c r="H155" s="23"/>
      <c r="I155" s="23"/>
      <c r="J155" s="23"/>
      <c r="K155" s="23"/>
      <c r="L155" s="23"/>
      <c r="M155" s="23"/>
      <c r="N155" s="23"/>
      <c r="O155" s="23"/>
      <c r="P155" s="23"/>
      <c r="Q155" s="23">
        <f>SUBTOTAL(103,$W$7:W155)*1</f>
        <v>149</v>
      </c>
      <c r="R155" s="23" t="s">
        <v>4100</v>
      </c>
      <c r="S155" s="23">
        <v>8.96250000000001</v>
      </c>
      <c r="T155" s="23"/>
      <c r="U155" s="23"/>
      <c r="V155" s="23" t="s">
        <v>4065</v>
      </c>
      <c r="W155" s="23" t="s">
        <v>1627</v>
      </c>
      <c r="X155" s="23" t="s">
        <v>215</v>
      </c>
      <c r="Y155" s="23" t="s">
        <v>216</v>
      </c>
      <c r="Z155" s="23" t="s">
        <v>217</v>
      </c>
      <c r="AA155" s="23" t="s">
        <v>1628</v>
      </c>
      <c r="AB155" s="23" t="s">
        <v>196</v>
      </c>
      <c r="AC155" s="23" t="s">
        <v>63</v>
      </c>
      <c r="AD155" s="23" t="s">
        <v>1628</v>
      </c>
      <c r="AE155" s="23" t="s">
        <v>1629</v>
      </c>
      <c r="AF155" s="23" t="s">
        <v>1628</v>
      </c>
      <c r="AG155" s="23" t="s">
        <v>1512</v>
      </c>
      <c r="AH155" s="23" t="s">
        <v>224</v>
      </c>
      <c r="AI155" s="23" t="s">
        <v>225</v>
      </c>
      <c r="AJ155" s="23" t="s">
        <v>4180</v>
      </c>
      <c r="AK155" s="23" t="s">
        <v>1528</v>
      </c>
      <c r="AL155" s="23" t="s">
        <v>1514</v>
      </c>
      <c r="AM155" s="33" t="s">
        <v>365</v>
      </c>
      <c r="AN155" s="33" t="s">
        <v>230</v>
      </c>
      <c r="AO155" s="23" t="s">
        <v>1457</v>
      </c>
      <c r="AP155" s="23" t="s">
        <v>62</v>
      </c>
      <c r="AQ155" s="23"/>
      <c r="AR155" s="23"/>
      <c r="AS155" s="23"/>
      <c r="AT155" s="23"/>
      <c r="AU155" s="36">
        <v>158.9625</v>
      </c>
      <c r="AV155" s="36">
        <v>158.9625</v>
      </c>
      <c r="AW155" s="36">
        <f t="shared" si="36"/>
        <v>158.9625</v>
      </c>
      <c r="AX155" s="36">
        <f t="shared" si="37"/>
        <v>0</v>
      </c>
      <c r="AY155" s="36">
        <v>0</v>
      </c>
      <c r="AZ155" s="36"/>
      <c r="BA155" s="40">
        <v>800</v>
      </c>
      <c r="BB155" s="40">
        <v>800</v>
      </c>
      <c r="BC155" s="23" t="s">
        <v>210</v>
      </c>
      <c r="BD155" s="23" t="s">
        <v>209</v>
      </c>
      <c r="BE155" s="23" t="s">
        <v>211</v>
      </c>
      <c r="BF155" s="23">
        <v>0</v>
      </c>
      <c r="BG155" s="23" t="s">
        <v>212</v>
      </c>
      <c r="BH155" s="23" t="s">
        <v>209</v>
      </c>
      <c r="BI155" s="23" t="s">
        <v>210</v>
      </c>
      <c r="BJ155" s="23">
        <v>0</v>
      </c>
      <c r="BK155" s="23" t="s">
        <v>210</v>
      </c>
      <c r="BL155" s="23">
        <v>0</v>
      </c>
      <c r="BM155" s="23" t="s">
        <v>1630</v>
      </c>
      <c r="BN155" s="23">
        <v>13709495892</v>
      </c>
      <c r="BO155" s="23"/>
      <c r="BP155" s="23" t="s">
        <v>209</v>
      </c>
      <c r="BQ155" s="49">
        <f t="shared" si="38"/>
        <v>158.9625</v>
      </c>
      <c r="BR155" s="49">
        <f t="shared" si="35"/>
        <v>158.9625</v>
      </c>
      <c r="BS155" s="49">
        <f t="shared" si="39"/>
        <v>158.9625</v>
      </c>
      <c r="BT155" s="49">
        <f t="shared" si="40"/>
        <v>0</v>
      </c>
      <c r="BU155" s="49">
        <f t="shared" si="41"/>
        <v>0</v>
      </c>
      <c r="BV155" s="49">
        <f t="shared" si="42"/>
        <v>0</v>
      </c>
      <c r="BW155" s="49">
        <f t="shared" si="43"/>
        <v>0</v>
      </c>
      <c r="BX155" s="49">
        <f t="shared" si="44"/>
        <v>158.9625</v>
      </c>
      <c r="BY155" s="49">
        <v>158.9625</v>
      </c>
      <c r="BZ155" s="52" t="s">
        <v>4078</v>
      </c>
      <c r="CA155" s="52" t="s">
        <v>4079</v>
      </c>
      <c r="CB155" s="36"/>
      <c r="CC155" s="36"/>
      <c r="CD155" s="36"/>
      <c r="CE155" s="36">
        <f t="shared" si="45"/>
        <v>0</v>
      </c>
      <c r="CF155" s="36"/>
      <c r="CG155" s="36"/>
      <c r="CH155" s="36"/>
      <c r="CI155" s="36"/>
      <c r="CJ155" s="36"/>
      <c r="CK155" s="36"/>
      <c r="CL155" s="36"/>
      <c r="CM155" s="36"/>
      <c r="CN155" s="36"/>
      <c r="CO155" s="36"/>
      <c r="CP155" s="36"/>
      <c r="CQ155" s="36">
        <f t="shared" si="46"/>
        <v>0</v>
      </c>
      <c r="CR155" s="36"/>
      <c r="CS155" s="36"/>
      <c r="CT155" s="36"/>
      <c r="CU155" s="36"/>
      <c r="CV155" s="36"/>
      <c r="CW155" s="36"/>
      <c r="CX155" s="59">
        <f t="shared" si="34"/>
        <v>0</v>
      </c>
      <c r="CY155" s="36"/>
      <c r="CZ155" s="36"/>
      <c r="DA155" s="36"/>
      <c r="DB155" s="36"/>
      <c r="DC155" s="36"/>
      <c r="DD155" s="36"/>
      <c r="DE155" s="59">
        <f t="shared" si="47"/>
        <v>158.76</v>
      </c>
      <c r="DF155" s="59">
        <v>158.76</v>
      </c>
      <c r="DG155" s="59">
        <v>0</v>
      </c>
      <c r="DH155" s="59"/>
      <c r="DI155" s="59"/>
      <c r="DJ155" s="59"/>
      <c r="DK155" s="59" t="s">
        <v>4075</v>
      </c>
      <c r="DL155" s="59">
        <v>1</v>
      </c>
      <c r="DM155" s="23" t="s">
        <v>4071</v>
      </c>
    </row>
    <row r="156" s="9" customFormat="1" ht="70" customHeight="1" spans="1:117">
      <c r="A156" s="23"/>
      <c r="B156" s="23"/>
      <c r="C156" s="23"/>
      <c r="D156" s="23"/>
      <c r="E156" s="23"/>
      <c r="F156" s="23"/>
      <c r="G156" s="23"/>
      <c r="H156" s="23"/>
      <c r="I156" s="23"/>
      <c r="J156" s="23"/>
      <c r="K156" s="23"/>
      <c r="L156" s="23"/>
      <c r="M156" s="23"/>
      <c r="N156" s="23"/>
      <c r="O156" s="23"/>
      <c r="P156" s="23"/>
      <c r="Q156" s="23">
        <f>SUBTOTAL(103,$W$7:W156)*1</f>
        <v>150</v>
      </c>
      <c r="R156" s="23" t="s">
        <v>4100</v>
      </c>
      <c r="S156" s="23">
        <f>20.0975+0.81</f>
        <v>20.9075</v>
      </c>
      <c r="T156" s="30"/>
      <c r="U156" s="23"/>
      <c r="V156" s="23" t="s">
        <v>4065</v>
      </c>
      <c r="W156" s="23" t="s">
        <v>1631</v>
      </c>
      <c r="X156" s="23" t="s">
        <v>215</v>
      </c>
      <c r="Y156" s="23" t="s">
        <v>216</v>
      </c>
      <c r="Z156" s="23" t="s">
        <v>217</v>
      </c>
      <c r="AA156" s="23" t="s">
        <v>1632</v>
      </c>
      <c r="AB156" s="23" t="s">
        <v>196</v>
      </c>
      <c r="AC156" s="23" t="s">
        <v>19</v>
      </c>
      <c r="AD156" s="23" t="s">
        <v>1632</v>
      </c>
      <c r="AE156" s="23" t="s">
        <v>1633</v>
      </c>
      <c r="AF156" s="23" t="s">
        <v>4202</v>
      </c>
      <c r="AG156" s="23" t="s">
        <v>4203</v>
      </c>
      <c r="AH156" s="23" t="s">
        <v>224</v>
      </c>
      <c r="AI156" s="23" t="s">
        <v>225</v>
      </c>
      <c r="AJ156" s="23" t="s">
        <v>4180</v>
      </c>
      <c r="AK156" s="23" t="s">
        <v>1635</v>
      </c>
      <c r="AL156" s="23" t="s">
        <v>4204</v>
      </c>
      <c r="AM156" s="33" t="s">
        <v>1465</v>
      </c>
      <c r="AN156" s="33" t="s">
        <v>230</v>
      </c>
      <c r="AO156" s="23" t="s">
        <v>1457</v>
      </c>
      <c r="AP156" s="23" t="s">
        <v>18</v>
      </c>
      <c r="AQ156" s="23"/>
      <c r="AR156" s="23"/>
      <c r="AS156" s="23"/>
      <c r="AT156" s="23"/>
      <c r="AU156" s="36">
        <v>125.9075</v>
      </c>
      <c r="AV156" s="36">
        <v>125.9075</v>
      </c>
      <c r="AW156" s="36">
        <f t="shared" si="36"/>
        <v>125.9075</v>
      </c>
      <c r="AX156" s="36">
        <f t="shared" si="37"/>
        <v>0</v>
      </c>
      <c r="AY156" s="36">
        <v>0</v>
      </c>
      <c r="AZ156" s="36"/>
      <c r="BA156" s="40">
        <v>638</v>
      </c>
      <c r="BB156" s="40">
        <v>638</v>
      </c>
      <c r="BC156" s="23" t="s">
        <v>210</v>
      </c>
      <c r="BD156" s="23" t="s">
        <v>209</v>
      </c>
      <c r="BE156" s="23" t="s">
        <v>211</v>
      </c>
      <c r="BF156" s="23">
        <v>0</v>
      </c>
      <c r="BG156" s="23" t="s">
        <v>212</v>
      </c>
      <c r="BH156" s="23" t="s">
        <v>210</v>
      </c>
      <c r="BI156" s="23" t="s">
        <v>210</v>
      </c>
      <c r="BJ156" s="23">
        <v>0</v>
      </c>
      <c r="BK156" s="23" t="s">
        <v>210</v>
      </c>
      <c r="BL156" s="23">
        <v>0</v>
      </c>
      <c r="BM156" s="23" t="s">
        <v>1637</v>
      </c>
      <c r="BN156" s="23">
        <v>15808085713</v>
      </c>
      <c r="BO156" s="23"/>
      <c r="BP156" s="23" t="s">
        <v>209</v>
      </c>
      <c r="BQ156" s="49">
        <f t="shared" si="38"/>
        <v>125.9075</v>
      </c>
      <c r="BR156" s="49">
        <f t="shared" si="35"/>
        <v>125.9075</v>
      </c>
      <c r="BS156" s="49">
        <f t="shared" si="39"/>
        <v>125.9075</v>
      </c>
      <c r="BT156" s="49">
        <f t="shared" si="40"/>
        <v>0</v>
      </c>
      <c r="BU156" s="49">
        <f t="shared" si="41"/>
        <v>0</v>
      </c>
      <c r="BV156" s="49">
        <f t="shared" si="42"/>
        <v>0</v>
      </c>
      <c r="BW156" s="49">
        <f t="shared" si="43"/>
        <v>0</v>
      </c>
      <c r="BX156" s="49">
        <f t="shared" si="44"/>
        <v>125.9075</v>
      </c>
      <c r="BY156" s="49">
        <v>125.9075</v>
      </c>
      <c r="BZ156" s="52" t="s">
        <v>4078</v>
      </c>
      <c r="CA156" s="52" t="s">
        <v>4079</v>
      </c>
      <c r="CB156" s="36"/>
      <c r="CC156" s="36"/>
      <c r="CD156" s="36"/>
      <c r="CE156" s="36">
        <f t="shared" si="45"/>
        <v>0</v>
      </c>
      <c r="CF156" s="36"/>
      <c r="CG156" s="36"/>
      <c r="CH156" s="36"/>
      <c r="CI156" s="36"/>
      <c r="CJ156" s="36"/>
      <c r="CK156" s="36"/>
      <c r="CL156" s="36"/>
      <c r="CM156" s="36"/>
      <c r="CN156" s="36"/>
      <c r="CO156" s="36"/>
      <c r="CP156" s="36"/>
      <c r="CQ156" s="36">
        <f t="shared" si="46"/>
        <v>0</v>
      </c>
      <c r="CR156" s="36"/>
      <c r="CS156" s="36"/>
      <c r="CT156" s="36"/>
      <c r="CU156" s="36"/>
      <c r="CV156" s="36"/>
      <c r="CW156" s="36"/>
      <c r="CX156" s="59">
        <f t="shared" si="34"/>
        <v>0</v>
      </c>
      <c r="CY156" s="36"/>
      <c r="CZ156" s="36"/>
      <c r="DA156" s="36"/>
      <c r="DB156" s="36"/>
      <c r="DC156" s="36"/>
      <c r="DD156" s="36"/>
      <c r="DE156" s="59">
        <f t="shared" si="47"/>
        <v>125.91</v>
      </c>
      <c r="DF156" s="59">
        <v>125.91</v>
      </c>
      <c r="DG156" s="59">
        <v>0</v>
      </c>
      <c r="DH156" s="59"/>
      <c r="DI156" s="59"/>
      <c r="DJ156" s="59"/>
      <c r="DK156" s="59" t="s">
        <v>4075</v>
      </c>
      <c r="DL156" s="59">
        <v>0</v>
      </c>
      <c r="DM156" s="23">
        <v>0</v>
      </c>
    </row>
    <row r="157" s="9" customFormat="1" ht="70" customHeight="1" spans="1:117">
      <c r="A157" s="23"/>
      <c r="B157" s="23"/>
      <c r="C157" s="23"/>
      <c r="D157" s="23"/>
      <c r="E157" s="23"/>
      <c r="F157" s="23"/>
      <c r="G157" s="23"/>
      <c r="H157" s="23"/>
      <c r="I157" s="23"/>
      <c r="J157" s="23"/>
      <c r="K157" s="23"/>
      <c r="L157" s="23"/>
      <c r="M157" s="23"/>
      <c r="N157" s="23"/>
      <c r="O157" s="23"/>
      <c r="P157" s="23"/>
      <c r="Q157" s="23">
        <f>SUBTOTAL(103,$W$7:W157)*1</f>
        <v>151</v>
      </c>
      <c r="R157" s="23"/>
      <c r="S157" s="23"/>
      <c r="T157" s="23"/>
      <c r="U157" s="23"/>
      <c r="V157" s="23" t="s">
        <v>4065</v>
      </c>
      <c r="W157" s="23" t="s">
        <v>1638</v>
      </c>
      <c r="X157" s="23" t="s">
        <v>215</v>
      </c>
      <c r="Y157" s="23" t="s">
        <v>216</v>
      </c>
      <c r="Z157" s="23" t="s">
        <v>217</v>
      </c>
      <c r="AA157" s="23" t="s">
        <v>1639</v>
      </c>
      <c r="AB157" s="23" t="s">
        <v>196</v>
      </c>
      <c r="AC157" s="23" t="s">
        <v>914</v>
      </c>
      <c r="AD157" s="23" t="s">
        <v>1640</v>
      </c>
      <c r="AE157" s="23" t="s">
        <v>1641</v>
      </c>
      <c r="AF157" s="23" t="s">
        <v>1640</v>
      </c>
      <c r="AG157" s="23" t="s">
        <v>1572</v>
      </c>
      <c r="AH157" s="23" t="s">
        <v>1616</v>
      </c>
      <c r="AI157" s="23" t="s">
        <v>1642</v>
      </c>
      <c r="AJ157" s="23" t="s">
        <v>4180</v>
      </c>
      <c r="AK157" s="23" t="s">
        <v>1643</v>
      </c>
      <c r="AL157" s="23" t="s">
        <v>1574</v>
      </c>
      <c r="AM157" s="33" t="s">
        <v>1465</v>
      </c>
      <c r="AN157" s="33" t="s">
        <v>230</v>
      </c>
      <c r="AO157" s="23" t="s">
        <v>1457</v>
      </c>
      <c r="AP157" s="23" t="s">
        <v>32</v>
      </c>
      <c r="AQ157" s="23"/>
      <c r="AR157" s="23"/>
      <c r="AS157" s="23"/>
      <c r="AT157" s="23"/>
      <c r="AU157" s="36">
        <v>90</v>
      </c>
      <c r="AV157" s="36">
        <v>90</v>
      </c>
      <c r="AW157" s="36">
        <f t="shared" si="36"/>
        <v>90</v>
      </c>
      <c r="AX157" s="36">
        <f t="shared" si="37"/>
        <v>0</v>
      </c>
      <c r="AY157" s="36">
        <v>0</v>
      </c>
      <c r="AZ157" s="36"/>
      <c r="BA157" s="40">
        <v>450</v>
      </c>
      <c r="BB157" s="40">
        <v>450</v>
      </c>
      <c r="BC157" s="23" t="s">
        <v>210</v>
      </c>
      <c r="BD157" s="23" t="s">
        <v>209</v>
      </c>
      <c r="BE157" s="23" t="s">
        <v>211</v>
      </c>
      <c r="BF157" s="23">
        <v>0</v>
      </c>
      <c r="BG157" s="23" t="s">
        <v>212</v>
      </c>
      <c r="BH157" s="23" t="s">
        <v>209</v>
      </c>
      <c r="BI157" s="23" t="s">
        <v>210</v>
      </c>
      <c r="BJ157" s="23">
        <v>0</v>
      </c>
      <c r="BK157" s="23" t="s">
        <v>210</v>
      </c>
      <c r="BL157" s="23">
        <v>0</v>
      </c>
      <c r="BM157" s="23" t="s">
        <v>454</v>
      </c>
      <c r="BN157" s="23">
        <v>18623288007</v>
      </c>
      <c r="BO157" s="23"/>
      <c r="BP157" s="23" t="s">
        <v>209</v>
      </c>
      <c r="BQ157" s="49">
        <f t="shared" si="38"/>
        <v>90</v>
      </c>
      <c r="BR157" s="49">
        <f t="shared" si="35"/>
        <v>90</v>
      </c>
      <c r="BS157" s="49">
        <f t="shared" si="39"/>
        <v>90</v>
      </c>
      <c r="BT157" s="49">
        <f t="shared" si="40"/>
        <v>0</v>
      </c>
      <c r="BU157" s="49">
        <f t="shared" si="41"/>
        <v>0</v>
      </c>
      <c r="BV157" s="49">
        <f t="shared" si="42"/>
        <v>0</v>
      </c>
      <c r="BW157" s="49">
        <f t="shared" si="43"/>
        <v>0</v>
      </c>
      <c r="BX157" s="49">
        <f t="shared" si="44"/>
        <v>90</v>
      </c>
      <c r="BY157" s="49">
        <v>90</v>
      </c>
      <c r="BZ157" s="52" t="s">
        <v>4078</v>
      </c>
      <c r="CA157" s="52" t="s">
        <v>4079</v>
      </c>
      <c r="CB157" s="36"/>
      <c r="CC157" s="36"/>
      <c r="CD157" s="36"/>
      <c r="CE157" s="36">
        <f t="shared" si="45"/>
        <v>0</v>
      </c>
      <c r="CF157" s="36"/>
      <c r="CG157" s="36"/>
      <c r="CH157" s="36"/>
      <c r="CI157" s="36"/>
      <c r="CJ157" s="36"/>
      <c r="CK157" s="36"/>
      <c r="CL157" s="36"/>
      <c r="CM157" s="36"/>
      <c r="CN157" s="36"/>
      <c r="CO157" s="36"/>
      <c r="CP157" s="36"/>
      <c r="CQ157" s="36">
        <f t="shared" si="46"/>
        <v>0</v>
      </c>
      <c r="CR157" s="36"/>
      <c r="CS157" s="36"/>
      <c r="CT157" s="36"/>
      <c r="CU157" s="36"/>
      <c r="CV157" s="36"/>
      <c r="CW157" s="36"/>
      <c r="CX157" s="59">
        <f t="shared" si="34"/>
        <v>0</v>
      </c>
      <c r="CY157" s="36"/>
      <c r="CZ157" s="36"/>
      <c r="DA157" s="36"/>
      <c r="DB157" s="36"/>
      <c r="DC157" s="36"/>
      <c r="DD157" s="36"/>
      <c r="DE157" s="59">
        <f t="shared" si="47"/>
        <v>78.53</v>
      </c>
      <c r="DF157" s="59">
        <v>78.53</v>
      </c>
      <c r="DG157" s="59">
        <v>0</v>
      </c>
      <c r="DH157" s="59"/>
      <c r="DI157" s="59"/>
      <c r="DJ157" s="59"/>
      <c r="DK157" s="59" t="s">
        <v>4075</v>
      </c>
      <c r="DL157" s="59">
        <v>0</v>
      </c>
      <c r="DM157" s="23">
        <v>0</v>
      </c>
    </row>
    <row r="158" s="9" customFormat="1" ht="70" customHeight="1" spans="1:117">
      <c r="A158" s="23"/>
      <c r="B158" s="23"/>
      <c r="C158" s="23"/>
      <c r="D158" s="23"/>
      <c r="E158" s="23"/>
      <c r="F158" s="23"/>
      <c r="G158" s="23"/>
      <c r="H158" s="23"/>
      <c r="I158" s="23"/>
      <c r="J158" s="23"/>
      <c r="K158" s="23"/>
      <c r="L158" s="23"/>
      <c r="M158" s="23"/>
      <c r="N158" s="23"/>
      <c r="O158" s="23"/>
      <c r="P158" s="23"/>
      <c r="Q158" s="23">
        <f>SUBTOTAL(103,$W$7:W158)*1</f>
        <v>152</v>
      </c>
      <c r="R158" s="23" t="s">
        <v>4100</v>
      </c>
      <c r="S158" s="23">
        <v>4.959</v>
      </c>
      <c r="T158" s="30"/>
      <c r="U158" s="23"/>
      <c r="V158" s="23" t="s">
        <v>4065</v>
      </c>
      <c r="W158" s="23" t="s">
        <v>1644</v>
      </c>
      <c r="X158" s="23" t="s">
        <v>215</v>
      </c>
      <c r="Y158" s="23" t="s">
        <v>216</v>
      </c>
      <c r="Z158" s="23" t="s">
        <v>217</v>
      </c>
      <c r="AA158" s="23" t="s">
        <v>1645</v>
      </c>
      <c r="AB158" s="23" t="s">
        <v>196</v>
      </c>
      <c r="AC158" s="23" t="s">
        <v>77</v>
      </c>
      <c r="AD158" s="23" t="s">
        <v>1646</v>
      </c>
      <c r="AE158" s="23" t="s">
        <v>1647</v>
      </c>
      <c r="AF158" s="23" t="s">
        <v>1646</v>
      </c>
      <c r="AG158" s="23" t="s">
        <v>1648</v>
      </c>
      <c r="AH158" s="23" t="s">
        <v>1649</v>
      </c>
      <c r="AI158" s="23" t="s">
        <v>1650</v>
      </c>
      <c r="AJ158" s="23" t="s">
        <v>4180</v>
      </c>
      <c r="AK158" s="23" t="s">
        <v>1651</v>
      </c>
      <c r="AL158" s="23" t="s">
        <v>1652</v>
      </c>
      <c r="AM158" s="33" t="s">
        <v>365</v>
      </c>
      <c r="AN158" s="33" t="s">
        <v>230</v>
      </c>
      <c r="AO158" s="23" t="s">
        <v>1457</v>
      </c>
      <c r="AP158" s="23" t="s">
        <v>76</v>
      </c>
      <c r="AQ158" s="23"/>
      <c r="AR158" s="23"/>
      <c r="AS158" s="23"/>
      <c r="AT158" s="23"/>
      <c r="AU158" s="36">
        <v>88.959</v>
      </c>
      <c r="AV158" s="36">
        <v>88.959</v>
      </c>
      <c r="AW158" s="36">
        <f t="shared" si="36"/>
        <v>88.959</v>
      </c>
      <c r="AX158" s="36">
        <f t="shared" si="37"/>
        <v>0</v>
      </c>
      <c r="AY158" s="36">
        <v>0</v>
      </c>
      <c r="AZ158" s="36"/>
      <c r="BA158" s="40">
        <v>420</v>
      </c>
      <c r="BB158" s="40">
        <v>420</v>
      </c>
      <c r="BC158" s="23" t="s">
        <v>210</v>
      </c>
      <c r="BD158" s="23" t="s">
        <v>209</v>
      </c>
      <c r="BE158" s="23" t="s">
        <v>211</v>
      </c>
      <c r="BF158" s="23">
        <v>0</v>
      </c>
      <c r="BG158" s="23" t="s">
        <v>212</v>
      </c>
      <c r="BH158" s="23" t="s">
        <v>209</v>
      </c>
      <c r="BI158" s="23" t="s">
        <v>210</v>
      </c>
      <c r="BJ158" s="23">
        <v>0</v>
      </c>
      <c r="BK158" s="23" t="s">
        <v>210</v>
      </c>
      <c r="BL158" s="23">
        <v>0</v>
      </c>
      <c r="BM158" s="23" t="s">
        <v>1653</v>
      </c>
      <c r="BN158" s="23">
        <v>18623684949</v>
      </c>
      <c r="BO158" s="23"/>
      <c r="BP158" s="23" t="s">
        <v>209</v>
      </c>
      <c r="BQ158" s="49">
        <f t="shared" si="38"/>
        <v>88.959</v>
      </c>
      <c r="BR158" s="49">
        <f t="shared" si="35"/>
        <v>88.959</v>
      </c>
      <c r="BS158" s="49">
        <f t="shared" si="39"/>
        <v>88.959</v>
      </c>
      <c r="BT158" s="49">
        <f t="shared" si="40"/>
        <v>0</v>
      </c>
      <c r="BU158" s="49">
        <f t="shared" si="41"/>
        <v>0</v>
      </c>
      <c r="BV158" s="49">
        <f t="shared" si="42"/>
        <v>0</v>
      </c>
      <c r="BW158" s="49">
        <f t="shared" si="43"/>
        <v>0</v>
      </c>
      <c r="BX158" s="49">
        <f t="shared" si="44"/>
        <v>88.959</v>
      </c>
      <c r="BY158" s="49">
        <v>88.959</v>
      </c>
      <c r="BZ158" s="52" t="s">
        <v>4078</v>
      </c>
      <c r="CA158" s="52" t="s">
        <v>4079</v>
      </c>
      <c r="CB158" s="36"/>
      <c r="CC158" s="36"/>
      <c r="CD158" s="36"/>
      <c r="CE158" s="36">
        <f t="shared" si="45"/>
        <v>0</v>
      </c>
      <c r="CF158" s="36"/>
      <c r="CG158" s="36"/>
      <c r="CH158" s="36"/>
      <c r="CI158" s="36"/>
      <c r="CJ158" s="36"/>
      <c r="CK158" s="36"/>
      <c r="CL158" s="36"/>
      <c r="CM158" s="36"/>
      <c r="CN158" s="36"/>
      <c r="CO158" s="36"/>
      <c r="CP158" s="36"/>
      <c r="CQ158" s="36">
        <f t="shared" si="46"/>
        <v>0</v>
      </c>
      <c r="CR158" s="36"/>
      <c r="CS158" s="36"/>
      <c r="CT158" s="36"/>
      <c r="CU158" s="36"/>
      <c r="CV158" s="36"/>
      <c r="CW158" s="36"/>
      <c r="CX158" s="59">
        <f t="shared" si="34"/>
        <v>0</v>
      </c>
      <c r="CY158" s="36"/>
      <c r="CZ158" s="36"/>
      <c r="DA158" s="36"/>
      <c r="DB158" s="36"/>
      <c r="DC158" s="36"/>
      <c r="DD158" s="36"/>
      <c r="DE158" s="59">
        <f t="shared" si="47"/>
        <v>83.75</v>
      </c>
      <c r="DF158" s="59">
        <v>83.75</v>
      </c>
      <c r="DG158" s="59">
        <v>0</v>
      </c>
      <c r="DH158" s="59"/>
      <c r="DI158" s="59"/>
      <c r="DJ158" s="59"/>
      <c r="DK158" s="59" t="s">
        <v>4075</v>
      </c>
      <c r="DL158" s="59">
        <v>0</v>
      </c>
      <c r="DM158" s="23">
        <v>0</v>
      </c>
    </row>
    <row r="159" s="9" customFormat="1" ht="70" customHeight="1" spans="1:117">
      <c r="A159" s="23"/>
      <c r="B159" s="23"/>
      <c r="C159" s="23"/>
      <c r="D159" s="23"/>
      <c r="E159" s="23"/>
      <c r="F159" s="23"/>
      <c r="G159" s="23"/>
      <c r="H159" s="23"/>
      <c r="I159" s="23"/>
      <c r="J159" s="23"/>
      <c r="K159" s="23"/>
      <c r="L159" s="23"/>
      <c r="M159" s="23"/>
      <c r="N159" s="23"/>
      <c r="O159" s="23"/>
      <c r="P159" s="23"/>
      <c r="Q159" s="23">
        <f>SUBTOTAL(103,$W$7:W159)*1</f>
        <v>153</v>
      </c>
      <c r="R159" s="23" t="s">
        <v>4100</v>
      </c>
      <c r="S159" s="23">
        <v>28.62</v>
      </c>
      <c r="T159" s="23"/>
      <c r="U159" s="23"/>
      <c r="V159" s="23" t="s">
        <v>4065</v>
      </c>
      <c r="W159" s="23" t="s">
        <v>1654</v>
      </c>
      <c r="X159" s="23" t="s">
        <v>215</v>
      </c>
      <c r="Y159" s="23" t="s">
        <v>216</v>
      </c>
      <c r="Z159" s="23" t="s">
        <v>217</v>
      </c>
      <c r="AA159" s="23" t="s">
        <v>1655</v>
      </c>
      <c r="AB159" s="23" t="s">
        <v>196</v>
      </c>
      <c r="AC159" s="23" t="s">
        <v>1656</v>
      </c>
      <c r="AD159" s="23" t="s">
        <v>1655</v>
      </c>
      <c r="AE159" s="23" t="s">
        <v>1657</v>
      </c>
      <c r="AF159" s="23" t="s">
        <v>1658</v>
      </c>
      <c r="AG159" s="23" t="s">
        <v>1659</v>
      </c>
      <c r="AH159" s="23" t="s">
        <v>224</v>
      </c>
      <c r="AI159" s="23" t="s">
        <v>225</v>
      </c>
      <c r="AJ159" s="23" t="s">
        <v>4180</v>
      </c>
      <c r="AK159" s="23" t="s">
        <v>1660</v>
      </c>
      <c r="AL159" s="23" t="s">
        <v>1661</v>
      </c>
      <c r="AM159" s="33" t="s">
        <v>365</v>
      </c>
      <c r="AN159" s="33" t="s">
        <v>230</v>
      </c>
      <c r="AO159" s="23" t="s">
        <v>1457</v>
      </c>
      <c r="AP159" s="23" t="s">
        <v>46</v>
      </c>
      <c r="AQ159" s="23"/>
      <c r="AR159" s="23"/>
      <c r="AS159" s="23"/>
      <c r="AT159" s="23"/>
      <c r="AU159" s="36">
        <v>168.62</v>
      </c>
      <c r="AV159" s="36">
        <v>168.62</v>
      </c>
      <c r="AW159" s="36">
        <f t="shared" si="36"/>
        <v>168.62</v>
      </c>
      <c r="AX159" s="36">
        <f t="shared" si="37"/>
        <v>0</v>
      </c>
      <c r="AY159" s="36">
        <v>0</v>
      </c>
      <c r="AZ159" s="36"/>
      <c r="BA159" s="40">
        <v>870</v>
      </c>
      <c r="BB159" s="40">
        <v>870</v>
      </c>
      <c r="BC159" s="23" t="s">
        <v>210</v>
      </c>
      <c r="BD159" s="23" t="s">
        <v>209</v>
      </c>
      <c r="BE159" s="23" t="s">
        <v>211</v>
      </c>
      <c r="BF159" s="23">
        <v>0</v>
      </c>
      <c r="BG159" s="23" t="s">
        <v>212</v>
      </c>
      <c r="BH159" s="23" t="s">
        <v>209</v>
      </c>
      <c r="BI159" s="23" t="s">
        <v>210</v>
      </c>
      <c r="BJ159" s="23">
        <v>0</v>
      </c>
      <c r="BK159" s="23" t="s">
        <v>210</v>
      </c>
      <c r="BL159" s="23">
        <v>0</v>
      </c>
      <c r="BM159" s="23" t="s">
        <v>1069</v>
      </c>
      <c r="BN159" s="23" t="s">
        <v>1070</v>
      </c>
      <c r="BO159" s="23"/>
      <c r="BP159" s="23" t="s">
        <v>209</v>
      </c>
      <c r="BQ159" s="49">
        <f t="shared" si="38"/>
        <v>168.62</v>
      </c>
      <c r="BR159" s="49">
        <f t="shared" si="35"/>
        <v>168.62</v>
      </c>
      <c r="BS159" s="49">
        <f t="shared" si="39"/>
        <v>168.62</v>
      </c>
      <c r="BT159" s="49">
        <f t="shared" si="40"/>
        <v>0</v>
      </c>
      <c r="BU159" s="49">
        <f t="shared" si="41"/>
        <v>0</v>
      </c>
      <c r="BV159" s="49">
        <f t="shared" si="42"/>
        <v>0</v>
      </c>
      <c r="BW159" s="49">
        <f t="shared" si="43"/>
        <v>0</v>
      </c>
      <c r="BX159" s="49">
        <f t="shared" si="44"/>
        <v>168.62</v>
      </c>
      <c r="BY159" s="49">
        <v>168.62</v>
      </c>
      <c r="BZ159" s="52" t="s">
        <v>4078</v>
      </c>
      <c r="CA159" s="52" t="s">
        <v>4079</v>
      </c>
      <c r="CB159" s="36"/>
      <c r="CC159" s="36"/>
      <c r="CD159" s="36"/>
      <c r="CE159" s="36">
        <f t="shared" si="45"/>
        <v>0</v>
      </c>
      <c r="CF159" s="36"/>
      <c r="CG159" s="36"/>
      <c r="CH159" s="36"/>
      <c r="CI159" s="36"/>
      <c r="CJ159" s="36"/>
      <c r="CK159" s="36"/>
      <c r="CL159" s="36"/>
      <c r="CM159" s="36"/>
      <c r="CN159" s="36"/>
      <c r="CO159" s="36"/>
      <c r="CP159" s="36"/>
      <c r="CQ159" s="36">
        <f t="shared" si="46"/>
        <v>0</v>
      </c>
      <c r="CR159" s="36"/>
      <c r="CS159" s="36"/>
      <c r="CT159" s="36"/>
      <c r="CU159" s="36"/>
      <c r="CV159" s="36"/>
      <c r="CW159" s="36"/>
      <c r="CX159" s="59">
        <f t="shared" si="34"/>
        <v>0</v>
      </c>
      <c r="CY159" s="36"/>
      <c r="CZ159" s="36"/>
      <c r="DA159" s="36"/>
      <c r="DB159" s="36"/>
      <c r="DC159" s="36"/>
      <c r="DD159" s="36"/>
      <c r="DE159" s="59">
        <f t="shared" si="47"/>
        <v>168.56</v>
      </c>
      <c r="DF159" s="59">
        <v>168.56</v>
      </c>
      <c r="DG159" s="59">
        <v>0</v>
      </c>
      <c r="DH159" s="59"/>
      <c r="DI159" s="59"/>
      <c r="DJ159" s="59"/>
      <c r="DK159" s="59" t="s">
        <v>4070</v>
      </c>
      <c r="DL159" s="59">
        <v>0</v>
      </c>
      <c r="DM159" s="23">
        <v>0</v>
      </c>
    </row>
    <row r="160" s="9" customFormat="1" ht="70" customHeight="1" spans="1:117">
      <c r="A160" s="23"/>
      <c r="B160" s="23"/>
      <c r="C160" s="23"/>
      <c r="D160" s="23"/>
      <c r="E160" s="23"/>
      <c r="F160" s="23"/>
      <c r="G160" s="23"/>
      <c r="H160" s="23"/>
      <c r="I160" s="23"/>
      <c r="J160" s="23"/>
      <c r="K160" s="23"/>
      <c r="L160" s="23"/>
      <c r="M160" s="23"/>
      <c r="N160" s="23"/>
      <c r="O160" s="23"/>
      <c r="P160" s="23"/>
      <c r="Q160" s="23">
        <f>SUBTOTAL(103,$W$7:W160)*1</f>
        <v>154</v>
      </c>
      <c r="R160" s="23"/>
      <c r="S160" s="23"/>
      <c r="T160" s="30"/>
      <c r="U160" s="23"/>
      <c r="V160" s="23" t="s">
        <v>4065</v>
      </c>
      <c r="W160" s="23" t="s">
        <v>1662</v>
      </c>
      <c r="X160" s="23" t="s">
        <v>215</v>
      </c>
      <c r="Y160" s="23" t="s">
        <v>216</v>
      </c>
      <c r="Z160" s="23" t="s">
        <v>217</v>
      </c>
      <c r="AA160" s="23" t="s">
        <v>1663</v>
      </c>
      <c r="AB160" s="23" t="s">
        <v>196</v>
      </c>
      <c r="AC160" s="23" t="s">
        <v>85</v>
      </c>
      <c r="AD160" s="23" t="s">
        <v>1664</v>
      </c>
      <c r="AE160" s="23" t="s">
        <v>1665</v>
      </c>
      <c r="AF160" s="23" t="s">
        <v>1664</v>
      </c>
      <c r="AG160" s="23" t="s">
        <v>1666</v>
      </c>
      <c r="AH160" s="23" t="s">
        <v>504</v>
      </c>
      <c r="AI160" s="23" t="s">
        <v>377</v>
      </c>
      <c r="AJ160" s="23" t="s">
        <v>4184</v>
      </c>
      <c r="AK160" s="23" t="s">
        <v>1667</v>
      </c>
      <c r="AL160" s="23" t="s">
        <v>1668</v>
      </c>
      <c r="AM160" s="33" t="s">
        <v>1465</v>
      </c>
      <c r="AN160" s="33" t="s">
        <v>230</v>
      </c>
      <c r="AO160" s="23" t="s">
        <v>1457</v>
      </c>
      <c r="AP160" s="23" t="s">
        <v>84</v>
      </c>
      <c r="AQ160" s="23"/>
      <c r="AR160" s="23"/>
      <c r="AS160" s="23"/>
      <c r="AT160" s="23"/>
      <c r="AU160" s="36">
        <v>212</v>
      </c>
      <c r="AV160" s="36">
        <v>212</v>
      </c>
      <c r="AW160" s="36">
        <f t="shared" si="36"/>
        <v>212</v>
      </c>
      <c r="AX160" s="36">
        <f t="shared" si="37"/>
        <v>0</v>
      </c>
      <c r="AY160" s="36">
        <v>0</v>
      </c>
      <c r="AZ160" s="36"/>
      <c r="BA160" s="40">
        <v>1061</v>
      </c>
      <c r="BB160" s="40">
        <v>1061</v>
      </c>
      <c r="BC160" s="23" t="s">
        <v>210</v>
      </c>
      <c r="BD160" s="23" t="s">
        <v>209</v>
      </c>
      <c r="BE160" s="23" t="s">
        <v>211</v>
      </c>
      <c r="BF160" s="23">
        <v>0</v>
      </c>
      <c r="BG160" s="23" t="s">
        <v>212</v>
      </c>
      <c r="BH160" s="23" t="s">
        <v>209</v>
      </c>
      <c r="BI160" s="23" t="s">
        <v>210</v>
      </c>
      <c r="BJ160" s="23">
        <v>0</v>
      </c>
      <c r="BK160" s="23" t="s">
        <v>210</v>
      </c>
      <c r="BL160" s="23">
        <v>0</v>
      </c>
      <c r="BM160" s="23" t="s">
        <v>1669</v>
      </c>
      <c r="BN160" s="23">
        <v>18996968678</v>
      </c>
      <c r="BO160" s="23"/>
      <c r="BP160" s="23" t="s">
        <v>209</v>
      </c>
      <c r="BQ160" s="49">
        <f t="shared" si="38"/>
        <v>212</v>
      </c>
      <c r="BR160" s="49">
        <f t="shared" si="35"/>
        <v>212</v>
      </c>
      <c r="BS160" s="49">
        <f t="shared" si="39"/>
        <v>212</v>
      </c>
      <c r="BT160" s="49">
        <f t="shared" si="40"/>
        <v>0</v>
      </c>
      <c r="BU160" s="49">
        <f t="shared" si="41"/>
        <v>0</v>
      </c>
      <c r="BV160" s="49">
        <f t="shared" si="42"/>
        <v>0</v>
      </c>
      <c r="BW160" s="49">
        <f t="shared" si="43"/>
        <v>0</v>
      </c>
      <c r="BX160" s="49">
        <f t="shared" si="44"/>
        <v>212</v>
      </c>
      <c r="BY160" s="49">
        <v>212</v>
      </c>
      <c r="BZ160" s="52" t="s">
        <v>4078</v>
      </c>
      <c r="CA160" s="52" t="s">
        <v>4079</v>
      </c>
      <c r="CB160" s="36"/>
      <c r="CC160" s="36"/>
      <c r="CD160" s="36"/>
      <c r="CE160" s="36">
        <f t="shared" si="45"/>
        <v>0</v>
      </c>
      <c r="CF160" s="36"/>
      <c r="CG160" s="36"/>
      <c r="CH160" s="36"/>
      <c r="CI160" s="36"/>
      <c r="CJ160" s="36"/>
      <c r="CK160" s="36"/>
      <c r="CL160" s="36"/>
      <c r="CM160" s="36"/>
      <c r="CN160" s="36"/>
      <c r="CO160" s="36"/>
      <c r="CP160" s="36"/>
      <c r="CQ160" s="36">
        <f t="shared" si="46"/>
        <v>0</v>
      </c>
      <c r="CR160" s="36"/>
      <c r="CS160" s="36"/>
      <c r="CT160" s="36"/>
      <c r="CU160" s="36"/>
      <c r="CV160" s="36"/>
      <c r="CW160" s="36"/>
      <c r="CX160" s="59">
        <f t="shared" si="34"/>
        <v>0</v>
      </c>
      <c r="CY160" s="36"/>
      <c r="CZ160" s="36"/>
      <c r="DA160" s="36"/>
      <c r="DB160" s="36"/>
      <c r="DC160" s="36"/>
      <c r="DD160" s="36"/>
      <c r="DE160" s="59">
        <f t="shared" si="47"/>
        <v>191.35</v>
      </c>
      <c r="DF160" s="59">
        <v>191.35</v>
      </c>
      <c r="DG160" s="59">
        <v>0</v>
      </c>
      <c r="DH160" s="59"/>
      <c r="DI160" s="59"/>
      <c r="DJ160" s="59"/>
      <c r="DK160" s="59" t="s">
        <v>4071</v>
      </c>
      <c r="DL160" s="59">
        <v>1</v>
      </c>
      <c r="DM160" s="23" t="s">
        <v>4071</v>
      </c>
    </row>
    <row r="161" s="9" customFormat="1" ht="70" customHeight="1" spans="1:117">
      <c r="A161" s="23"/>
      <c r="B161" s="23"/>
      <c r="C161" s="23"/>
      <c r="D161" s="23"/>
      <c r="E161" s="23"/>
      <c r="F161" s="23"/>
      <c r="G161" s="23"/>
      <c r="H161" s="23"/>
      <c r="I161" s="23"/>
      <c r="J161" s="23"/>
      <c r="K161" s="23"/>
      <c r="L161" s="23"/>
      <c r="M161" s="23"/>
      <c r="N161" s="23"/>
      <c r="O161" s="23"/>
      <c r="P161" s="23"/>
      <c r="Q161" s="23">
        <f>SUBTOTAL(103,$W$7:W161)*1</f>
        <v>155</v>
      </c>
      <c r="R161" s="23" t="s">
        <v>4145</v>
      </c>
      <c r="S161" s="23">
        <v>-24.208</v>
      </c>
      <c r="T161" s="23"/>
      <c r="U161" s="23"/>
      <c r="V161" s="23" t="s">
        <v>4065</v>
      </c>
      <c r="W161" s="23" t="s">
        <v>1670</v>
      </c>
      <c r="X161" s="23" t="s">
        <v>215</v>
      </c>
      <c r="Y161" s="23" t="s">
        <v>216</v>
      </c>
      <c r="Z161" s="23" t="s">
        <v>217</v>
      </c>
      <c r="AA161" s="23" t="s">
        <v>1671</v>
      </c>
      <c r="AB161" s="23" t="s">
        <v>196</v>
      </c>
      <c r="AC161" s="23" t="s">
        <v>81</v>
      </c>
      <c r="AD161" s="23" t="s">
        <v>1672</v>
      </c>
      <c r="AE161" s="23" t="s">
        <v>1673</v>
      </c>
      <c r="AF161" s="23" t="s">
        <v>1674</v>
      </c>
      <c r="AG161" s="23" t="s">
        <v>1675</v>
      </c>
      <c r="AH161" s="23" t="s">
        <v>224</v>
      </c>
      <c r="AI161" s="23" t="s">
        <v>225</v>
      </c>
      <c r="AJ161" s="23" t="s">
        <v>4199</v>
      </c>
      <c r="AK161" s="23" t="s">
        <v>1676</v>
      </c>
      <c r="AL161" s="23" t="s">
        <v>1677</v>
      </c>
      <c r="AM161" s="33" t="s">
        <v>1465</v>
      </c>
      <c r="AN161" s="33" t="s">
        <v>290</v>
      </c>
      <c r="AO161" s="23" t="s">
        <v>1457</v>
      </c>
      <c r="AP161" s="23" t="s">
        <v>80</v>
      </c>
      <c r="AQ161" s="23"/>
      <c r="AR161" s="23"/>
      <c r="AS161" s="23"/>
      <c r="AT161" s="23"/>
      <c r="AU161" s="36">
        <v>142.792</v>
      </c>
      <c r="AV161" s="36">
        <v>142.792</v>
      </c>
      <c r="AW161" s="36">
        <f t="shared" si="36"/>
        <v>142.792</v>
      </c>
      <c r="AX161" s="36">
        <f t="shared" si="37"/>
        <v>0</v>
      </c>
      <c r="AY161" s="36">
        <v>0</v>
      </c>
      <c r="AZ161" s="36"/>
      <c r="BA161" s="40">
        <v>863</v>
      </c>
      <c r="BB161" s="40">
        <v>863</v>
      </c>
      <c r="BC161" s="23" t="s">
        <v>210</v>
      </c>
      <c r="BD161" s="23" t="s">
        <v>209</v>
      </c>
      <c r="BE161" s="23" t="s">
        <v>211</v>
      </c>
      <c r="BF161" s="23">
        <v>0</v>
      </c>
      <c r="BG161" s="23" t="s">
        <v>212</v>
      </c>
      <c r="BH161" s="23" t="s">
        <v>209</v>
      </c>
      <c r="BI161" s="23" t="s">
        <v>210</v>
      </c>
      <c r="BJ161" s="23">
        <v>0</v>
      </c>
      <c r="BK161" s="23" t="s">
        <v>210</v>
      </c>
      <c r="BL161" s="23">
        <v>0</v>
      </c>
      <c r="BM161" s="23" t="s">
        <v>1678</v>
      </c>
      <c r="BN161" s="23" t="s">
        <v>1679</v>
      </c>
      <c r="BO161" s="23"/>
      <c r="BP161" s="23" t="s">
        <v>209</v>
      </c>
      <c r="BQ161" s="49">
        <f t="shared" si="38"/>
        <v>142.792</v>
      </c>
      <c r="BR161" s="49">
        <f t="shared" si="35"/>
        <v>142.792</v>
      </c>
      <c r="BS161" s="49">
        <f t="shared" si="39"/>
        <v>82.792</v>
      </c>
      <c r="BT161" s="49">
        <f t="shared" si="40"/>
        <v>60</v>
      </c>
      <c r="BU161" s="49">
        <f t="shared" si="41"/>
        <v>0</v>
      </c>
      <c r="BV161" s="49">
        <f t="shared" si="42"/>
        <v>0</v>
      </c>
      <c r="BW161" s="49">
        <f t="shared" si="43"/>
        <v>0</v>
      </c>
      <c r="BX161" s="49">
        <f t="shared" si="44"/>
        <v>82.792</v>
      </c>
      <c r="BY161" s="49">
        <v>82.792</v>
      </c>
      <c r="BZ161" s="52" t="s">
        <v>4078</v>
      </c>
      <c r="CA161" s="52" t="s">
        <v>4079</v>
      </c>
      <c r="CB161" s="36"/>
      <c r="CC161" s="36"/>
      <c r="CD161" s="36"/>
      <c r="CE161" s="36">
        <f t="shared" si="45"/>
        <v>60</v>
      </c>
      <c r="CF161" s="49">
        <v>60</v>
      </c>
      <c r="CG161" s="49" t="s">
        <v>4066</v>
      </c>
      <c r="CH161" s="49" t="s">
        <v>4205</v>
      </c>
      <c r="CI161" s="36"/>
      <c r="CJ161" s="36"/>
      <c r="CK161" s="36"/>
      <c r="CL161" s="36"/>
      <c r="CM161" s="36"/>
      <c r="CN161" s="36"/>
      <c r="CO161" s="36"/>
      <c r="CP161" s="36"/>
      <c r="CQ161" s="36">
        <f t="shared" si="46"/>
        <v>0</v>
      </c>
      <c r="CR161" s="36"/>
      <c r="CS161" s="36"/>
      <c r="CT161" s="36"/>
      <c r="CU161" s="36"/>
      <c r="CV161" s="36"/>
      <c r="CW161" s="36"/>
      <c r="CX161" s="59">
        <f t="shared" si="34"/>
        <v>0</v>
      </c>
      <c r="CY161" s="36"/>
      <c r="CZ161" s="36"/>
      <c r="DA161" s="36"/>
      <c r="DB161" s="36"/>
      <c r="DC161" s="36"/>
      <c r="DD161" s="36"/>
      <c r="DE161" s="59">
        <f t="shared" si="47"/>
        <v>142.79</v>
      </c>
      <c r="DF161" s="59">
        <v>82.79</v>
      </c>
      <c r="DG161" s="59">
        <v>60</v>
      </c>
      <c r="DH161" s="59"/>
      <c r="DI161" s="59"/>
      <c r="DJ161" s="59"/>
      <c r="DK161" s="59" t="s">
        <v>4071</v>
      </c>
      <c r="DL161" s="59">
        <v>0</v>
      </c>
      <c r="DM161" s="23">
        <v>0</v>
      </c>
    </row>
    <row r="162" s="9" customFormat="1" ht="70" customHeight="1" spans="1:117">
      <c r="A162" s="23"/>
      <c r="B162" s="23"/>
      <c r="C162" s="23"/>
      <c r="D162" s="23"/>
      <c r="E162" s="23"/>
      <c r="F162" s="23"/>
      <c r="G162" s="23"/>
      <c r="H162" s="23"/>
      <c r="I162" s="23"/>
      <c r="J162" s="23"/>
      <c r="K162" s="23"/>
      <c r="L162" s="23"/>
      <c r="M162" s="23"/>
      <c r="N162" s="23"/>
      <c r="O162" s="23"/>
      <c r="P162" s="23"/>
      <c r="Q162" s="23">
        <f>SUBTOTAL(103,$W$7:W162)*1</f>
        <v>156</v>
      </c>
      <c r="R162" s="23" t="s">
        <v>4100</v>
      </c>
      <c r="S162" s="23">
        <v>14</v>
      </c>
      <c r="T162" s="30"/>
      <c r="U162" s="23"/>
      <c r="V162" s="23" t="s">
        <v>4065</v>
      </c>
      <c r="W162" s="23" t="s">
        <v>1680</v>
      </c>
      <c r="X162" s="23" t="s">
        <v>215</v>
      </c>
      <c r="Y162" s="23" t="s">
        <v>216</v>
      </c>
      <c r="Z162" s="23" t="s">
        <v>217</v>
      </c>
      <c r="AA162" s="23" t="s">
        <v>1681</v>
      </c>
      <c r="AB162" s="23" t="s">
        <v>196</v>
      </c>
      <c r="AC162" s="23" t="s">
        <v>83</v>
      </c>
      <c r="AD162" s="23" t="s">
        <v>1682</v>
      </c>
      <c r="AE162" s="23" t="s">
        <v>1683</v>
      </c>
      <c r="AF162" s="23" t="s">
        <v>1684</v>
      </c>
      <c r="AG162" s="23" t="s">
        <v>1572</v>
      </c>
      <c r="AH162" s="23" t="s">
        <v>224</v>
      </c>
      <c r="AI162" s="23" t="s">
        <v>225</v>
      </c>
      <c r="AJ162" s="23" t="s">
        <v>4180</v>
      </c>
      <c r="AK162" s="23" t="s">
        <v>1573</v>
      </c>
      <c r="AL162" s="23" t="s">
        <v>1574</v>
      </c>
      <c r="AM162" s="33" t="s">
        <v>1465</v>
      </c>
      <c r="AN162" s="33" t="s">
        <v>230</v>
      </c>
      <c r="AO162" s="23" t="s">
        <v>1457</v>
      </c>
      <c r="AP162" s="23" t="s">
        <v>82</v>
      </c>
      <c r="AQ162" s="23"/>
      <c r="AR162" s="23"/>
      <c r="AS162" s="23"/>
      <c r="AT162" s="23"/>
      <c r="AU162" s="36">
        <v>104</v>
      </c>
      <c r="AV162" s="36">
        <v>104</v>
      </c>
      <c r="AW162" s="36">
        <f t="shared" si="36"/>
        <v>104</v>
      </c>
      <c r="AX162" s="36">
        <f t="shared" si="37"/>
        <v>0</v>
      </c>
      <c r="AY162" s="36">
        <v>0</v>
      </c>
      <c r="AZ162" s="36"/>
      <c r="BA162" s="40">
        <v>450</v>
      </c>
      <c r="BB162" s="40">
        <v>450</v>
      </c>
      <c r="BC162" s="23" t="s">
        <v>210</v>
      </c>
      <c r="BD162" s="23" t="s">
        <v>209</v>
      </c>
      <c r="BE162" s="23" t="s">
        <v>211</v>
      </c>
      <c r="BF162" s="23">
        <v>0</v>
      </c>
      <c r="BG162" s="23" t="s">
        <v>212</v>
      </c>
      <c r="BH162" s="23" t="s">
        <v>210</v>
      </c>
      <c r="BI162" s="23" t="s">
        <v>210</v>
      </c>
      <c r="BJ162" s="23">
        <v>0</v>
      </c>
      <c r="BK162" s="23" t="s">
        <v>210</v>
      </c>
      <c r="BL162" s="23">
        <v>0</v>
      </c>
      <c r="BM162" s="23" t="s">
        <v>1685</v>
      </c>
      <c r="BN162" s="23">
        <v>13896882248</v>
      </c>
      <c r="BO162" s="23"/>
      <c r="BP162" s="23" t="s">
        <v>209</v>
      </c>
      <c r="BQ162" s="49">
        <f t="shared" si="38"/>
        <v>104</v>
      </c>
      <c r="BR162" s="49">
        <f t="shared" si="35"/>
        <v>104</v>
      </c>
      <c r="BS162" s="49">
        <f t="shared" si="39"/>
        <v>104</v>
      </c>
      <c r="BT162" s="49">
        <f t="shared" si="40"/>
        <v>0</v>
      </c>
      <c r="BU162" s="49">
        <f t="shared" si="41"/>
        <v>0</v>
      </c>
      <c r="BV162" s="49">
        <f t="shared" si="42"/>
        <v>0</v>
      </c>
      <c r="BW162" s="49">
        <f t="shared" si="43"/>
        <v>0</v>
      </c>
      <c r="BX162" s="49">
        <f t="shared" si="44"/>
        <v>104</v>
      </c>
      <c r="BY162" s="49">
        <v>104</v>
      </c>
      <c r="BZ162" s="52" t="s">
        <v>4078</v>
      </c>
      <c r="CA162" s="52" t="s">
        <v>4079</v>
      </c>
      <c r="CB162" s="36"/>
      <c r="CC162" s="36"/>
      <c r="CD162" s="36"/>
      <c r="CE162" s="36">
        <f t="shared" si="45"/>
        <v>0</v>
      </c>
      <c r="CF162" s="36"/>
      <c r="CG162" s="36"/>
      <c r="CH162" s="36"/>
      <c r="CI162" s="36"/>
      <c r="CJ162" s="36"/>
      <c r="CK162" s="36"/>
      <c r="CL162" s="36"/>
      <c r="CM162" s="36"/>
      <c r="CN162" s="36"/>
      <c r="CO162" s="36"/>
      <c r="CP162" s="36"/>
      <c r="CQ162" s="36">
        <f t="shared" si="46"/>
        <v>0</v>
      </c>
      <c r="CR162" s="36"/>
      <c r="CS162" s="36"/>
      <c r="CT162" s="36"/>
      <c r="CU162" s="36"/>
      <c r="CV162" s="36"/>
      <c r="CW162" s="36"/>
      <c r="CX162" s="59">
        <f t="shared" si="34"/>
        <v>0</v>
      </c>
      <c r="CY162" s="36"/>
      <c r="CZ162" s="36"/>
      <c r="DA162" s="36"/>
      <c r="DB162" s="36"/>
      <c r="DC162" s="36"/>
      <c r="DD162" s="36"/>
      <c r="DE162" s="59">
        <f t="shared" si="47"/>
        <v>103.31</v>
      </c>
      <c r="DF162" s="59">
        <v>103.31</v>
      </c>
      <c r="DG162" s="59">
        <v>0</v>
      </c>
      <c r="DH162" s="59"/>
      <c r="DI162" s="59"/>
      <c r="DJ162" s="59"/>
      <c r="DK162" s="59" t="s">
        <v>4075</v>
      </c>
      <c r="DL162" s="59">
        <v>0</v>
      </c>
      <c r="DM162" s="23">
        <v>0</v>
      </c>
    </row>
    <row r="163" s="9" customFormat="1" ht="70" customHeight="1" spans="1:117">
      <c r="A163" s="23"/>
      <c r="B163" s="23"/>
      <c r="C163" s="23"/>
      <c r="D163" s="23"/>
      <c r="E163" s="23"/>
      <c r="F163" s="23"/>
      <c r="G163" s="23"/>
      <c r="H163" s="23"/>
      <c r="I163" s="23"/>
      <c r="J163" s="23"/>
      <c r="K163" s="23"/>
      <c r="L163" s="23"/>
      <c r="M163" s="23"/>
      <c r="N163" s="23"/>
      <c r="O163" s="23"/>
      <c r="P163" s="23"/>
      <c r="Q163" s="23">
        <f>SUBTOTAL(103,$W$7:W163)*1</f>
        <v>157</v>
      </c>
      <c r="R163" s="23" t="s">
        <v>4100</v>
      </c>
      <c r="S163" s="23">
        <v>50</v>
      </c>
      <c r="T163" s="23"/>
      <c r="U163" s="23"/>
      <c r="V163" s="23" t="s">
        <v>4065</v>
      </c>
      <c r="W163" s="23" t="s">
        <v>1686</v>
      </c>
      <c r="X163" s="23" t="s">
        <v>215</v>
      </c>
      <c r="Y163" s="23" t="s">
        <v>216</v>
      </c>
      <c r="Z163" s="23" t="s">
        <v>217</v>
      </c>
      <c r="AA163" s="23" t="s">
        <v>1687</v>
      </c>
      <c r="AB163" s="23" t="s">
        <v>196</v>
      </c>
      <c r="AC163" s="23" t="s">
        <v>1688</v>
      </c>
      <c r="AD163" s="23" t="s">
        <v>1689</v>
      </c>
      <c r="AE163" s="23" t="s">
        <v>1690</v>
      </c>
      <c r="AF163" s="23" t="s">
        <v>1689</v>
      </c>
      <c r="AG163" s="23" t="s">
        <v>1691</v>
      </c>
      <c r="AH163" s="23" t="s">
        <v>224</v>
      </c>
      <c r="AI163" s="23" t="s">
        <v>225</v>
      </c>
      <c r="AJ163" s="23" t="s">
        <v>4206</v>
      </c>
      <c r="AK163" s="23" t="s">
        <v>1692</v>
      </c>
      <c r="AL163" s="23" t="s">
        <v>1693</v>
      </c>
      <c r="AM163" s="33" t="s">
        <v>365</v>
      </c>
      <c r="AN163" s="33" t="s">
        <v>290</v>
      </c>
      <c r="AO163" s="23" t="s">
        <v>1457</v>
      </c>
      <c r="AP163" s="23" t="s">
        <v>22</v>
      </c>
      <c r="AQ163" s="23"/>
      <c r="AR163" s="23"/>
      <c r="AS163" s="23"/>
      <c r="AT163" s="23"/>
      <c r="AU163" s="36">
        <v>270</v>
      </c>
      <c r="AV163" s="36">
        <v>270</v>
      </c>
      <c r="AW163" s="36">
        <f t="shared" si="36"/>
        <v>270</v>
      </c>
      <c r="AX163" s="36">
        <f t="shared" si="37"/>
        <v>0</v>
      </c>
      <c r="AY163" s="36">
        <v>0</v>
      </c>
      <c r="AZ163" s="36"/>
      <c r="BA163" s="40">
        <v>1100</v>
      </c>
      <c r="BB163" s="40">
        <v>1100</v>
      </c>
      <c r="BC163" s="23" t="s">
        <v>210</v>
      </c>
      <c r="BD163" s="23" t="s">
        <v>209</v>
      </c>
      <c r="BE163" s="23" t="s">
        <v>211</v>
      </c>
      <c r="BF163" s="23">
        <v>0</v>
      </c>
      <c r="BG163" s="23" t="s">
        <v>212</v>
      </c>
      <c r="BH163" s="23" t="s">
        <v>210</v>
      </c>
      <c r="BI163" s="23" t="s">
        <v>210</v>
      </c>
      <c r="BJ163" s="23">
        <v>0</v>
      </c>
      <c r="BK163" s="23" t="s">
        <v>210</v>
      </c>
      <c r="BL163" s="23">
        <v>0</v>
      </c>
      <c r="BM163" s="23" t="s">
        <v>1694</v>
      </c>
      <c r="BN163" s="23">
        <v>13896868315</v>
      </c>
      <c r="BO163" s="23"/>
      <c r="BP163" s="23" t="s">
        <v>209</v>
      </c>
      <c r="BQ163" s="49">
        <f t="shared" si="38"/>
        <v>270</v>
      </c>
      <c r="BR163" s="49">
        <f t="shared" si="35"/>
        <v>270</v>
      </c>
      <c r="BS163" s="49">
        <f t="shared" si="39"/>
        <v>210</v>
      </c>
      <c r="BT163" s="49">
        <f t="shared" si="40"/>
        <v>60</v>
      </c>
      <c r="BU163" s="49">
        <f t="shared" si="41"/>
        <v>0</v>
      </c>
      <c r="BV163" s="49">
        <f t="shared" si="42"/>
        <v>0</v>
      </c>
      <c r="BW163" s="49">
        <f t="shared" si="43"/>
        <v>0</v>
      </c>
      <c r="BX163" s="49">
        <f t="shared" si="44"/>
        <v>210</v>
      </c>
      <c r="BY163" s="49">
        <v>210</v>
      </c>
      <c r="BZ163" s="52" t="s">
        <v>4078</v>
      </c>
      <c r="CA163" s="52" t="s">
        <v>4079</v>
      </c>
      <c r="CB163" s="36"/>
      <c r="CC163" s="36"/>
      <c r="CD163" s="36"/>
      <c r="CE163" s="36">
        <f t="shared" si="45"/>
        <v>60</v>
      </c>
      <c r="CF163" s="49">
        <v>60</v>
      </c>
      <c r="CG163" s="49" t="s">
        <v>4066</v>
      </c>
      <c r="CH163" s="49" t="s">
        <v>4205</v>
      </c>
      <c r="CI163" s="36"/>
      <c r="CJ163" s="36"/>
      <c r="CK163" s="36"/>
      <c r="CL163" s="36"/>
      <c r="CM163" s="36"/>
      <c r="CN163" s="36"/>
      <c r="CO163" s="36"/>
      <c r="CP163" s="36"/>
      <c r="CQ163" s="36">
        <f t="shared" si="46"/>
        <v>0</v>
      </c>
      <c r="CR163" s="36"/>
      <c r="CS163" s="36"/>
      <c r="CT163" s="36"/>
      <c r="CU163" s="36"/>
      <c r="CV163" s="36"/>
      <c r="CW163" s="36"/>
      <c r="CX163" s="59">
        <f t="shared" si="34"/>
        <v>0</v>
      </c>
      <c r="CY163" s="36"/>
      <c r="CZ163" s="36"/>
      <c r="DA163" s="36"/>
      <c r="DB163" s="36"/>
      <c r="DC163" s="36"/>
      <c r="DD163" s="36"/>
      <c r="DE163" s="59">
        <f t="shared" si="47"/>
        <v>267.33</v>
      </c>
      <c r="DF163" s="59">
        <v>207.33</v>
      </c>
      <c r="DG163" s="59">
        <v>60</v>
      </c>
      <c r="DH163" s="59"/>
      <c r="DI163" s="59"/>
      <c r="DJ163" s="59"/>
      <c r="DK163" s="59" t="s">
        <v>4075</v>
      </c>
      <c r="DL163" s="59">
        <v>0</v>
      </c>
      <c r="DM163" s="23">
        <v>0</v>
      </c>
    </row>
    <row r="164" s="9" customFormat="1" ht="70" customHeight="1" spans="1:117">
      <c r="A164" s="23"/>
      <c r="B164" s="23"/>
      <c r="C164" s="23"/>
      <c r="D164" s="23"/>
      <c r="E164" s="23"/>
      <c r="F164" s="23"/>
      <c r="G164" s="23"/>
      <c r="H164" s="23"/>
      <c r="I164" s="23"/>
      <c r="J164" s="23"/>
      <c r="K164" s="23"/>
      <c r="L164" s="23"/>
      <c r="M164" s="23"/>
      <c r="N164" s="23"/>
      <c r="O164" s="23"/>
      <c r="P164" s="23"/>
      <c r="Q164" s="23">
        <f>SUBTOTAL(103,$W$7:W164)*1</f>
        <v>158</v>
      </c>
      <c r="R164" s="23"/>
      <c r="S164" s="23"/>
      <c r="T164" s="30"/>
      <c r="U164" s="23"/>
      <c r="V164" s="23" t="s">
        <v>4065</v>
      </c>
      <c r="W164" s="23" t="s">
        <v>1695</v>
      </c>
      <c r="X164" s="23" t="s">
        <v>215</v>
      </c>
      <c r="Y164" s="23" t="s">
        <v>216</v>
      </c>
      <c r="Z164" s="23" t="s">
        <v>217</v>
      </c>
      <c r="AA164" s="23" t="s">
        <v>4207</v>
      </c>
      <c r="AB164" s="23" t="s">
        <v>196</v>
      </c>
      <c r="AC164" s="23" t="s">
        <v>79</v>
      </c>
      <c r="AD164" s="23" t="s">
        <v>1697</v>
      </c>
      <c r="AE164" s="23" t="s">
        <v>1698</v>
      </c>
      <c r="AF164" s="23" t="s">
        <v>1697</v>
      </c>
      <c r="AG164" s="23" t="s">
        <v>1699</v>
      </c>
      <c r="AH164" s="23" t="s">
        <v>224</v>
      </c>
      <c r="AI164" s="23" t="s">
        <v>225</v>
      </c>
      <c r="AJ164" s="23" t="s">
        <v>4180</v>
      </c>
      <c r="AK164" s="23" t="s">
        <v>1700</v>
      </c>
      <c r="AL164" s="23" t="s">
        <v>4208</v>
      </c>
      <c r="AM164" s="33" t="s">
        <v>365</v>
      </c>
      <c r="AN164" s="33" t="s">
        <v>230</v>
      </c>
      <c r="AO164" s="23" t="s">
        <v>1457</v>
      </c>
      <c r="AP164" s="23" t="s">
        <v>78</v>
      </c>
      <c r="AQ164" s="23"/>
      <c r="AR164" s="23"/>
      <c r="AS164" s="23"/>
      <c r="AT164" s="23"/>
      <c r="AU164" s="36">
        <v>204</v>
      </c>
      <c r="AV164" s="36">
        <v>204</v>
      </c>
      <c r="AW164" s="36">
        <f t="shared" si="36"/>
        <v>204</v>
      </c>
      <c r="AX164" s="36">
        <f t="shared" si="37"/>
        <v>0</v>
      </c>
      <c r="AY164" s="36">
        <v>0</v>
      </c>
      <c r="AZ164" s="36"/>
      <c r="BA164" s="40">
        <v>1050</v>
      </c>
      <c r="BB164" s="40">
        <v>1050</v>
      </c>
      <c r="BC164" s="23" t="s">
        <v>210</v>
      </c>
      <c r="BD164" s="23" t="s">
        <v>209</v>
      </c>
      <c r="BE164" s="23" t="s">
        <v>211</v>
      </c>
      <c r="BF164" s="23">
        <v>0</v>
      </c>
      <c r="BG164" s="23" t="s">
        <v>212</v>
      </c>
      <c r="BH164" s="23" t="s">
        <v>209</v>
      </c>
      <c r="BI164" s="23" t="s">
        <v>210</v>
      </c>
      <c r="BJ164" s="23">
        <v>0</v>
      </c>
      <c r="BK164" s="23" t="s">
        <v>210</v>
      </c>
      <c r="BL164" s="23">
        <v>0</v>
      </c>
      <c r="BM164" s="23" t="s">
        <v>488</v>
      </c>
      <c r="BN164" s="23">
        <v>15340364333</v>
      </c>
      <c r="BO164" s="23"/>
      <c r="BP164" s="23" t="s">
        <v>209</v>
      </c>
      <c r="BQ164" s="49">
        <f t="shared" si="38"/>
        <v>204</v>
      </c>
      <c r="BR164" s="49">
        <f t="shared" si="35"/>
        <v>204</v>
      </c>
      <c r="BS164" s="49">
        <f t="shared" si="39"/>
        <v>204</v>
      </c>
      <c r="BT164" s="49">
        <f t="shared" si="40"/>
        <v>0</v>
      </c>
      <c r="BU164" s="49">
        <f t="shared" si="41"/>
        <v>0</v>
      </c>
      <c r="BV164" s="49">
        <f t="shared" si="42"/>
        <v>0</v>
      </c>
      <c r="BW164" s="49">
        <f t="shared" si="43"/>
        <v>0</v>
      </c>
      <c r="BX164" s="49">
        <f t="shared" si="44"/>
        <v>204</v>
      </c>
      <c r="BY164" s="49">
        <v>204</v>
      </c>
      <c r="BZ164" s="52" t="s">
        <v>4078</v>
      </c>
      <c r="CA164" s="52" t="s">
        <v>4079</v>
      </c>
      <c r="CB164" s="36"/>
      <c r="CC164" s="36"/>
      <c r="CD164" s="36"/>
      <c r="CE164" s="36">
        <f t="shared" si="45"/>
        <v>0</v>
      </c>
      <c r="CF164" s="36"/>
      <c r="CG164" s="36"/>
      <c r="CH164" s="36"/>
      <c r="CI164" s="36"/>
      <c r="CJ164" s="36"/>
      <c r="CK164" s="36"/>
      <c r="CL164" s="36"/>
      <c r="CM164" s="36"/>
      <c r="CN164" s="36"/>
      <c r="CO164" s="36"/>
      <c r="CP164" s="36"/>
      <c r="CQ164" s="36">
        <f t="shared" si="46"/>
        <v>0</v>
      </c>
      <c r="CR164" s="36"/>
      <c r="CS164" s="36"/>
      <c r="CT164" s="36"/>
      <c r="CU164" s="36"/>
      <c r="CV164" s="36"/>
      <c r="CW164" s="36"/>
      <c r="CX164" s="59">
        <f t="shared" si="34"/>
        <v>0</v>
      </c>
      <c r="CY164" s="36"/>
      <c r="CZ164" s="36"/>
      <c r="DA164" s="36"/>
      <c r="DB164" s="36"/>
      <c r="DC164" s="36"/>
      <c r="DD164" s="36"/>
      <c r="DE164" s="59">
        <f t="shared" si="47"/>
        <v>163.02</v>
      </c>
      <c r="DF164" s="59">
        <v>163.02</v>
      </c>
      <c r="DG164" s="59">
        <v>0</v>
      </c>
      <c r="DH164" s="59"/>
      <c r="DI164" s="59"/>
      <c r="DJ164" s="59"/>
      <c r="DK164" s="59" t="s">
        <v>4075</v>
      </c>
      <c r="DL164" s="59">
        <v>80</v>
      </c>
      <c r="DM164" s="23">
        <v>0</v>
      </c>
    </row>
    <row r="165" s="9" customFormat="1" ht="70" customHeight="1" spans="1:117">
      <c r="A165" s="23"/>
      <c r="B165" s="23"/>
      <c r="C165" s="23"/>
      <c r="D165" s="23"/>
      <c r="E165" s="23"/>
      <c r="F165" s="23"/>
      <c r="G165" s="23"/>
      <c r="H165" s="23"/>
      <c r="I165" s="23"/>
      <c r="J165" s="23"/>
      <c r="K165" s="23"/>
      <c r="L165" s="23"/>
      <c r="M165" s="23"/>
      <c r="N165" s="23"/>
      <c r="O165" s="23"/>
      <c r="P165" s="23"/>
      <c r="Q165" s="23">
        <f>SUBTOTAL(103,$W$7:W165)*1</f>
        <v>159</v>
      </c>
      <c r="R165" s="23" t="s">
        <v>4100</v>
      </c>
      <c r="S165" s="23">
        <v>15.793</v>
      </c>
      <c r="T165" s="23"/>
      <c r="U165" s="23"/>
      <c r="V165" s="23" t="s">
        <v>4065</v>
      </c>
      <c r="W165" s="23" t="s">
        <v>1702</v>
      </c>
      <c r="X165" s="23" t="s">
        <v>215</v>
      </c>
      <c r="Y165" s="23" t="s">
        <v>216</v>
      </c>
      <c r="Z165" s="23" t="s">
        <v>217</v>
      </c>
      <c r="AA165" s="23" t="s">
        <v>1703</v>
      </c>
      <c r="AB165" s="23" t="s">
        <v>196</v>
      </c>
      <c r="AC165" s="23" t="s">
        <v>91</v>
      </c>
      <c r="AD165" s="23" t="s">
        <v>1704</v>
      </c>
      <c r="AE165" s="23" t="s">
        <v>1705</v>
      </c>
      <c r="AF165" s="23" t="s">
        <v>1704</v>
      </c>
      <c r="AG165" s="23" t="s">
        <v>1706</v>
      </c>
      <c r="AH165" s="23" t="s">
        <v>224</v>
      </c>
      <c r="AI165" s="23" t="s">
        <v>225</v>
      </c>
      <c r="AJ165" s="23" t="s">
        <v>4186</v>
      </c>
      <c r="AK165" s="23" t="s">
        <v>1707</v>
      </c>
      <c r="AL165" s="23" t="s">
        <v>1708</v>
      </c>
      <c r="AM165" s="33" t="s">
        <v>1465</v>
      </c>
      <c r="AN165" s="33" t="s">
        <v>230</v>
      </c>
      <c r="AO165" s="23" t="s">
        <v>1457</v>
      </c>
      <c r="AP165" s="23" t="s">
        <v>90</v>
      </c>
      <c r="AQ165" s="23"/>
      <c r="AR165" s="23"/>
      <c r="AS165" s="23"/>
      <c r="AT165" s="23"/>
      <c r="AU165" s="36">
        <v>156.793</v>
      </c>
      <c r="AV165" s="36">
        <v>156.793</v>
      </c>
      <c r="AW165" s="36">
        <f t="shared" si="36"/>
        <v>156.793</v>
      </c>
      <c r="AX165" s="36">
        <f t="shared" si="37"/>
        <v>0</v>
      </c>
      <c r="AY165" s="36">
        <v>0</v>
      </c>
      <c r="AZ165" s="36"/>
      <c r="BA165" s="40">
        <v>706</v>
      </c>
      <c r="BB165" s="40">
        <v>706</v>
      </c>
      <c r="BC165" s="23" t="s">
        <v>210</v>
      </c>
      <c r="BD165" s="23" t="s">
        <v>209</v>
      </c>
      <c r="BE165" s="23" t="s">
        <v>211</v>
      </c>
      <c r="BF165" s="23">
        <v>0</v>
      </c>
      <c r="BG165" s="23" t="s">
        <v>212</v>
      </c>
      <c r="BH165" s="23" t="s">
        <v>209</v>
      </c>
      <c r="BI165" s="23" t="s">
        <v>210</v>
      </c>
      <c r="BJ165" s="23">
        <v>0</v>
      </c>
      <c r="BK165" s="23" t="s">
        <v>210</v>
      </c>
      <c r="BL165" s="23">
        <v>0</v>
      </c>
      <c r="BM165" s="23" t="s">
        <v>1709</v>
      </c>
      <c r="BN165" s="23" t="s">
        <v>1710</v>
      </c>
      <c r="BO165" s="23"/>
      <c r="BP165" s="23" t="s">
        <v>209</v>
      </c>
      <c r="BQ165" s="49">
        <f t="shared" si="38"/>
        <v>156.793</v>
      </c>
      <c r="BR165" s="49">
        <f t="shared" si="35"/>
        <v>156.793</v>
      </c>
      <c r="BS165" s="49">
        <f t="shared" si="39"/>
        <v>156.793</v>
      </c>
      <c r="BT165" s="49">
        <f t="shared" si="40"/>
        <v>0</v>
      </c>
      <c r="BU165" s="49">
        <f t="shared" si="41"/>
        <v>0</v>
      </c>
      <c r="BV165" s="49">
        <f t="shared" si="42"/>
        <v>0</v>
      </c>
      <c r="BW165" s="49">
        <f t="shared" si="43"/>
        <v>0</v>
      </c>
      <c r="BX165" s="49">
        <f t="shared" si="44"/>
        <v>156.793</v>
      </c>
      <c r="BY165" s="49">
        <v>156.793</v>
      </c>
      <c r="BZ165" s="52" t="s">
        <v>4078</v>
      </c>
      <c r="CA165" s="52" t="s">
        <v>4079</v>
      </c>
      <c r="CB165" s="36"/>
      <c r="CC165" s="36"/>
      <c r="CD165" s="36"/>
      <c r="CE165" s="36">
        <f t="shared" si="45"/>
        <v>0</v>
      </c>
      <c r="CF165" s="36"/>
      <c r="CG165" s="36"/>
      <c r="CH165" s="36"/>
      <c r="CI165" s="36"/>
      <c r="CJ165" s="36"/>
      <c r="CK165" s="36"/>
      <c r="CL165" s="36"/>
      <c r="CM165" s="36"/>
      <c r="CN165" s="36"/>
      <c r="CO165" s="36"/>
      <c r="CP165" s="36"/>
      <c r="CQ165" s="36">
        <f t="shared" si="46"/>
        <v>0</v>
      </c>
      <c r="CR165" s="36"/>
      <c r="CS165" s="36"/>
      <c r="CT165" s="36"/>
      <c r="CU165" s="36"/>
      <c r="CV165" s="36"/>
      <c r="CW165" s="36"/>
      <c r="CX165" s="59">
        <f t="shared" si="34"/>
        <v>0</v>
      </c>
      <c r="CY165" s="36"/>
      <c r="CZ165" s="36"/>
      <c r="DA165" s="36"/>
      <c r="DB165" s="36"/>
      <c r="DC165" s="36"/>
      <c r="DD165" s="36"/>
      <c r="DE165" s="59">
        <f t="shared" si="47"/>
        <v>129.33</v>
      </c>
      <c r="DF165" s="59">
        <v>129.33</v>
      </c>
      <c r="DG165" s="59">
        <v>0</v>
      </c>
      <c r="DH165" s="59"/>
      <c r="DI165" s="59"/>
      <c r="DJ165" s="59"/>
      <c r="DK165" s="59" t="s">
        <v>4075</v>
      </c>
      <c r="DL165" s="59">
        <v>0</v>
      </c>
      <c r="DM165" s="23">
        <v>0</v>
      </c>
    </row>
    <row r="166" s="9" customFormat="1" ht="70" customHeight="1" spans="1:117">
      <c r="A166" s="23"/>
      <c r="B166" s="23"/>
      <c r="C166" s="23"/>
      <c r="D166" s="23"/>
      <c r="E166" s="23"/>
      <c r="F166" s="23"/>
      <c r="G166" s="23"/>
      <c r="H166" s="23"/>
      <c r="I166" s="23"/>
      <c r="J166" s="23"/>
      <c r="K166" s="23"/>
      <c r="L166" s="23"/>
      <c r="M166" s="23"/>
      <c r="N166" s="23"/>
      <c r="O166" s="23"/>
      <c r="P166" s="23"/>
      <c r="Q166" s="23">
        <f>SUBTOTAL(103,$W$7:W166)*1</f>
        <v>160</v>
      </c>
      <c r="R166" s="23" t="s">
        <v>4100</v>
      </c>
      <c r="S166" s="23">
        <v>31.291</v>
      </c>
      <c r="T166" s="30"/>
      <c r="U166" s="23"/>
      <c r="V166" s="23" t="s">
        <v>4065</v>
      </c>
      <c r="W166" s="23" t="s">
        <v>1711</v>
      </c>
      <c r="X166" s="23" t="s">
        <v>215</v>
      </c>
      <c r="Y166" s="23" t="s">
        <v>216</v>
      </c>
      <c r="Z166" s="23" t="s">
        <v>217</v>
      </c>
      <c r="AA166" s="23" t="s">
        <v>1712</v>
      </c>
      <c r="AB166" s="23" t="s">
        <v>196</v>
      </c>
      <c r="AC166" s="23" t="s">
        <v>1713</v>
      </c>
      <c r="AD166" s="23" t="s">
        <v>1714</v>
      </c>
      <c r="AE166" s="23" t="s">
        <v>1715</v>
      </c>
      <c r="AF166" s="23" t="s">
        <v>1714</v>
      </c>
      <c r="AG166" s="23" t="s">
        <v>1716</v>
      </c>
      <c r="AH166" s="23" t="s">
        <v>224</v>
      </c>
      <c r="AI166" s="23" t="s">
        <v>225</v>
      </c>
      <c r="AJ166" s="23" t="s">
        <v>4180</v>
      </c>
      <c r="AK166" s="23" t="s">
        <v>1589</v>
      </c>
      <c r="AL166" s="23" t="s">
        <v>1717</v>
      </c>
      <c r="AM166" s="33" t="s">
        <v>365</v>
      </c>
      <c r="AN166" s="33" t="s">
        <v>230</v>
      </c>
      <c r="AO166" s="23" t="s">
        <v>1457</v>
      </c>
      <c r="AP166" s="23" t="s">
        <v>70</v>
      </c>
      <c r="AQ166" s="23"/>
      <c r="AR166" s="23"/>
      <c r="AS166" s="23"/>
      <c r="AT166" s="23"/>
      <c r="AU166" s="36">
        <v>176.291</v>
      </c>
      <c r="AV166" s="36">
        <v>176.291</v>
      </c>
      <c r="AW166" s="36">
        <f t="shared" si="36"/>
        <v>176.291</v>
      </c>
      <c r="AX166" s="36">
        <f t="shared" si="37"/>
        <v>0</v>
      </c>
      <c r="AY166" s="36">
        <v>0</v>
      </c>
      <c r="AZ166" s="36"/>
      <c r="BA166" s="40">
        <v>810</v>
      </c>
      <c r="BB166" s="40">
        <v>810</v>
      </c>
      <c r="BC166" s="23" t="s">
        <v>210</v>
      </c>
      <c r="BD166" s="23" t="s">
        <v>209</v>
      </c>
      <c r="BE166" s="23" t="s">
        <v>211</v>
      </c>
      <c r="BF166" s="23">
        <v>0</v>
      </c>
      <c r="BG166" s="23" t="s">
        <v>212</v>
      </c>
      <c r="BH166" s="23" t="s">
        <v>210</v>
      </c>
      <c r="BI166" s="23" t="s">
        <v>210</v>
      </c>
      <c r="BJ166" s="23">
        <v>0</v>
      </c>
      <c r="BK166" s="23" t="s">
        <v>210</v>
      </c>
      <c r="BL166" s="23">
        <v>0</v>
      </c>
      <c r="BM166" s="23" t="s">
        <v>1718</v>
      </c>
      <c r="BN166" s="23">
        <v>15340369000</v>
      </c>
      <c r="BO166" s="23"/>
      <c r="BP166" s="23" t="s">
        <v>209</v>
      </c>
      <c r="BQ166" s="49">
        <f t="shared" si="38"/>
        <v>176.291</v>
      </c>
      <c r="BR166" s="49">
        <f t="shared" si="35"/>
        <v>176.291</v>
      </c>
      <c r="BS166" s="49">
        <f t="shared" si="39"/>
        <v>176.291</v>
      </c>
      <c r="BT166" s="49">
        <f t="shared" si="40"/>
        <v>0</v>
      </c>
      <c r="BU166" s="49">
        <f t="shared" si="41"/>
        <v>0</v>
      </c>
      <c r="BV166" s="49">
        <f t="shared" si="42"/>
        <v>0</v>
      </c>
      <c r="BW166" s="49">
        <f t="shared" si="43"/>
        <v>0</v>
      </c>
      <c r="BX166" s="49">
        <f t="shared" si="44"/>
        <v>176.291</v>
      </c>
      <c r="BY166" s="49">
        <v>176.291</v>
      </c>
      <c r="BZ166" s="52" t="s">
        <v>4078</v>
      </c>
      <c r="CA166" s="52" t="s">
        <v>4079</v>
      </c>
      <c r="CB166" s="36"/>
      <c r="CC166" s="36"/>
      <c r="CD166" s="36"/>
      <c r="CE166" s="36">
        <f t="shared" si="45"/>
        <v>0</v>
      </c>
      <c r="CF166" s="36"/>
      <c r="CG166" s="36"/>
      <c r="CH166" s="36"/>
      <c r="CI166" s="36"/>
      <c r="CJ166" s="36"/>
      <c r="CK166" s="36"/>
      <c r="CL166" s="36"/>
      <c r="CM166" s="36"/>
      <c r="CN166" s="36"/>
      <c r="CO166" s="36"/>
      <c r="CP166" s="36"/>
      <c r="CQ166" s="36">
        <f t="shared" si="46"/>
        <v>0</v>
      </c>
      <c r="CR166" s="36"/>
      <c r="CS166" s="36"/>
      <c r="CT166" s="36"/>
      <c r="CU166" s="36"/>
      <c r="CV166" s="36"/>
      <c r="CW166" s="36"/>
      <c r="CX166" s="59">
        <f t="shared" si="34"/>
        <v>0</v>
      </c>
      <c r="CY166" s="36"/>
      <c r="CZ166" s="36"/>
      <c r="DA166" s="36"/>
      <c r="DB166" s="36"/>
      <c r="DC166" s="36"/>
      <c r="DD166" s="36"/>
      <c r="DE166" s="59">
        <f t="shared" si="47"/>
        <v>145</v>
      </c>
      <c r="DF166" s="59">
        <v>145</v>
      </c>
      <c r="DG166" s="59">
        <v>0</v>
      </c>
      <c r="DH166" s="59"/>
      <c r="DI166" s="59"/>
      <c r="DJ166" s="59"/>
      <c r="DK166" s="59" t="s">
        <v>4071</v>
      </c>
      <c r="DL166" s="59">
        <v>0</v>
      </c>
      <c r="DM166" s="23">
        <v>0</v>
      </c>
    </row>
    <row r="167" s="9" customFormat="1" ht="70" customHeight="1" spans="1:117">
      <c r="A167" s="23"/>
      <c r="B167" s="23"/>
      <c r="C167" s="23"/>
      <c r="D167" s="23"/>
      <c r="E167" s="23"/>
      <c r="F167" s="23"/>
      <c r="G167" s="23"/>
      <c r="H167" s="23"/>
      <c r="I167" s="23"/>
      <c r="J167" s="23"/>
      <c r="K167" s="23"/>
      <c r="L167" s="23"/>
      <c r="M167" s="23"/>
      <c r="N167" s="23"/>
      <c r="O167" s="23"/>
      <c r="P167" s="23"/>
      <c r="Q167" s="23">
        <f>SUBTOTAL(103,$W$7:W167)*1</f>
        <v>161</v>
      </c>
      <c r="R167" s="23" t="s">
        <v>4100</v>
      </c>
      <c r="S167" s="23">
        <f>6.877+0.275</f>
        <v>7.152</v>
      </c>
      <c r="T167" s="23"/>
      <c r="U167" s="23"/>
      <c r="V167" s="23" t="s">
        <v>4065</v>
      </c>
      <c r="W167" s="23" t="s">
        <v>1719</v>
      </c>
      <c r="X167" s="23" t="s">
        <v>215</v>
      </c>
      <c r="Y167" s="23" t="s">
        <v>216</v>
      </c>
      <c r="Z167" s="23" t="s">
        <v>217</v>
      </c>
      <c r="AA167" s="23" t="s">
        <v>1721</v>
      </c>
      <c r="AB167" s="23" t="s">
        <v>196</v>
      </c>
      <c r="AC167" s="23" t="s">
        <v>51</v>
      </c>
      <c r="AD167" s="23" t="s">
        <v>1721</v>
      </c>
      <c r="AE167" s="23" t="s">
        <v>1722</v>
      </c>
      <c r="AF167" s="23" t="s">
        <v>1723</v>
      </c>
      <c r="AG167" s="23" t="s">
        <v>1724</v>
      </c>
      <c r="AH167" s="23" t="s">
        <v>224</v>
      </c>
      <c r="AI167" s="23" t="s">
        <v>225</v>
      </c>
      <c r="AJ167" s="23" t="s">
        <v>4180</v>
      </c>
      <c r="AK167" s="23" t="s">
        <v>1548</v>
      </c>
      <c r="AL167" s="23" t="s">
        <v>1725</v>
      </c>
      <c r="AM167" s="33" t="s">
        <v>1465</v>
      </c>
      <c r="AN167" s="33" t="s">
        <v>230</v>
      </c>
      <c r="AO167" s="23" t="s">
        <v>1457</v>
      </c>
      <c r="AP167" s="23" t="s">
        <v>50</v>
      </c>
      <c r="AQ167" s="23"/>
      <c r="AR167" s="23"/>
      <c r="AS167" s="23"/>
      <c r="AT167" s="23"/>
      <c r="AU167" s="36">
        <v>97.152</v>
      </c>
      <c r="AV167" s="36">
        <v>97.152</v>
      </c>
      <c r="AW167" s="36">
        <f t="shared" si="36"/>
        <v>97.152</v>
      </c>
      <c r="AX167" s="36">
        <f t="shared" si="37"/>
        <v>0</v>
      </c>
      <c r="AY167" s="36">
        <v>0</v>
      </c>
      <c r="AZ167" s="36"/>
      <c r="BA167" s="40">
        <v>500</v>
      </c>
      <c r="BB167" s="40">
        <v>500</v>
      </c>
      <c r="BC167" s="23" t="s">
        <v>210</v>
      </c>
      <c r="BD167" s="23" t="s">
        <v>209</v>
      </c>
      <c r="BE167" s="23" t="s">
        <v>211</v>
      </c>
      <c r="BF167" s="23">
        <v>0</v>
      </c>
      <c r="BG167" s="23" t="s">
        <v>212</v>
      </c>
      <c r="BH167" s="23" t="s">
        <v>210</v>
      </c>
      <c r="BI167" s="23" t="s">
        <v>210</v>
      </c>
      <c r="BJ167" s="23">
        <v>0</v>
      </c>
      <c r="BK167" s="23" t="s">
        <v>210</v>
      </c>
      <c r="BL167" s="23">
        <v>0</v>
      </c>
      <c r="BM167" s="23" t="s">
        <v>397</v>
      </c>
      <c r="BN167" s="23">
        <v>13709487252</v>
      </c>
      <c r="BO167" s="23"/>
      <c r="BP167" s="23" t="s">
        <v>209</v>
      </c>
      <c r="BQ167" s="49">
        <f t="shared" si="38"/>
        <v>97.152</v>
      </c>
      <c r="BR167" s="49">
        <f t="shared" si="35"/>
        <v>97.152</v>
      </c>
      <c r="BS167" s="49">
        <f t="shared" si="39"/>
        <v>97.152</v>
      </c>
      <c r="BT167" s="49">
        <f t="shared" si="40"/>
        <v>0</v>
      </c>
      <c r="BU167" s="49">
        <f t="shared" si="41"/>
        <v>0</v>
      </c>
      <c r="BV167" s="49">
        <f t="shared" si="42"/>
        <v>0</v>
      </c>
      <c r="BW167" s="49">
        <f t="shared" si="43"/>
        <v>0</v>
      </c>
      <c r="BX167" s="49">
        <f t="shared" si="44"/>
        <v>97.152</v>
      </c>
      <c r="BY167" s="49">
        <v>97.152</v>
      </c>
      <c r="BZ167" s="52" t="s">
        <v>4078</v>
      </c>
      <c r="CA167" s="52" t="s">
        <v>4079</v>
      </c>
      <c r="CB167" s="36"/>
      <c r="CC167" s="36"/>
      <c r="CD167" s="36"/>
      <c r="CE167" s="36">
        <f t="shared" si="45"/>
        <v>0</v>
      </c>
      <c r="CF167" s="36"/>
      <c r="CG167" s="36"/>
      <c r="CH167" s="36"/>
      <c r="CI167" s="36"/>
      <c r="CJ167" s="36"/>
      <c r="CK167" s="36"/>
      <c r="CL167" s="36"/>
      <c r="CM167" s="36"/>
      <c r="CN167" s="36"/>
      <c r="CO167" s="36"/>
      <c r="CP167" s="36"/>
      <c r="CQ167" s="36">
        <f t="shared" si="46"/>
        <v>0</v>
      </c>
      <c r="CR167" s="36"/>
      <c r="CS167" s="36"/>
      <c r="CT167" s="36"/>
      <c r="CU167" s="36"/>
      <c r="CV167" s="36"/>
      <c r="CW167" s="36"/>
      <c r="CX167" s="59">
        <f t="shared" si="34"/>
        <v>0</v>
      </c>
      <c r="CY167" s="36"/>
      <c r="CZ167" s="36"/>
      <c r="DA167" s="36"/>
      <c r="DB167" s="36"/>
      <c r="DC167" s="36"/>
      <c r="DD167" s="36"/>
      <c r="DE167" s="59">
        <f t="shared" si="47"/>
        <v>97.15</v>
      </c>
      <c r="DF167" s="59">
        <v>97.15</v>
      </c>
      <c r="DG167" s="59">
        <v>0</v>
      </c>
      <c r="DH167" s="59"/>
      <c r="DI167" s="59"/>
      <c r="DJ167" s="59"/>
      <c r="DK167" s="59" t="s">
        <v>4075</v>
      </c>
      <c r="DL167" s="59">
        <v>1</v>
      </c>
      <c r="DM167" s="23" t="s">
        <v>4209</v>
      </c>
    </row>
    <row r="168" s="9" customFormat="1" ht="70" customHeight="1" spans="1:117">
      <c r="A168" s="23"/>
      <c r="B168" s="23"/>
      <c r="C168" s="23"/>
      <c r="D168" s="23"/>
      <c r="E168" s="23"/>
      <c r="F168" s="23"/>
      <c r="G168" s="23"/>
      <c r="H168" s="23"/>
      <c r="I168" s="23"/>
      <c r="J168" s="23"/>
      <c r="K168" s="23"/>
      <c r="L168" s="23"/>
      <c r="M168" s="23"/>
      <c r="N168" s="23"/>
      <c r="O168" s="23"/>
      <c r="P168" s="23"/>
      <c r="Q168" s="23">
        <f>SUBTOTAL(103,$W$7:W168)*1</f>
        <v>162</v>
      </c>
      <c r="R168" s="23" t="s">
        <v>4100</v>
      </c>
      <c r="S168" s="23">
        <v>45.866</v>
      </c>
      <c r="T168" s="30"/>
      <c r="U168" s="23"/>
      <c r="V168" s="23" t="s">
        <v>4065</v>
      </c>
      <c r="W168" s="23" t="s">
        <v>1726</v>
      </c>
      <c r="X168" s="23" t="s">
        <v>215</v>
      </c>
      <c r="Y168" s="23" t="s">
        <v>216</v>
      </c>
      <c r="Z168" s="23" t="s">
        <v>217</v>
      </c>
      <c r="AA168" s="23" t="s">
        <v>1727</v>
      </c>
      <c r="AB168" s="23" t="s">
        <v>196</v>
      </c>
      <c r="AC168" s="23" t="s">
        <v>65</v>
      </c>
      <c r="AD168" s="23" t="s">
        <v>1727</v>
      </c>
      <c r="AE168" s="23" t="s">
        <v>1728</v>
      </c>
      <c r="AF168" s="23" t="s">
        <v>1727</v>
      </c>
      <c r="AG168" s="23" t="s">
        <v>1729</v>
      </c>
      <c r="AH168" s="23" t="s">
        <v>1730</v>
      </c>
      <c r="AI168" s="23" t="s">
        <v>1731</v>
      </c>
      <c r="AJ168" s="23" t="s">
        <v>4180</v>
      </c>
      <c r="AK168" s="23" t="s">
        <v>1732</v>
      </c>
      <c r="AL168" s="23" t="s">
        <v>1733</v>
      </c>
      <c r="AM168" s="33" t="s">
        <v>1465</v>
      </c>
      <c r="AN168" s="33" t="s">
        <v>230</v>
      </c>
      <c r="AO168" s="23" t="s">
        <v>1457</v>
      </c>
      <c r="AP168" s="23" t="s">
        <v>64</v>
      </c>
      <c r="AQ168" s="23"/>
      <c r="AR168" s="23"/>
      <c r="AS168" s="23"/>
      <c r="AT168" s="23"/>
      <c r="AU168" s="36">
        <v>167.866</v>
      </c>
      <c r="AV168" s="36">
        <v>167.866</v>
      </c>
      <c r="AW168" s="36">
        <f t="shared" si="36"/>
        <v>167.866</v>
      </c>
      <c r="AX168" s="36">
        <f t="shared" si="37"/>
        <v>0</v>
      </c>
      <c r="AY168" s="36">
        <v>0</v>
      </c>
      <c r="AZ168" s="36"/>
      <c r="BA168" s="40">
        <v>610</v>
      </c>
      <c r="BB168" s="40">
        <v>610</v>
      </c>
      <c r="BC168" s="23" t="s">
        <v>210</v>
      </c>
      <c r="BD168" s="23" t="s">
        <v>209</v>
      </c>
      <c r="BE168" s="23" t="s">
        <v>211</v>
      </c>
      <c r="BF168" s="23">
        <v>0</v>
      </c>
      <c r="BG168" s="23" t="s">
        <v>212</v>
      </c>
      <c r="BH168" s="23" t="s">
        <v>210</v>
      </c>
      <c r="BI168" s="23" t="s">
        <v>210</v>
      </c>
      <c r="BJ168" s="23">
        <v>0</v>
      </c>
      <c r="BK168" s="23" t="s">
        <v>210</v>
      </c>
      <c r="BL168" s="23">
        <v>0</v>
      </c>
      <c r="BM168" s="23" t="s">
        <v>561</v>
      </c>
      <c r="BN168" s="23">
        <v>13609497658</v>
      </c>
      <c r="BO168" s="23"/>
      <c r="BP168" s="23" t="s">
        <v>209</v>
      </c>
      <c r="BQ168" s="49">
        <f t="shared" si="38"/>
        <v>167.866</v>
      </c>
      <c r="BR168" s="49">
        <f t="shared" si="35"/>
        <v>167.866</v>
      </c>
      <c r="BS168" s="49">
        <f t="shared" si="39"/>
        <v>167.866</v>
      </c>
      <c r="BT168" s="49">
        <f t="shared" si="40"/>
        <v>0</v>
      </c>
      <c r="BU168" s="49">
        <f t="shared" si="41"/>
        <v>0</v>
      </c>
      <c r="BV168" s="49">
        <f t="shared" si="42"/>
        <v>0</v>
      </c>
      <c r="BW168" s="49">
        <f t="shared" si="43"/>
        <v>0</v>
      </c>
      <c r="BX168" s="49">
        <f t="shared" si="44"/>
        <v>167.866</v>
      </c>
      <c r="BY168" s="49">
        <v>167.866</v>
      </c>
      <c r="BZ168" s="52" t="s">
        <v>4078</v>
      </c>
      <c r="CA168" s="52" t="s">
        <v>4079</v>
      </c>
      <c r="CB168" s="36"/>
      <c r="CC168" s="36"/>
      <c r="CD168" s="36"/>
      <c r="CE168" s="36">
        <f t="shared" si="45"/>
        <v>0</v>
      </c>
      <c r="CF168" s="36"/>
      <c r="CG168" s="36"/>
      <c r="CH168" s="36"/>
      <c r="CI168" s="36"/>
      <c r="CJ168" s="36"/>
      <c r="CK168" s="36"/>
      <c r="CL168" s="36"/>
      <c r="CM168" s="36"/>
      <c r="CN168" s="36"/>
      <c r="CO168" s="36"/>
      <c r="CP168" s="36"/>
      <c r="CQ168" s="36">
        <f t="shared" si="46"/>
        <v>0</v>
      </c>
      <c r="CR168" s="36"/>
      <c r="CS168" s="36"/>
      <c r="CT168" s="36"/>
      <c r="CU168" s="36"/>
      <c r="CV168" s="36"/>
      <c r="CW168" s="36"/>
      <c r="CX168" s="59">
        <f t="shared" si="34"/>
        <v>0</v>
      </c>
      <c r="CY168" s="36"/>
      <c r="CZ168" s="36"/>
      <c r="DA168" s="36"/>
      <c r="DB168" s="36"/>
      <c r="DC168" s="36"/>
      <c r="DD168" s="36"/>
      <c r="DE168" s="59">
        <f t="shared" si="47"/>
        <v>143.48</v>
      </c>
      <c r="DF168" s="59">
        <v>143.48</v>
      </c>
      <c r="DG168" s="59">
        <v>0</v>
      </c>
      <c r="DH168" s="59"/>
      <c r="DI168" s="59"/>
      <c r="DJ168" s="59"/>
      <c r="DK168" s="59" t="s">
        <v>4075</v>
      </c>
      <c r="DL168" s="59">
        <v>0</v>
      </c>
      <c r="DM168" s="23">
        <v>0</v>
      </c>
    </row>
    <row r="169" s="9" customFormat="1" ht="70" customHeight="1" spans="1:117">
      <c r="A169" s="23"/>
      <c r="B169" s="23"/>
      <c r="C169" s="23"/>
      <c r="D169" s="23"/>
      <c r="E169" s="23"/>
      <c r="F169" s="23"/>
      <c r="G169" s="23"/>
      <c r="H169" s="23"/>
      <c r="I169" s="23"/>
      <c r="J169" s="23"/>
      <c r="K169" s="23"/>
      <c r="L169" s="23"/>
      <c r="M169" s="23"/>
      <c r="N169" s="23"/>
      <c r="O169" s="23"/>
      <c r="P169" s="23"/>
      <c r="Q169" s="23">
        <f>SUBTOTAL(103,$W$7:W169)*1</f>
        <v>163</v>
      </c>
      <c r="R169" s="23" t="s">
        <v>4100</v>
      </c>
      <c r="S169" s="23">
        <v>36.1975</v>
      </c>
      <c r="T169" s="23"/>
      <c r="U169" s="23"/>
      <c r="V169" s="23" t="s">
        <v>4065</v>
      </c>
      <c r="W169" s="23" t="s">
        <v>1734</v>
      </c>
      <c r="X169" s="23" t="s">
        <v>215</v>
      </c>
      <c r="Y169" s="23" t="s">
        <v>216</v>
      </c>
      <c r="Z169" s="23" t="s">
        <v>217</v>
      </c>
      <c r="AA169" s="23" t="s">
        <v>1735</v>
      </c>
      <c r="AB169" s="23" t="s">
        <v>196</v>
      </c>
      <c r="AC169" s="23" t="s">
        <v>67</v>
      </c>
      <c r="AD169" s="23" t="s">
        <v>1736</v>
      </c>
      <c r="AE169" s="23" t="s">
        <v>1737</v>
      </c>
      <c r="AF169" s="23" t="s">
        <v>1736</v>
      </c>
      <c r="AG169" s="23" t="s">
        <v>1738</v>
      </c>
      <c r="AH169" s="23" t="s">
        <v>224</v>
      </c>
      <c r="AI169" s="23" t="s">
        <v>203</v>
      </c>
      <c r="AJ169" s="23" t="s">
        <v>4186</v>
      </c>
      <c r="AK169" s="23" t="s">
        <v>1739</v>
      </c>
      <c r="AL169" s="23" t="s">
        <v>1740</v>
      </c>
      <c r="AM169" s="33" t="s">
        <v>1465</v>
      </c>
      <c r="AN169" s="33" t="s">
        <v>230</v>
      </c>
      <c r="AO169" s="23" t="s">
        <v>1457</v>
      </c>
      <c r="AP169" s="23" t="s">
        <v>66</v>
      </c>
      <c r="AQ169" s="23"/>
      <c r="AR169" s="23"/>
      <c r="AS169" s="23"/>
      <c r="AT169" s="23"/>
      <c r="AU169" s="36">
        <v>168.1975</v>
      </c>
      <c r="AV169" s="36">
        <v>168.1975</v>
      </c>
      <c r="AW169" s="36">
        <f t="shared" si="36"/>
        <v>168.1975</v>
      </c>
      <c r="AX169" s="36">
        <f t="shared" si="37"/>
        <v>0</v>
      </c>
      <c r="AY169" s="36">
        <v>0</v>
      </c>
      <c r="AZ169" s="36"/>
      <c r="BA169" s="40">
        <v>660</v>
      </c>
      <c r="BB169" s="40">
        <v>660</v>
      </c>
      <c r="BC169" s="23" t="s">
        <v>210</v>
      </c>
      <c r="BD169" s="23" t="s">
        <v>209</v>
      </c>
      <c r="BE169" s="23" t="s">
        <v>211</v>
      </c>
      <c r="BF169" s="23">
        <v>0</v>
      </c>
      <c r="BG169" s="23" t="s">
        <v>212</v>
      </c>
      <c r="BH169" s="23" t="s">
        <v>210</v>
      </c>
      <c r="BI169" s="23" t="s">
        <v>210</v>
      </c>
      <c r="BJ169" s="23">
        <v>0</v>
      </c>
      <c r="BK169" s="23" t="s">
        <v>210</v>
      </c>
      <c r="BL169" s="23">
        <v>0</v>
      </c>
      <c r="BM169" s="23" t="s">
        <v>827</v>
      </c>
      <c r="BN169" s="23">
        <v>13908276733</v>
      </c>
      <c r="BO169" s="23"/>
      <c r="BP169" s="23" t="s">
        <v>209</v>
      </c>
      <c r="BQ169" s="49">
        <f t="shared" si="38"/>
        <v>168.1975</v>
      </c>
      <c r="BR169" s="49">
        <f t="shared" si="35"/>
        <v>168.1975</v>
      </c>
      <c r="BS169" s="49">
        <f t="shared" si="39"/>
        <v>168.1975</v>
      </c>
      <c r="BT169" s="49">
        <f t="shared" si="40"/>
        <v>0</v>
      </c>
      <c r="BU169" s="49">
        <f t="shared" si="41"/>
        <v>0</v>
      </c>
      <c r="BV169" s="49">
        <f t="shared" si="42"/>
        <v>0</v>
      </c>
      <c r="BW169" s="49">
        <f t="shared" si="43"/>
        <v>0</v>
      </c>
      <c r="BX169" s="49">
        <f t="shared" si="44"/>
        <v>168.1975</v>
      </c>
      <c r="BY169" s="49">
        <v>168.1975</v>
      </c>
      <c r="BZ169" s="52" t="s">
        <v>4078</v>
      </c>
      <c r="CA169" s="52" t="s">
        <v>4079</v>
      </c>
      <c r="CB169" s="36"/>
      <c r="CC169" s="36"/>
      <c r="CD169" s="36"/>
      <c r="CE169" s="36">
        <f t="shared" si="45"/>
        <v>0</v>
      </c>
      <c r="CF169" s="36"/>
      <c r="CG169" s="36"/>
      <c r="CH169" s="36"/>
      <c r="CI169" s="36"/>
      <c r="CJ169" s="36"/>
      <c r="CK169" s="36"/>
      <c r="CL169" s="36"/>
      <c r="CM169" s="36"/>
      <c r="CN169" s="36"/>
      <c r="CO169" s="36"/>
      <c r="CP169" s="36"/>
      <c r="CQ169" s="36">
        <f t="shared" si="46"/>
        <v>0</v>
      </c>
      <c r="CR169" s="36"/>
      <c r="CS169" s="36"/>
      <c r="CT169" s="36"/>
      <c r="CU169" s="36"/>
      <c r="CV169" s="36"/>
      <c r="CW169" s="36"/>
      <c r="CX169" s="59">
        <f t="shared" si="34"/>
        <v>0</v>
      </c>
      <c r="CY169" s="36"/>
      <c r="CZ169" s="36"/>
      <c r="DA169" s="36"/>
      <c r="DB169" s="36"/>
      <c r="DC169" s="36"/>
      <c r="DD169" s="36"/>
      <c r="DE169" s="59">
        <f t="shared" si="47"/>
        <v>167.71</v>
      </c>
      <c r="DF169" s="59">
        <v>167.71</v>
      </c>
      <c r="DG169" s="59">
        <v>0</v>
      </c>
      <c r="DH169" s="59"/>
      <c r="DI169" s="59"/>
      <c r="DJ169" s="59"/>
      <c r="DK169" s="59" t="s">
        <v>4075</v>
      </c>
      <c r="DL169" s="59">
        <v>0</v>
      </c>
      <c r="DM169" s="23">
        <v>0</v>
      </c>
    </row>
    <row r="170" s="9" customFormat="1" ht="70" customHeight="1" spans="1:117">
      <c r="A170" s="23"/>
      <c r="B170" s="23"/>
      <c r="C170" s="23"/>
      <c r="D170" s="23"/>
      <c r="E170" s="23"/>
      <c r="F170" s="23"/>
      <c r="G170" s="23"/>
      <c r="H170" s="23"/>
      <c r="I170" s="23"/>
      <c r="J170" s="23"/>
      <c r="K170" s="23"/>
      <c r="L170" s="23"/>
      <c r="M170" s="23"/>
      <c r="N170" s="23"/>
      <c r="O170" s="23"/>
      <c r="P170" s="23"/>
      <c r="Q170" s="23">
        <f>SUBTOTAL(103,$W$7:W170)*1</f>
        <v>164</v>
      </c>
      <c r="R170" s="23" t="s">
        <v>4100</v>
      </c>
      <c r="S170" s="23">
        <v>14.7875</v>
      </c>
      <c r="T170" s="30"/>
      <c r="U170" s="23"/>
      <c r="V170" s="23" t="s">
        <v>4065</v>
      </c>
      <c r="W170" s="23" t="s">
        <v>1741</v>
      </c>
      <c r="X170" s="23" t="s">
        <v>215</v>
      </c>
      <c r="Y170" s="23" t="s">
        <v>216</v>
      </c>
      <c r="Z170" s="23" t="s">
        <v>217</v>
      </c>
      <c r="AA170" s="23" t="s">
        <v>1742</v>
      </c>
      <c r="AB170" s="23" t="s">
        <v>196</v>
      </c>
      <c r="AC170" s="23" t="s">
        <v>41</v>
      </c>
      <c r="AD170" s="23" t="s">
        <v>1743</v>
      </c>
      <c r="AE170" s="23" t="s">
        <v>1744</v>
      </c>
      <c r="AF170" s="23" t="s">
        <v>1743</v>
      </c>
      <c r="AG170" s="23" t="s">
        <v>1745</v>
      </c>
      <c r="AH170" s="23" t="s">
        <v>224</v>
      </c>
      <c r="AI170" s="23" t="s">
        <v>225</v>
      </c>
      <c r="AJ170" s="23" t="s">
        <v>4186</v>
      </c>
      <c r="AK170" s="23" t="s">
        <v>1746</v>
      </c>
      <c r="AL170" s="23" t="s">
        <v>1747</v>
      </c>
      <c r="AM170" s="33" t="s">
        <v>1465</v>
      </c>
      <c r="AN170" s="33" t="s">
        <v>230</v>
      </c>
      <c r="AO170" s="23" t="s">
        <v>1457</v>
      </c>
      <c r="AP170" s="23" t="s">
        <v>40</v>
      </c>
      <c r="AQ170" s="23"/>
      <c r="AR170" s="23"/>
      <c r="AS170" s="23"/>
      <c r="AT170" s="23"/>
      <c r="AU170" s="36">
        <v>100.7875</v>
      </c>
      <c r="AV170" s="36">
        <v>100.7875</v>
      </c>
      <c r="AW170" s="36">
        <f t="shared" si="36"/>
        <v>100.7875</v>
      </c>
      <c r="AX170" s="36">
        <f t="shared" si="37"/>
        <v>0</v>
      </c>
      <c r="AY170" s="36">
        <v>0</v>
      </c>
      <c r="AZ170" s="36"/>
      <c r="BA170" s="40">
        <v>457</v>
      </c>
      <c r="BB170" s="40">
        <v>457</v>
      </c>
      <c r="BC170" s="23" t="s">
        <v>210</v>
      </c>
      <c r="BD170" s="23" t="s">
        <v>209</v>
      </c>
      <c r="BE170" s="23" t="s">
        <v>211</v>
      </c>
      <c r="BF170" s="23">
        <v>0</v>
      </c>
      <c r="BG170" s="23" t="s">
        <v>212</v>
      </c>
      <c r="BH170" s="23" t="s">
        <v>210</v>
      </c>
      <c r="BI170" s="23" t="s">
        <v>210</v>
      </c>
      <c r="BJ170" s="23">
        <v>0</v>
      </c>
      <c r="BK170" s="23" t="s">
        <v>210</v>
      </c>
      <c r="BL170" s="23">
        <v>0</v>
      </c>
      <c r="BM170" s="23" t="s">
        <v>536</v>
      </c>
      <c r="BN170" s="23">
        <v>13452215600</v>
      </c>
      <c r="BO170" s="23"/>
      <c r="BP170" s="23" t="s">
        <v>209</v>
      </c>
      <c r="BQ170" s="49">
        <f t="shared" si="38"/>
        <v>100.7875</v>
      </c>
      <c r="BR170" s="49">
        <f t="shared" si="35"/>
        <v>100.7875</v>
      </c>
      <c r="BS170" s="49">
        <f t="shared" si="39"/>
        <v>100.7875</v>
      </c>
      <c r="BT170" s="49">
        <f t="shared" si="40"/>
        <v>0</v>
      </c>
      <c r="BU170" s="49">
        <f t="shared" si="41"/>
        <v>0</v>
      </c>
      <c r="BV170" s="49">
        <f t="shared" si="42"/>
        <v>0</v>
      </c>
      <c r="BW170" s="49">
        <f t="shared" si="43"/>
        <v>0</v>
      </c>
      <c r="BX170" s="49">
        <f t="shared" si="44"/>
        <v>100.7875</v>
      </c>
      <c r="BY170" s="49">
        <v>100.7875</v>
      </c>
      <c r="BZ170" s="52" t="s">
        <v>4078</v>
      </c>
      <c r="CA170" s="52" t="s">
        <v>4079</v>
      </c>
      <c r="CB170" s="36"/>
      <c r="CC170" s="36"/>
      <c r="CD170" s="36"/>
      <c r="CE170" s="36">
        <f t="shared" si="45"/>
        <v>0</v>
      </c>
      <c r="CF170" s="36"/>
      <c r="CG170" s="36"/>
      <c r="CH170" s="36"/>
      <c r="CI170" s="36"/>
      <c r="CJ170" s="36"/>
      <c r="CK170" s="36"/>
      <c r="CL170" s="36"/>
      <c r="CM170" s="36"/>
      <c r="CN170" s="36"/>
      <c r="CO170" s="36"/>
      <c r="CP170" s="36"/>
      <c r="CQ170" s="36">
        <f t="shared" si="46"/>
        <v>0</v>
      </c>
      <c r="CR170" s="36"/>
      <c r="CS170" s="36"/>
      <c r="CT170" s="36"/>
      <c r="CU170" s="36"/>
      <c r="CV170" s="36"/>
      <c r="CW170" s="36"/>
      <c r="CX170" s="59">
        <f t="shared" si="34"/>
        <v>0</v>
      </c>
      <c r="CY170" s="36"/>
      <c r="CZ170" s="36"/>
      <c r="DA170" s="36"/>
      <c r="DB170" s="36"/>
      <c r="DC170" s="36"/>
      <c r="DD170" s="36"/>
      <c r="DE170" s="59">
        <f t="shared" si="47"/>
        <v>83.79</v>
      </c>
      <c r="DF170" s="59">
        <v>83.79</v>
      </c>
      <c r="DG170" s="59">
        <v>0</v>
      </c>
      <c r="DH170" s="59"/>
      <c r="DI170" s="59"/>
      <c r="DJ170" s="59"/>
      <c r="DK170" s="59" t="s">
        <v>4075</v>
      </c>
      <c r="DL170" s="59">
        <v>0</v>
      </c>
      <c r="DM170" s="23">
        <v>0</v>
      </c>
    </row>
    <row r="171" s="9" customFormat="1" ht="70" customHeight="1" spans="1:117">
      <c r="A171" s="23"/>
      <c r="B171" s="23"/>
      <c r="C171" s="23"/>
      <c r="D171" s="23"/>
      <c r="E171" s="23"/>
      <c r="F171" s="23"/>
      <c r="G171" s="23"/>
      <c r="H171" s="23"/>
      <c r="I171" s="23"/>
      <c r="J171" s="23"/>
      <c r="K171" s="23"/>
      <c r="L171" s="23"/>
      <c r="M171" s="23"/>
      <c r="N171" s="23"/>
      <c r="O171" s="23"/>
      <c r="P171" s="23"/>
      <c r="Q171" s="23">
        <f>SUBTOTAL(103,$W$7:W171)*1</f>
        <v>165</v>
      </c>
      <c r="R171" s="23" t="s">
        <v>4100</v>
      </c>
      <c r="S171" s="23">
        <v>11.2305</v>
      </c>
      <c r="T171" s="23"/>
      <c r="U171" s="23"/>
      <c r="V171" s="23" t="s">
        <v>4065</v>
      </c>
      <c r="W171" s="23" t="s">
        <v>1748</v>
      </c>
      <c r="X171" s="23" t="s">
        <v>215</v>
      </c>
      <c r="Y171" s="23" t="s">
        <v>216</v>
      </c>
      <c r="Z171" s="23" t="s">
        <v>217</v>
      </c>
      <c r="AA171" s="23" t="s">
        <v>1749</v>
      </c>
      <c r="AB171" s="23" t="s">
        <v>196</v>
      </c>
      <c r="AC171" s="23" t="s">
        <v>1750</v>
      </c>
      <c r="AD171" s="23" t="s">
        <v>1751</v>
      </c>
      <c r="AE171" s="23" t="s">
        <v>1751</v>
      </c>
      <c r="AF171" s="23" t="s">
        <v>1752</v>
      </c>
      <c r="AG171" s="23" t="s">
        <v>1753</v>
      </c>
      <c r="AH171" s="23" t="s">
        <v>224</v>
      </c>
      <c r="AI171" s="23" t="s">
        <v>225</v>
      </c>
      <c r="AJ171" s="23" t="s">
        <v>4180</v>
      </c>
      <c r="AK171" s="23" t="s">
        <v>1754</v>
      </c>
      <c r="AL171" s="23" t="s">
        <v>1755</v>
      </c>
      <c r="AM171" s="33" t="s">
        <v>365</v>
      </c>
      <c r="AN171" s="33" t="s">
        <v>230</v>
      </c>
      <c r="AO171" s="23" t="s">
        <v>1457</v>
      </c>
      <c r="AP171" s="23" t="s">
        <v>16</v>
      </c>
      <c r="AQ171" s="23"/>
      <c r="AR171" s="23"/>
      <c r="AS171" s="23"/>
      <c r="AT171" s="23"/>
      <c r="AU171" s="36">
        <v>81.2305</v>
      </c>
      <c r="AV171" s="36">
        <v>81.2305</v>
      </c>
      <c r="AW171" s="36">
        <f t="shared" si="36"/>
        <v>81.2305</v>
      </c>
      <c r="AX171" s="36">
        <f t="shared" si="37"/>
        <v>0</v>
      </c>
      <c r="AY171" s="36">
        <v>0</v>
      </c>
      <c r="AZ171" s="36"/>
      <c r="BA171" s="40">
        <v>370</v>
      </c>
      <c r="BB171" s="40">
        <v>370</v>
      </c>
      <c r="BC171" s="23" t="s">
        <v>210</v>
      </c>
      <c r="BD171" s="23" t="s">
        <v>209</v>
      </c>
      <c r="BE171" s="23" t="s">
        <v>211</v>
      </c>
      <c r="BF171" s="23">
        <v>0</v>
      </c>
      <c r="BG171" s="23" t="s">
        <v>212</v>
      </c>
      <c r="BH171" s="23" t="s">
        <v>209</v>
      </c>
      <c r="BI171" s="23" t="s">
        <v>210</v>
      </c>
      <c r="BJ171" s="23">
        <v>0</v>
      </c>
      <c r="BK171" s="23" t="s">
        <v>210</v>
      </c>
      <c r="BL171" s="23">
        <v>0</v>
      </c>
      <c r="BM171" s="23" t="s">
        <v>1756</v>
      </c>
      <c r="BN171" s="23" t="s">
        <v>1757</v>
      </c>
      <c r="BO171" s="23"/>
      <c r="BP171" s="23" t="s">
        <v>209</v>
      </c>
      <c r="BQ171" s="49">
        <f t="shared" si="38"/>
        <v>81.2305</v>
      </c>
      <c r="BR171" s="49">
        <f t="shared" si="35"/>
        <v>81.2305</v>
      </c>
      <c r="BS171" s="49">
        <f t="shared" si="39"/>
        <v>81.2305</v>
      </c>
      <c r="BT171" s="49">
        <f t="shared" si="40"/>
        <v>0</v>
      </c>
      <c r="BU171" s="49">
        <f t="shared" si="41"/>
        <v>0</v>
      </c>
      <c r="BV171" s="49">
        <f t="shared" si="42"/>
        <v>0</v>
      </c>
      <c r="BW171" s="49">
        <f t="shared" si="43"/>
        <v>0</v>
      </c>
      <c r="BX171" s="49">
        <f t="shared" si="44"/>
        <v>81.2305</v>
      </c>
      <c r="BY171" s="49">
        <v>81.2305</v>
      </c>
      <c r="BZ171" s="52" t="s">
        <v>4078</v>
      </c>
      <c r="CA171" s="52" t="s">
        <v>4079</v>
      </c>
      <c r="CB171" s="36"/>
      <c r="CC171" s="36"/>
      <c r="CD171" s="36"/>
      <c r="CE171" s="36">
        <f t="shared" si="45"/>
        <v>0</v>
      </c>
      <c r="CF171" s="36"/>
      <c r="CG171" s="36"/>
      <c r="CH171" s="36"/>
      <c r="CI171" s="36"/>
      <c r="CJ171" s="36"/>
      <c r="CK171" s="36"/>
      <c r="CL171" s="36"/>
      <c r="CM171" s="36"/>
      <c r="CN171" s="36"/>
      <c r="CO171" s="36"/>
      <c r="CP171" s="36"/>
      <c r="CQ171" s="36">
        <f t="shared" si="46"/>
        <v>0</v>
      </c>
      <c r="CR171" s="36"/>
      <c r="CS171" s="36"/>
      <c r="CT171" s="36"/>
      <c r="CU171" s="36"/>
      <c r="CV171" s="36"/>
      <c r="CW171" s="36"/>
      <c r="CX171" s="59">
        <f t="shared" si="34"/>
        <v>0</v>
      </c>
      <c r="CY171" s="36"/>
      <c r="CZ171" s="36"/>
      <c r="DA171" s="36"/>
      <c r="DB171" s="36"/>
      <c r="DC171" s="36"/>
      <c r="DD171" s="36"/>
      <c r="DE171" s="59">
        <f t="shared" si="47"/>
        <v>81.23</v>
      </c>
      <c r="DF171" s="59">
        <v>81.23</v>
      </c>
      <c r="DG171" s="59">
        <v>0</v>
      </c>
      <c r="DH171" s="59"/>
      <c r="DI171" s="59"/>
      <c r="DJ171" s="59"/>
      <c r="DK171" s="59" t="s">
        <v>4071</v>
      </c>
      <c r="DL171" s="59">
        <v>87</v>
      </c>
      <c r="DM171" s="23" t="s">
        <v>4210</v>
      </c>
    </row>
    <row r="172" s="9" customFormat="1" ht="70" customHeight="1" spans="1:117">
      <c r="A172" s="23"/>
      <c r="B172" s="23"/>
      <c r="C172" s="23"/>
      <c r="D172" s="23"/>
      <c r="E172" s="23"/>
      <c r="F172" s="23"/>
      <c r="G172" s="23"/>
      <c r="H172" s="23"/>
      <c r="I172" s="23"/>
      <c r="J172" s="23"/>
      <c r="K172" s="23"/>
      <c r="L172" s="23"/>
      <c r="M172" s="23"/>
      <c r="N172" s="23"/>
      <c r="O172" s="23"/>
      <c r="P172" s="23"/>
      <c r="Q172" s="23">
        <f>SUBTOTAL(103,$W$7:W172)*1</f>
        <v>166</v>
      </c>
      <c r="R172" s="23" t="s">
        <v>10</v>
      </c>
      <c r="S172" s="23"/>
      <c r="T172" s="76">
        <v>-265.054</v>
      </c>
      <c r="U172" s="23"/>
      <c r="V172" s="23" t="s">
        <v>4065</v>
      </c>
      <c r="W172" s="23" t="s">
        <v>1758</v>
      </c>
      <c r="X172" s="23" t="s">
        <v>215</v>
      </c>
      <c r="Y172" s="23" t="s">
        <v>277</v>
      </c>
      <c r="Z172" s="23" t="s">
        <v>278</v>
      </c>
      <c r="AA172" s="23" t="s">
        <v>1759</v>
      </c>
      <c r="AB172" s="23" t="s">
        <v>196</v>
      </c>
      <c r="AC172" s="23" t="s">
        <v>1760</v>
      </c>
      <c r="AD172" s="23" t="s">
        <v>1761</v>
      </c>
      <c r="AE172" s="23" t="s">
        <v>1762</v>
      </c>
      <c r="AF172" s="23" t="s">
        <v>1761</v>
      </c>
      <c r="AG172" s="23" t="s">
        <v>1763</v>
      </c>
      <c r="AH172" s="23" t="s">
        <v>504</v>
      </c>
      <c r="AI172" s="23" t="s">
        <v>1764</v>
      </c>
      <c r="AJ172" s="23" t="s">
        <v>1765</v>
      </c>
      <c r="AK172" s="23" t="s">
        <v>1766</v>
      </c>
      <c r="AL172" s="23" t="s">
        <v>1767</v>
      </c>
      <c r="AM172" s="33" t="s">
        <v>734</v>
      </c>
      <c r="AN172" s="33" t="s">
        <v>230</v>
      </c>
      <c r="AO172" s="23" t="s">
        <v>1457</v>
      </c>
      <c r="AP172" s="23" t="s">
        <v>103</v>
      </c>
      <c r="AQ172" s="23"/>
      <c r="AR172" s="23"/>
      <c r="AS172" s="23"/>
      <c r="AT172" s="23"/>
      <c r="AU172" s="36">
        <v>1500</v>
      </c>
      <c r="AV172" s="36">
        <v>1500</v>
      </c>
      <c r="AW172" s="36">
        <f t="shared" si="36"/>
        <v>1004.951</v>
      </c>
      <c r="AX172" s="36">
        <f t="shared" si="37"/>
        <v>495.049</v>
      </c>
      <c r="AY172" s="36">
        <v>0</v>
      </c>
      <c r="AZ172" s="36"/>
      <c r="BA172" s="40">
        <v>5000</v>
      </c>
      <c r="BB172" s="40">
        <v>400</v>
      </c>
      <c r="BC172" s="23" t="s">
        <v>210</v>
      </c>
      <c r="BD172" s="23" t="s">
        <v>210</v>
      </c>
      <c r="BE172" s="23" t="s">
        <v>211</v>
      </c>
      <c r="BF172" s="23">
        <v>0</v>
      </c>
      <c r="BG172" s="23" t="s">
        <v>212</v>
      </c>
      <c r="BH172" s="23">
        <v>0</v>
      </c>
      <c r="BI172" s="23" t="s">
        <v>210</v>
      </c>
      <c r="BJ172" s="23">
        <v>0</v>
      </c>
      <c r="BK172" s="23" t="s">
        <v>210</v>
      </c>
      <c r="BL172" s="23">
        <v>0</v>
      </c>
      <c r="BM172" s="23" t="s">
        <v>1768</v>
      </c>
      <c r="BN172" s="23">
        <v>13308275600</v>
      </c>
      <c r="BO172" s="23"/>
      <c r="BP172" s="23" t="s">
        <v>209</v>
      </c>
      <c r="BQ172" s="49">
        <f t="shared" si="38"/>
        <v>1004.951</v>
      </c>
      <c r="BR172" s="49">
        <f t="shared" si="35"/>
        <v>1004.951</v>
      </c>
      <c r="BS172" s="49">
        <f t="shared" si="39"/>
        <v>1004.951</v>
      </c>
      <c r="BT172" s="49">
        <f t="shared" si="40"/>
        <v>0</v>
      </c>
      <c r="BU172" s="49">
        <f t="shared" si="41"/>
        <v>0</v>
      </c>
      <c r="BV172" s="49">
        <f t="shared" si="42"/>
        <v>0</v>
      </c>
      <c r="BW172" s="49">
        <f t="shared" si="43"/>
        <v>0</v>
      </c>
      <c r="BX172" s="49">
        <f t="shared" si="44"/>
        <v>1004.951</v>
      </c>
      <c r="BY172" s="49">
        <v>1004.951</v>
      </c>
      <c r="BZ172" s="52" t="s">
        <v>4078</v>
      </c>
      <c r="CA172" s="52" t="s">
        <v>4079</v>
      </c>
      <c r="CB172" s="36"/>
      <c r="CC172" s="36"/>
      <c r="CD172" s="36"/>
      <c r="CE172" s="36">
        <f t="shared" si="45"/>
        <v>0</v>
      </c>
      <c r="CF172" s="36"/>
      <c r="CG172" s="36"/>
      <c r="CH172" s="36"/>
      <c r="CI172" s="36"/>
      <c r="CJ172" s="36"/>
      <c r="CK172" s="36"/>
      <c r="CL172" s="36"/>
      <c r="CM172" s="36"/>
      <c r="CN172" s="36"/>
      <c r="CO172" s="36"/>
      <c r="CP172" s="36"/>
      <c r="CQ172" s="36">
        <f t="shared" si="46"/>
        <v>0</v>
      </c>
      <c r="CR172" s="36"/>
      <c r="CS172" s="36"/>
      <c r="CT172" s="36"/>
      <c r="CU172" s="36"/>
      <c r="CV172" s="36"/>
      <c r="CW172" s="36"/>
      <c r="CX172" s="59">
        <f t="shared" si="34"/>
        <v>0</v>
      </c>
      <c r="CY172" s="36"/>
      <c r="CZ172" s="36"/>
      <c r="DA172" s="36"/>
      <c r="DB172" s="36"/>
      <c r="DC172" s="36"/>
      <c r="DD172" s="36"/>
      <c r="DE172" s="59">
        <f t="shared" si="47"/>
        <v>936.15</v>
      </c>
      <c r="DF172" s="59">
        <v>936.15</v>
      </c>
      <c r="DG172" s="59">
        <v>0</v>
      </c>
      <c r="DH172" s="59"/>
      <c r="DI172" s="59"/>
      <c r="DJ172" s="59"/>
      <c r="DK172" s="59" t="s">
        <v>4075</v>
      </c>
      <c r="DL172" s="59">
        <v>0</v>
      </c>
      <c r="DM172" s="23">
        <v>0</v>
      </c>
    </row>
    <row r="173" s="9" customFormat="1" ht="70" customHeight="1" spans="1:117">
      <c r="A173" s="23"/>
      <c r="B173" s="23"/>
      <c r="C173" s="23"/>
      <c r="D173" s="23"/>
      <c r="E173" s="23"/>
      <c r="F173" s="23"/>
      <c r="G173" s="23"/>
      <c r="H173" s="23"/>
      <c r="I173" s="23"/>
      <c r="J173" s="23"/>
      <c r="K173" s="23"/>
      <c r="L173" s="23"/>
      <c r="M173" s="23"/>
      <c r="N173" s="23"/>
      <c r="O173" s="23"/>
      <c r="P173" s="23"/>
      <c r="Q173" s="23">
        <f>SUBTOTAL(103,$W$7:W173)*1</f>
        <v>167</v>
      </c>
      <c r="R173" s="23"/>
      <c r="S173" s="23"/>
      <c r="T173" s="23"/>
      <c r="U173" s="23"/>
      <c r="V173" s="23" t="s">
        <v>4065</v>
      </c>
      <c r="W173" s="23" t="s">
        <v>1769</v>
      </c>
      <c r="X173" s="23" t="s">
        <v>957</v>
      </c>
      <c r="Y173" s="23" t="s">
        <v>957</v>
      </c>
      <c r="Z173" s="23" t="s">
        <v>957</v>
      </c>
      <c r="AA173" s="23" t="s">
        <v>1770</v>
      </c>
      <c r="AB173" s="23" t="s">
        <v>196</v>
      </c>
      <c r="AC173" s="23" t="s">
        <v>1771</v>
      </c>
      <c r="AD173" s="23" t="s">
        <v>1770</v>
      </c>
      <c r="AE173" s="23" t="s">
        <v>1772</v>
      </c>
      <c r="AF173" s="23" t="s">
        <v>1770</v>
      </c>
      <c r="AG173" s="23" t="s">
        <v>1773</v>
      </c>
      <c r="AH173" s="23" t="s">
        <v>1774</v>
      </c>
      <c r="AI173" s="23" t="s">
        <v>225</v>
      </c>
      <c r="AJ173" s="23" t="s">
        <v>1775</v>
      </c>
      <c r="AK173" s="23" t="s">
        <v>1776</v>
      </c>
      <c r="AL173" s="23" t="s">
        <v>1777</v>
      </c>
      <c r="AM173" s="33" t="s">
        <v>365</v>
      </c>
      <c r="AN173" s="33" t="s">
        <v>230</v>
      </c>
      <c r="AO173" s="23" t="s">
        <v>1457</v>
      </c>
      <c r="AP173" s="23" t="s">
        <v>93</v>
      </c>
      <c r="AQ173" s="23"/>
      <c r="AR173" s="23"/>
      <c r="AS173" s="23"/>
      <c r="AT173" s="23"/>
      <c r="AU173" s="36">
        <v>350</v>
      </c>
      <c r="AV173" s="36">
        <v>350</v>
      </c>
      <c r="AW173" s="36">
        <f t="shared" si="36"/>
        <v>308</v>
      </c>
      <c r="AX173" s="36">
        <f t="shared" si="37"/>
        <v>42</v>
      </c>
      <c r="AY173" s="36">
        <v>0</v>
      </c>
      <c r="AZ173" s="36"/>
      <c r="BA173" s="40">
        <v>300</v>
      </c>
      <c r="BB173" s="40">
        <v>50</v>
      </c>
      <c r="BC173" s="23" t="s">
        <v>210</v>
      </c>
      <c r="BD173" s="23" t="s">
        <v>210</v>
      </c>
      <c r="BE173" s="23" t="s">
        <v>211</v>
      </c>
      <c r="BF173" s="23">
        <v>0</v>
      </c>
      <c r="BG173" s="23" t="s">
        <v>212</v>
      </c>
      <c r="BH173" s="23" t="s">
        <v>210</v>
      </c>
      <c r="BI173" s="23" t="s">
        <v>210</v>
      </c>
      <c r="BJ173" s="23">
        <v>0</v>
      </c>
      <c r="BK173" s="23" t="s">
        <v>210</v>
      </c>
      <c r="BL173" s="23">
        <v>0</v>
      </c>
      <c r="BM173" s="23" t="s">
        <v>1778</v>
      </c>
      <c r="BN173" s="23">
        <v>13594906555</v>
      </c>
      <c r="BO173" s="23"/>
      <c r="BP173" s="23" t="s">
        <v>209</v>
      </c>
      <c r="BQ173" s="49">
        <f t="shared" si="38"/>
        <v>308</v>
      </c>
      <c r="BR173" s="49">
        <f t="shared" si="35"/>
        <v>308</v>
      </c>
      <c r="BS173" s="49">
        <f t="shared" si="39"/>
        <v>248</v>
      </c>
      <c r="BT173" s="49">
        <f t="shared" si="40"/>
        <v>60</v>
      </c>
      <c r="BU173" s="49">
        <f t="shared" si="41"/>
        <v>0</v>
      </c>
      <c r="BV173" s="49">
        <f t="shared" si="42"/>
        <v>0</v>
      </c>
      <c r="BW173" s="49">
        <f t="shared" si="43"/>
        <v>0</v>
      </c>
      <c r="BX173" s="49">
        <f t="shared" si="44"/>
        <v>248</v>
      </c>
      <c r="BY173" s="49">
        <v>248</v>
      </c>
      <c r="BZ173" s="52" t="s">
        <v>4078</v>
      </c>
      <c r="CA173" s="52" t="s">
        <v>4079</v>
      </c>
      <c r="CB173" s="36"/>
      <c r="CC173" s="36"/>
      <c r="CD173" s="36"/>
      <c r="CE173" s="36">
        <f t="shared" si="45"/>
        <v>60</v>
      </c>
      <c r="CF173" s="36">
        <v>15.4</v>
      </c>
      <c r="CG173" s="36" t="s">
        <v>4066</v>
      </c>
      <c r="CH173" s="36" t="s">
        <v>4104</v>
      </c>
      <c r="CI173" s="36">
        <v>44.6</v>
      </c>
      <c r="CJ173" s="36" t="s">
        <v>4066</v>
      </c>
      <c r="CK173" s="36" t="s">
        <v>4115</v>
      </c>
      <c r="CL173" s="36"/>
      <c r="CM173" s="36"/>
      <c r="CN173" s="36"/>
      <c r="CO173" s="36"/>
      <c r="CP173" s="36"/>
      <c r="CQ173" s="36">
        <f t="shared" si="46"/>
        <v>0</v>
      </c>
      <c r="CR173" s="36"/>
      <c r="CS173" s="36"/>
      <c r="CT173" s="36"/>
      <c r="CU173" s="36"/>
      <c r="CV173" s="36"/>
      <c r="CW173" s="36"/>
      <c r="CX173" s="59">
        <f t="shared" si="34"/>
        <v>0</v>
      </c>
      <c r="CY173" s="36"/>
      <c r="CZ173" s="36"/>
      <c r="DA173" s="36"/>
      <c r="DB173" s="36"/>
      <c r="DC173" s="36"/>
      <c r="DD173" s="36"/>
      <c r="DE173" s="59">
        <f t="shared" si="47"/>
        <v>219.89</v>
      </c>
      <c r="DF173" s="59">
        <v>204.58</v>
      </c>
      <c r="DG173" s="59">
        <v>15.31</v>
      </c>
      <c r="DH173" s="59"/>
      <c r="DI173" s="59"/>
      <c r="DJ173" s="59"/>
      <c r="DK173" s="59" t="s">
        <v>4075</v>
      </c>
      <c r="DL173" s="59">
        <v>0</v>
      </c>
      <c r="DM173" s="23">
        <v>0</v>
      </c>
    </row>
    <row r="174" s="9" customFormat="1" ht="70" customHeight="1" spans="1:117">
      <c r="A174" s="23"/>
      <c r="B174" s="23"/>
      <c r="C174" s="23"/>
      <c r="D174" s="23"/>
      <c r="E174" s="23"/>
      <c r="F174" s="23"/>
      <c r="G174" s="23"/>
      <c r="H174" s="23"/>
      <c r="I174" s="23"/>
      <c r="J174" s="23"/>
      <c r="K174" s="23"/>
      <c r="L174" s="23"/>
      <c r="M174" s="23"/>
      <c r="N174" s="23"/>
      <c r="O174" s="23"/>
      <c r="P174" s="23"/>
      <c r="Q174" s="23">
        <f>SUBTOTAL(103,$W$7:W174)*1</f>
        <v>168</v>
      </c>
      <c r="R174" s="23"/>
      <c r="S174" s="23"/>
      <c r="T174" s="30"/>
      <c r="U174" s="23"/>
      <c r="V174" s="23" t="s">
        <v>4065</v>
      </c>
      <c r="W174" s="23" t="s">
        <v>1779</v>
      </c>
      <c r="X174" s="23" t="s">
        <v>215</v>
      </c>
      <c r="Y174" s="23" t="s">
        <v>571</v>
      </c>
      <c r="Z174" s="23" t="s">
        <v>1780</v>
      </c>
      <c r="AA174" s="23" t="s">
        <v>1781</v>
      </c>
      <c r="AB174" s="23" t="s">
        <v>196</v>
      </c>
      <c r="AC174" s="23" t="s">
        <v>1782</v>
      </c>
      <c r="AD174" s="23" t="s">
        <v>1783</v>
      </c>
      <c r="AE174" s="23" t="s">
        <v>1784</v>
      </c>
      <c r="AF174" s="23" t="s">
        <v>1783</v>
      </c>
      <c r="AG174" s="23" t="s">
        <v>1785</v>
      </c>
      <c r="AH174" s="23" t="s">
        <v>504</v>
      </c>
      <c r="AI174" s="23" t="s">
        <v>361</v>
      </c>
      <c r="AJ174" s="23" t="s">
        <v>1786</v>
      </c>
      <c r="AK174" s="23" t="s">
        <v>1787</v>
      </c>
      <c r="AL174" s="23" t="s">
        <v>1788</v>
      </c>
      <c r="AM174" s="33" t="s">
        <v>1318</v>
      </c>
      <c r="AN174" s="33" t="s">
        <v>230</v>
      </c>
      <c r="AO174" s="23" t="s">
        <v>1457</v>
      </c>
      <c r="AP174" s="23" t="s">
        <v>93</v>
      </c>
      <c r="AQ174" s="23"/>
      <c r="AR174" s="23"/>
      <c r="AS174" s="23"/>
      <c r="AT174" s="23"/>
      <c r="AU174" s="36">
        <v>24</v>
      </c>
      <c r="AV174" s="36">
        <v>24</v>
      </c>
      <c r="AW174" s="36">
        <f t="shared" si="36"/>
        <v>24</v>
      </c>
      <c r="AX174" s="36">
        <f t="shared" si="37"/>
        <v>0</v>
      </c>
      <c r="AY174" s="36">
        <v>0</v>
      </c>
      <c r="AZ174" s="36"/>
      <c r="BA174" s="40">
        <v>150</v>
      </c>
      <c r="BB174" s="40">
        <v>30</v>
      </c>
      <c r="BC174" s="23" t="s">
        <v>210</v>
      </c>
      <c r="BD174" s="23" t="s">
        <v>210</v>
      </c>
      <c r="BE174" s="23" t="s">
        <v>211</v>
      </c>
      <c r="BF174" s="23">
        <v>0</v>
      </c>
      <c r="BG174" s="23" t="s">
        <v>212</v>
      </c>
      <c r="BH174" s="23" t="s">
        <v>210</v>
      </c>
      <c r="BI174" s="23" t="s">
        <v>210</v>
      </c>
      <c r="BJ174" s="23">
        <v>0</v>
      </c>
      <c r="BK174" s="23" t="s">
        <v>210</v>
      </c>
      <c r="BL174" s="23">
        <v>0</v>
      </c>
      <c r="BM174" s="23" t="s">
        <v>1789</v>
      </c>
      <c r="BN174" s="23">
        <v>18908275183</v>
      </c>
      <c r="BO174" s="23"/>
      <c r="BP174" s="23" t="s">
        <v>209</v>
      </c>
      <c r="BQ174" s="49">
        <f t="shared" si="38"/>
        <v>24</v>
      </c>
      <c r="BR174" s="49">
        <f t="shared" si="35"/>
        <v>24</v>
      </c>
      <c r="BS174" s="49">
        <f t="shared" si="39"/>
        <v>24</v>
      </c>
      <c r="BT174" s="49">
        <f t="shared" si="40"/>
        <v>0</v>
      </c>
      <c r="BU174" s="49">
        <f t="shared" si="41"/>
        <v>0</v>
      </c>
      <c r="BV174" s="49">
        <f t="shared" si="42"/>
        <v>0</v>
      </c>
      <c r="BW174" s="49">
        <f t="shared" si="43"/>
        <v>0</v>
      </c>
      <c r="BX174" s="49">
        <f t="shared" si="44"/>
        <v>24</v>
      </c>
      <c r="BY174" s="49">
        <v>24</v>
      </c>
      <c r="BZ174" s="52" t="s">
        <v>4078</v>
      </c>
      <c r="CA174" s="52" t="s">
        <v>4079</v>
      </c>
      <c r="CB174" s="36"/>
      <c r="CC174" s="36"/>
      <c r="CD174" s="36"/>
      <c r="CE174" s="36">
        <f t="shared" si="45"/>
        <v>0</v>
      </c>
      <c r="CF174" s="36"/>
      <c r="CG174" s="36"/>
      <c r="CH174" s="36"/>
      <c r="CI174" s="36"/>
      <c r="CJ174" s="36"/>
      <c r="CK174" s="36"/>
      <c r="CL174" s="36"/>
      <c r="CM174" s="36"/>
      <c r="CN174" s="36"/>
      <c r="CO174" s="36"/>
      <c r="CP174" s="36"/>
      <c r="CQ174" s="36">
        <f t="shared" si="46"/>
        <v>0</v>
      </c>
      <c r="CR174" s="36"/>
      <c r="CS174" s="36"/>
      <c r="CT174" s="36"/>
      <c r="CU174" s="36"/>
      <c r="CV174" s="36"/>
      <c r="CW174" s="36"/>
      <c r="CX174" s="59">
        <f t="shared" si="34"/>
        <v>0</v>
      </c>
      <c r="CY174" s="36"/>
      <c r="CZ174" s="36"/>
      <c r="DA174" s="36"/>
      <c r="DB174" s="36"/>
      <c r="DC174" s="36"/>
      <c r="DD174" s="36"/>
      <c r="DE174" s="59">
        <f t="shared" si="47"/>
        <v>19.81</v>
      </c>
      <c r="DF174" s="59">
        <v>19.81</v>
      </c>
      <c r="DG174" s="59">
        <v>0</v>
      </c>
      <c r="DH174" s="59"/>
      <c r="DI174" s="59"/>
      <c r="DJ174" s="59"/>
      <c r="DK174" s="59" t="s">
        <v>4075</v>
      </c>
      <c r="DL174" s="59">
        <v>0</v>
      </c>
      <c r="DM174" s="23">
        <v>0</v>
      </c>
    </row>
    <row r="175" s="9" customFormat="1" ht="70" customHeight="1" spans="1:117">
      <c r="A175" s="23"/>
      <c r="B175" s="23"/>
      <c r="C175" s="23"/>
      <c r="D175" s="23"/>
      <c r="E175" s="23"/>
      <c r="F175" s="23"/>
      <c r="G175" s="23"/>
      <c r="H175" s="23"/>
      <c r="I175" s="23"/>
      <c r="J175" s="23"/>
      <c r="K175" s="23"/>
      <c r="L175" s="23"/>
      <c r="M175" s="23"/>
      <c r="N175" s="23"/>
      <c r="O175" s="23"/>
      <c r="P175" s="23"/>
      <c r="Q175" s="23">
        <f>SUBTOTAL(103,$W$7:W175)*1</f>
        <v>169</v>
      </c>
      <c r="R175" s="23"/>
      <c r="S175" s="23"/>
      <c r="T175" s="23"/>
      <c r="U175" s="23"/>
      <c r="V175" s="23" t="s">
        <v>4065</v>
      </c>
      <c r="W175" s="23" t="s">
        <v>1790</v>
      </c>
      <c r="X175" s="23" t="s">
        <v>215</v>
      </c>
      <c r="Y175" s="23" t="s">
        <v>571</v>
      </c>
      <c r="Z175" s="23" t="s">
        <v>1780</v>
      </c>
      <c r="AA175" s="23" t="s">
        <v>1791</v>
      </c>
      <c r="AB175" s="23" t="s">
        <v>196</v>
      </c>
      <c r="AC175" s="23" t="s">
        <v>1792</v>
      </c>
      <c r="AD175" s="23" t="s">
        <v>1793</v>
      </c>
      <c r="AE175" s="23" t="s">
        <v>1794</v>
      </c>
      <c r="AF175" s="23" t="s">
        <v>1795</v>
      </c>
      <c r="AG175" s="23" t="s">
        <v>1796</v>
      </c>
      <c r="AH175" s="23" t="s">
        <v>753</v>
      </c>
      <c r="AI175" s="23" t="s">
        <v>225</v>
      </c>
      <c r="AJ175" s="23" t="s">
        <v>1797</v>
      </c>
      <c r="AK175" s="23" t="s">
        <v>1798</v>
      </c>
      <c r="AL175" s="23" t="s">
        <v>1799</v>
      </c>
      <c r="AM175" s="33" t="s">
        <v>365</v>
      </c>
      <c r="AN175" s="33" t="s">
        <v>230</v>
      </c>
      <c r="AO175" s="23" t="s">
        <v>1457</v>
      </c>
      <c r="AP175" s="23" t="s">
        <v>32</v>
      </c>
      <c r="AQ175" s="23"/>
      <c r="AR175" s="23"/>
      <c r="AS175" s="23"/>
      <c r="AT175" s="23"/>
      <c r="AU175" s="36">
        <v>50</v>
      </c>
      <c r="AV175" s="36">
        <v>50</v>
      </c>
      <c r="AW175" s="36">
        <f t="shared" si="36"/>
        <v>50</v>
      </c>
      <c r="AX175" s="36">
        <f t="shared" si="37"/>
        <v>0</v>
      </c>
      <c r="AY175" s="36">
        <v>0</v>
      </c>
      <c r="AZ175" s="36"/>
      <c r="BA175" s="40">
        <v>120</v>
      </c>
      <c r="BB175" s="40">
        <v>23</v>
      </c>
      <c r="BC175" s="23" t="s">
        <v>210</v>
      </c>
      <c r="BD175" s="23" t="s">
        <v>210</v>
      </c>
      <c r="BE175" s="23" t="s">
        <v>211</v>
      </c>
      <c r="BF175" s="23">
        <v>0</v>
      </c>
      <c r="BG175" s="23" t="s">
        <v>212</v>
      </c>
      <c r="BH175" s="23" t="s">
        <v>209</v>
      </c>
      <c r="BI175" s="23" t="s">
        <v>210</v>
      </c>
      <c r="BJ175" s="23">
        <v>0</v>
      </c>
      <c r="BK175" s="23" t="s">
        <v>210</v>
      </c>
      <c r="BL175" s="23">
        <v>0</v>
      </c>
      <c r="BM175" s="23" t="s">
        <v>1800</v>
      </c>
      <c r="BN175" s="23">
        <v>17302370688</v>
      </c>
      <c r="BO175" s="23"/>
      <c r="BP175" s="23" t="s">
        <v>209</v>
      </c>
      <c r="BQ175" s="49">
        <f t="shared" si="38"/>
        <v>50</v>
      </c>
      <c r="BR175" s="49">
        <f t="shared" si="35"/>
        <v>50</v>
      </c>
      <c r="BS175" s="49">
        <f t="shared" si="39"/>
        <v>50</v>
      </c>
      <c r="BT175" s="49">
        <f t="shared" si="40"/>
        <v>0</v>
      </c>
      <c r="BU175" s="49">
        <f t="shared" si="41"/>
        <v>0</v>
      </c>
      <c r="BV175" s="49">
        <f t="shared" si="42"/>
        <v>0</v>
      </c>
      <c r="BW175" s="49">
        <f t="shared" si="43"/>
        <v>0</v>
      </c>
      <c r="BX175" s="49">
        <f t="shared" si="44"/>
        <v>50</v>
      </c>
      <c r="BY175" s="49">
        <v>50</v>
      </c>
      <c r="BZ175" s="49" t="s">
        <v>4073</v>
      </c>
      <c r="CA175" s="49" t="s">
        <v>4074</v>
      </c>
      <c r="CB175" s="36"/>
      <c r="CC175" s="36"/>
      <c r="CD175" s="36"/>
      <c r="CE175" s="36">
        <f t="shared" si="45"/>
        <v>0</v>
      </c>
      <c r="CF175" s="36"/>
      <c r="CG175" s="36"/>
      <c r="CH175" s="36"/>
      <c r="CI175" s="36"/>
      <c r="CJ175" s="36"/>
      <c r="CK175" s="36"/>
      <c r="CL175" s="36"/>
      <c r="CM175" s="36"/>
      <c r="CN175" s="36"/>
      <c r="CO175" s="36"/>
      <c r="CP175" s="36"/>
      <c r="CQ175" s="36">
        <f t="shared" si="46"/>
        <v>0</v>
      </c>
      <c r="CR175" s="36"/>
      <c r="CS175" s="36"/>
      <c r="CT175" s="36"/>
      <c r="CU175" s="36"/>
      <c r="CV175" s="36"/>
      <c r="CW175" s="36"/>
      <c r="CX175" s="59">
        <f t="shared" si="34"/>
        <v>0</v>
      </c>
      <c r="CY175" s="36"/>
      <c r="CZ175" s="36"/>
      <c r="DA175" s="36"/>
      <c r="DB175" s="36"/>
      <c r="DC175" s="36"/>
      <c r="DD175" s="36"/>
      <c r="DE175" s="59">
        <f t="shared" si="47"/>
        <v>40</v>
      </c>
      <c r="DF175" s="59">
        <v>40</v>
      </c>
      <c r="DG175" s="59">
        <v>0</v>
      </c>
      <c r="DH175" s="59"/>
      <c r="DI175" s="59"/>
      <c r="DJ175" s="59"/>
      <c r="DK175" s="59" t="s">
        <v>4075</v>
      </c>
      <c r="DL175" s="59">
        <v>0</v>
      </c>
      <c r="DM175" s="23">
        <v>0</v>
      </c>
    </row>
    <row r="176" s="9" customFormat="1" ht="70" customHeight="1" spans="1:117">
      <c r="A176" s="23"/>
      <c r="B176" s="23"/>
      <c r="C176" s="23"/>
      <c r="D176" s="23"/>
      <c r="E176" s="23"/>
      <c r="F176" s="23"/>
      <c r="G176" s="23"/>
      <c r="H176" s="23"/>
      <c r="I176" s="23"/>
      <c r="J176" s="23"/>
      <c r="K176" s="23"/>
      <c r="L176" s="23"/>
      <c r="M176" s="23"/>
      <c r="N176" s="23"/>
      <c r="O176" s="23"/>
      <c r="P176" s="23"/>
      <c r="Q176" s="23">
        <f>SUBTOTAL(103,$W$7:W176)*1</f>
        <v>170</v>
      </c>
      <c r="R176" s="23"/>
      <c r="S176" s="23"/>
      <c r="T176" s="30"/>
      <c r="U176" s="23"/>
      <c r="V176" s="23" t="s">
        <v>4065</v>
      </c>
      <c r="W176" s="23" t="s">
        <v>1801</v>
      </c>
      <c r="X176" s="23" t="s">
        <v>215</v>
      </c>
      <c r="Y176" s="23" t="s">
        <v>571</v>
      </c>
      <c r="Z176" s="23" t="s">
        <v>1780</v>
      </c>
      <c r="AA176" s="23" t="s">
        <v>1802</v>
      </c>
      <c r="AB176" s="23" t="s">
        <v>196</v>
      </c>
      <c r="AC176" s="23" t="s">
        <v>1803</v>
      </c>
      <c r="AD176" s="23" t="s">
        <v>1804</v>
      </c>
      <c r="AE176" s="23" t="s">
        <v>1805</v>
      </c>
      <c r="AF176" s="23" t="s">
        <v>1804</v>
      </c>
      <c r="AG176" s="23" t="s">
        <v>1806</v>
      </c>
      <c r="AH176" s="23" t="s">
        <v>1807</v>
      </c>
      <c r="AI176" s="23" t="s">
        <v>225</v>
      </c>
      <c r="AJ176" s="23" t="s">
        <v>1808</v>
      </c>
      <c r="AK176" s="23" t="s">
        <v>1809</v>
      </c>
      <c r="AL176" s="23" t="s">
        <v>1810</v>
      </c>
      <c r="AM176" s="33" t="s">
        <v>365</v>
      </c>
      <c r="AN176" s="33" t="s">
        <v>230</v>
      </c>
      <c r="AO176" s="23" t="s">
        <v>1457</v>
      </c>
      <c r="AP176" s="23" t="s">
        <v>93</v>
      </c>
      <c r="AQ176" s="23"/>
      <c r="AR176" s="23"/>
      <c r="AS176" s="23"/>
      <c r="AT176" s="23"/>
      <c r="AU176" s="36">
        <v>300</v>
      </c>
      <c r="AV176" s="36">
        <v>300</v>
      </c>
      <c r="AW176" s="36">
        <f t="shared" si="36"/>
        <v>300</v>
      </c>
      <c r="AX176" s="36">
        <f t="shared" si="37"/>
        <v>0</v>
      </c>
      <c r="AY176" s="36">
        <v>0</v>
      </c>
      <c r="AZ176" s="36"/>
      <c r="BA176" s="40">
        <v>500</v>
      </c>
      <c r="BB176" s="40">
        <v>20</v>
      </c>
      <c r="BC176" s="23" t="s">
        <v>210</v>
      </c>
      <c r="BD176" s="23" t="s">
        <v>210</v>
      </c>
      <c r="BE176" s="23" t="s">
        <v>211</v>
      </c>
      <c r="BF176" s="23">
        <v>0</v>
      </c>
      <c r="BG176" s="23" t="s">
        <v>212</v>
      </c>
      <c r="BH176" s="23" t="s">
        <v>210</v>
      </c>
      <c r="BI176" s="23" t="s">
        <v>210</v>
      </c>
      <c r="BJ176" s="23">
        <v>0</v>
      </c>
      <c r="BK176" s="23" t="s">
        <v>210</v>
      </c>
      <c r="BL176" s="23">
        <v>0</v>
      </c>
      <c r="BM176" s="23" t="s">
        <v>1811</v>
      </c>
      <c r="BN176" s="23">
        <v>13896889756</v>
      </c>
      <c r="BO176" s="23"/>
      <c r="BP176" s="23" t="s">
        <v>209</v>
      </c>
      <c r="BQ176" s="49">
        <f t="shared" si="38"/>
        <v>300</v>
      </c>
      <c r="BR176" s="49">
        <f t="shared" si="35"/>
        <v>300</v>
      </c>
      <c r="BS176" s="49">
        <f t="shared" si="39"/>
        <v>300</v>
      </c>
      <c r="BT176" s="49">
        <f t="shared" si="40"/>
        <v>0</v>
      </c>
      <c r="BU176" s="49">
        <f t="shared" si="41"/>
        <v>0</v>
      </c>
      <c r="BV176" s="49">
        <f t="shared" si="42"/>
        <v>0</v>
      </c>
      <c r="BW176" s="49">
        <f t="shared" si="43"/>
        <v>0</v>
      </c>
      <c r="BX176" s="49">
        <f t="shared" si="44"/>
        <v>300</v>
      </c>
      <c r="BY176" s="49">
        <v>300</v>
      </c>
      <c r="BZ176" s="52" t="s">
        <v>4078</v>
      </c>
      <c r="CA176" s="52" t="s">
        <v>4079</v>
      </c>
      <c r="CB176" s="36"/>
      <c r="CC176" s="36"/>
      <c r="CD176" s="36"/>
      <c r="CE176" s="36">
        <f t="shared" si="45"/>
        <v>0</v>
      </c>
      <c r="CF176" s="36"/>
      <c r="CG176" s="36"/>
      <c r="CH176" s="36"/>
      <c r="CI176" s="36"/>
      <c r="CJ176" s="36"/>
      <c r="CK176" s="36"/>
      <c r="CL176" s="36"/>
      <c r="CM176" s="36"/>
      <c r="CN176" s="36"/>
      <c r="CO176" s="36"/>
      <c r="CP176" s="36"/>
      <c r="CQ176" s="36">
        <f t="shared" si="46"/>
        <v>0</v>
      </c>
      <c r="CR176" s="36"/>
      <c r="CS176" s="36"/>
      <c r="CT176" s="36"/>
      <c r="CU176" s="36"/>
      <c r="CV176" s="36"/>
      <c r="CW176" s="36"/>
      <c r="CX176" s="59">
        <f t="shared" si="34"/>
        <v>0</v>
      </c>
      <c r="CY176" s="36"/>
      <c r="CZ176" s="36"/>
      <c r="DA176" s="36"/>
      <c r="DB176" s="36"/>
      <c r="DC176" s="36"/>
      <c r="DD176" s="36"/>
      <c r="DE176" s="59">
        <f t="shared" si="47"/>
        <v>284.12</v>
      </c>
      <c r="DF176" s="59">
        <v>284.12</v>
      </c>
      <c r="DG176" s="59">
        <v>0</v>
      </c>
      <c r="DH176" s="59"/>
      <c r="DI176" s="59"/>
      <c r="DJ176" s="59"/>
      <c r="DK176" s="59" t="s">
        <v>4075</v>
      </c>
      <c r="DL176" s="59">
        <v>0</v>
      </c>
      <c r="DM176" s="23">
        <v>0</v>
      </c>
    </row>
    <row r="177" s="9" customFormat="1" ht="70" customHeight="1" spans="1:117">
      <c r="A177" s="23"/>
      <c r="B177" s="23"/>
      <c r="C177" s="23"/>
      <c r="D177" s="23"/>
      <c r="E177" s="23"/>
      <c r="F177" s="23"/>
      <c r="G177" s="23"/>
      <c r="H177" s="23"/>
      <c r="I177" s="23"/>
      <c r="J177" s="23"/>
      <c r="K177" s="23"/>
      <c r="L177" s="23"/>
      <c r="M177" s="23"/>
      <c r="N177" s="23"/>
      <c r="O177" s="23"/>
      <c r="P177" s="23"/>
      <c r="Q177" s="23">
        <f>SUBTOTAL(103,$W$7:W177)*1</f>
        <v>171</v>
      </c>
      <c r="R177" s="23"/>
      <c r="S177" s="23"/>
      <c r="T177" s="23"/>
      <c r="U177" s="23"/>
      <c r="V177" s="23" t="s">
        <v>4065</v>
      </c>
      <c r="W177" s="23" t="s">
        <v>1812</v>
      </c>
      <c r="X177" s="23" t="s">
        <v>215</v>
      </c>
      <c r="Y177" s="23" t="s">
        <v>571</v>
      </c>
      <c r="Z177" s="23" t="s">
        <v>1780</v>
      </c>
      <c r="AA177" s="23" t="s">
        <v>1813</v>
      </c>
      <c r="AB177" s="23" t="s">
        <v>196</v>
      </c>
      <c r="AC177" s="23" t="s">
        <v>1814</v>
      </c>
      <c r="AD177" s="23" t="s">
        <v>1815</v>
      </c>
      <c r="AE177" s="23" t="s">
        <v>1816</v>
      </c>
      <c r="AF177" s="23" t="s">
        <v>1815</v>
      </c>
      <c r="AG177" s="23" t="s">
        <v>1817</v>
      </c>
      <c r="AH177" s="23" t="s">
        <v>1818</v>
      </c>
      <c r="AI177" s="23" t="s">
        <v>225</v>
      </c>
      <c r="AJ177" s="23" t="s">
        <v>1819</v>
      </c>
      <c r="AK177" s="23" t="s">
        <v>1820</v>
      </c>
      <c r="AL177" s="23" t="s">
        <v>1821</v>
      </c>
      <c r="AM177" s="33" t="s">
        <v>365</v>
      </c>
      <c r="AN177" s="33" t="s">
        <v>290</v>
      </c>
      <c r="AO177" s="23" t="s">
        <v>1457</v>
      </c>
      <c r="AP177" s="23" t="s">
        <v>93</v>
      </c>
      <c r="AQ177" s="23"/>
      <c r="AR177" s="23"/>
      <c r="AS177" s="23"/>
      <c r="AT177" s="23"/>
      <c r="AU177" s="36">
        <v>200</v>
      </c>
      <c r="AV177" s="36">
        <v>200</v>
      </c>
      <c r="AW177" s="36">
        <f t="shared" si="36"/>
        <v>200</v>
      </c>
      <c r="AX177" s="36">
        <f t="shared" si="37"/>
        <v>0</v>
      </c>
      <c r="AY177" s="36">
        <v>0</v>
      </c>
      <c r="AZ177" s="36"/>
      <c r="BA177" s="40">
        <v>1000</v>
      </c>
      <c r="BB177" s="40">
        <v>25</v>
      </c>
      <c r="BC177" s="23" t="s">
        <v>210</v>
      </c>
      <c r="BD177" s="23" t="s">
        <v>210</v>
      </c>
      <c r="BE177" s="23" t="s">
        <v>211</v>
      </c>
      <c r="BF177" s="23">
        <v>0</v>
      </c>
      <c r="BG177" s="23" t="s">
        <v>212</v>
      </c>
      <c r="BH177" s="23" t="s">
        <v>210</v>
      </c>
      <c r="BI177" s="23" t="s">
        <v>210</v>
      </c>
      <c r="BJ177" s="23">
        <v>0</v>
      </c>
      <c r="BK177" s="23" t="s">
        <v>210</v>
      </c>
      <c r="BL177" s="23">
        <v>0</v>
      </c>
      <c r="BM177" s="23" t="s">
        <v>1822</v>
      </c>
      <c r="BN177" s="23" t="s">
        <v>1823</v>
      </c>
      <c r="BO177" s="23"/>
      <c r="BP177" s="23" t="s">
        <v>209</v>
      </c>
      <c r="BQ177" s="49">
        <f t="shared" si="38"/>
        <v>200</v>
      </c>
      <c r="BR177" s="49">
        <f t="shared" si="35"/>
        <v>200</v>
      </c>
      <c r="BS177" s="49">
        <f t="shared" si="39"/>
        <v>200</v>
      </c>
      <c r="BT177" s="49">
        <f t="shared" si="40"/>
        <v>0</v>
      </c>
      <c r="BU177" s="49">
        <f t="shared" si="41"/>
        <v>0</v>
      </c>
      <c r="BV177" s="49">
        <f t="shared" si="42"/>
        <v>0</v>
      </c>
      <c r="BW177" s="49">
        <f t="shared" si="43"/>
        <v>0</v>
      </c>
      <c r="BX177" s="49">
        <f t="shared" si="44"/>
        <v>200</v>
      </c>
      <c r="BY177" s="49">
        <v>200</v>
      </c>
      <c r="BZ177" s="52" t="s">
        <v>4078</v>
      </c>
      <c r="CA177" s="52" t="s">
        <v>4079</v>
      </c>
      <c r="CB177" s="36"/>
      <c r="CC177" s="36"/>
      <c r="CD177" s="36"/>
      <c r="CE177" s="36">
        <f t="shared" si="45"/>
        <v>0</v>
      </c>
      <c r="CF177" s="36"/>
      <c r="CG177" s="36"/>
      <c r="CH177" s="36"/>
      <c r="CI177" s="36"/>
      <c r="CJ177" s="36"/>
      <c r="CK177" s="36"/>
      <c r="CL177" s="36"/>
      <c r="CM177" s="36"/>
      <c r="CN177" s="36"/>
      <c r="CO177" s="36"/>
      <c r="CP177" s="36"/>
      <c r="CQ177" s="36">
        <f t="shared" si="46"/>
        <v>0</v>
      </c>
      <c r="CR177" s="36"/>
      <c r="CS177" s="36"/>
      <c r="CT177" s="36"/>
      <c r="CU177" s="36"/>
      <c r="CV177" s="36"/>
      <c r="CW177" s="36"/>
      <c r="CX177" s="59">
        <f t="shared" si="34"/>
        <v>0</v>
      </c>
      <c r="CY177" s="36"/>
      <c r="CZ177" s="36"/>
      <c r="DA177" s="36"/>
      <c r="DB177" s="36"/>
      <c r="DC177" s="36"/>
      <c r="DD177" s="36"/>
      <c r="DE177" s="59">
        <f t="shared" si="47"/>
        <v>185.68</v>
      </c>
      <c r="DF177" s="59">
        <v>185.68</v>
      </c>
      <c r="DG177" s="59">
        <v>0</v>
      </c>
      <c r="DH177" s="59"/>
      <c r="DI177" s="59"/>
      <c r="DJ177" s="59"/>
      <c r="DK177" s="59" t="s">
        <v>4083</v>
      </c>
      <c r="DL177" s="59">
        <v>0</v>
      </c>
      <c r="DM177" s="23">
        <v>0</v>
      </c>
    </row>
    <row r="178" s="9" customFormat="1" ht="70" customHeight="1" spans="1:117">
      <c r="A178" s="23"/>
      <c r="B178" s="23"/>
      <c r="C178" s="23"/>
      <c r="D178" s="23"/>
      <c r="E178" s="23"/>
      <c r="F178" s="23"/>
      <c r="G178" s="23"/>
      <c r="H178" s="23"/>
      <c r="I178" s="23"/>
      <c r="J178" s="23"/>
      <c r="K178" s="23"/>
      <c r="L178" s="23"/>
      <c r="M178" s="23"/>
      <c r="N178" s="23"/>
      <c r="O178" s="23"/>
      <c r="P178" s="23"/>
      <c r="Q178" s="23">
        <f>SUBTOTAL(103,$W$7:W178)*1</f>
        <v>172</v>
      </c>
      <c r="R178" s="23"/>
      <c r="S178" s="23"/>
      <c r="T178" s="30"/>
      <c r="U178" s="23"/>
      <c r="V178" s="23" t="s">
        <v>4065</v>
      </c>
      <c r="W178" s="23" t="s">
        <v>1824</v>
      </c>
      <c r="X178" s="23" t="s">
        <v>192</v>
      </c>
      <c r="Y178" s="23" t="s">
        <v>193</v>
      </c>
      <c r="Z178" s="23" t="s">
        <v>1207</v>
      </c>
      <c r="AA178" s="23" t="s">
        <v>1825</v>
      </c>
      <c r="AB178" s="23" t="s">
        <v>196</v>
      </c>
      <c r="AC178" s="23" t="s">
        <v>90</v>
      </c>
      <c r="AD178" s="23" t="s">
        <v>1826</v>
      </c>
      <c r="AE178" s="23" t="s">
        <v>1827</v>
      </c>
      <c r="AF178" s="23" t="s">
        <v>1828</v>
      </c>
      <c r="AG178" s="23" t="s">
        <v>1829</v>
      </c>
      <c r="AH178" s="23" t="s">
        <v>224</v>
      </c>
      <c r="AI178" s="23" t="s">
        <v>225</v>
      </c>
      <c r="AJ178" s="23" t="s">
        <v>1830</v>
      </c>
      <c r="AK178" s="23" t="s">
        <v>1831</v>
      </c>
      <c r="AL178" s="23" t="s">
        <v>1832</v>
      </c>
      <c r="AM178" s="33" t="s">
        <v>558</v>
      </c>
      <c r="AN178" s="33" t="s">
        <v>230</v>
      </c>
      <c r="AO178" s="23" t="s">
        <v>1457</v>
      </c>
      <c r="AP178" s="23" t="s">
        <v>90</v>
      </c>
      <c r="AQ178" s="23"/>
      <c r="AR178" s="23"/>
      <c r="AS178" s="23"/>
      <c r="AT178" s="23"/>
      <c r="AU178" s="36">
        <v>890</v>
      </c>
      <c r="AV178" s="36">
        <v>890</v>
      </c>
      <c r="AW178" s="36">
        <f t="shared" si="36"/>
        <v>610</v>
      </c>
      <c r="AX178" s="36">
        <f t="shared" si="37"/>
        <v>280</v>
      </c>
      <c r="AY178" s="36">
        <v>0</v>
      </c>
      <c r="AZ178" s="36"/>
      <c r="BA178" s="40">
        <v>0</v>
      </c>
      <c r="BB178" s="40">
        <v>0</v>
      </c>
      <c r="BC178" s="23">
        <v>0</v>
      </c>
      <c r="BD178" s="23">
        <v>0</v>
      </c>
      <c r="BE178" s="23">
        <v>0</v>
      </c>
      <c r="BF178" s="23">
        <v>0</v>
      </c>
      <c r="BG178" s="23">
        <v>0</v>
      </c>
      <c r="BH178" s="23">
        <v>0</v>
      </c>
      <c r="BI178" s="23">
        <v>0</v>
      </c>
      <c r="BJ178" s="23">
        <v>0</v>
      </c>
      <c r="BK178" s="23">
        <v>0</v>
      </c>
      <c r="BL178" s="23">
        <v>0</v>
      </c>
      <c r="BM178" s="23">
        <v>0</v>
      </c>
      <c r="BN178" s="23">
        <v>0</v>
      </c>
      <c r="BO178" s="23"/>
      <c r="BP178" s="23" t="s">
        <v>209</v>
      </c>
      <c r="BQ178" s="49">
        <f t="shared" si="38"/>
        <v>610</v>
      </c>
      <c r="BR178" s="49">
        <f t="shared" si="35"/>
        <v>530</v>
      </c>
      <c r="BS178" s="49">
        <f t="shared" si="39"/>
        <v>480</v>
      </c>
      <c r="BT178" s="49">
        <f t="shared" si="40"/>
        <v>50</v>
      </c>
      <c r="BU178" s="49">
        <f t="shared" si="41"/>
        <v>0</v>
      </c>
      <c r="BV178" s="49">
        <f t="shared" si="42"/>
        <v>80</v>
      </c>
      <c r="BW178" s="49">
        <f t="shared" si="43"/>
        <v>0</v>
      </c>
      <c r="BX178" s="49">
        <f t="shared" si="44"/>
        <v>480</v>
      </c>
      <c r="BY178" s="49">
        <v>360</v>
      </c>
      <c r="BZ178" s="52" t="s">
        <v>4078</v>
      </c>
      <c r="CA178" s="52" t="s">
        <v>4079</v>
      </c>
      <c r="CB178" s="49">
        <v>120</v>
      </c>
      <c r="CC178" s="49" t="s">
        <v>4078</v>
      </c>
      <c r="CD178" s="49" t="s">
        <v>4088</v>
      </c>
      <c r="CE178" s="36">
        <f t="shared" si="45"/>
        <v>50</v>
      </c>
      <c r="CF178" s="36">
        <v>50</v>
      </c>
      <c r="CG178" s="36" t="s">
        <v>4066</v>
      </c>
      <c r="CH178" s="36" t="s">
        <v>4115</v>
      </c>
      <c r="CI178" s="36"/>
      <c r="CJ178" s="36"/>
      <c r="CK178" s="36"/>
      <c r="CL178" s="36"/>
      <c r="CM178" s="36"/>
      <c r="CN178" s="36"/>
      <c r="CO178" s="36"/>
      <c r="CP178" s="36"/>
      <c r="CQ178" s="36">
        <f t="shared" si="46"/>
        <v>80</v>
      </c>
      <c r="CR178" s="36">
        <v>80</v>
      </c>
      <c r="CS178" s="36" t="s">
        <v>4090</v>
      </c>
      <c r="CT178" s="36" t="s">
        <v>4091</v>
      </c>
      <c r="CU178" s="36"/>
      <c r="CV178" s="36"/>
      <c r="CW178" s="36"/>
      <c r="CX178" s="59">
        <f t="shared" si="34"/>
        <v>0</v>
      </c>
      <c r="CY178" s="36">
        <v>0</v>
      </c>
      <c r="CZ178" s="36" t="s">
        <v>4211</v>
      </c>
      <c r="DA178" s="36" t="s">
        <v>4212</v>
      </c>
      <c r="DB178" s="36"/>
      <c r="DC178" s="36"/>
      <c r="DD178" s="36"/>
      <c r="DE178" s="59">
        <f t="shared" si="47"/>
        <v>341.27</v>
      </c>
      <c r="DF178" s="59">
        <v>341.27</v>
      </c>
      <c r="DG178" s="59">
        <v>0</v>
      </c>
      <c r="DH178" s="59"/>
      <c r="DI178" s="59"/>
      <c r="DJ178" s="59"/>
      <c r="DK178" s="59" t="s">
        <v>4075</v>
      </c>
      <c r="DL178" s="59">
        <v>0</v>
      </c>
      <c r="DM178" s="23">
        <v>0</v>
      </c>
    </row>
    <row r="179" s="9" customFormat="1" ht="70" customHeight="1" spans="1:117">
      <c r="A179" s="23"/>
      <c r="B179" s="23"/>
      <c r="C179" s="23"/>
      <c r="D179" s="23"/>
      <c r="E179" s="23"/>
      <c r="F179" s="23"/>
      <c r="G179" s="23"/>
      <c r="H179" s="23"/>
      <c r="I179" s="23"/>
      <c r="J179" s="23"/>
      <c r="K179" s="23"/>
      <c r="L179" s="23"/>
      <c r="M179" s="23"/>
      <c r="N179" s="23"/>
      <c r="O179" s="23"/>
      <c r="P179" s="23"/>
      <c r="Q179" s="23">
        <f>SUBTOTAL(103,$W$7:W179)*1</f>
        <v>173</v>
      </c>
      <c r="R179" s="23"/>
      <c r="S179" s="23"/>
      <c r="T179" s="23"/>
      <c r="U179" s="23"/>
      <c r="V179" s="23" t="s">
        <v>4065</v>
      </c>
      <c r="W179" s="23" t="s">
        <v>1833</v>
      </c>
      <c r="X179" s="23" t="s">
        <v>215</v>
      </c>
      <c r="Y179" s="23" t="s">
        <v>1834</v>
      </c>
      <c r="Z179" s="23" t="s">
        <v>1835</v>
      </c>
      <c r="AA179" s="23" t="s">
        <v>1836</v>
      </c>
      <c r="AB179" s="23" t="s">
        <v>574</v>
      </c>
      <c r="AC179" s="23" t="s">
        <v>1837</v>
      </c>
      <c r="AD179" s="23" t="s">
        <v>1838</v>
      </c>
      <c r="AE179" s="23" t="s">
        <v>1839</v>
      </c>
      <c r="AF179" s="23" t="s">
        <v>1838</v>
      </c>
      <c r="AG179" s="23" t="s">
        <v>1840</v>
      </c>
      <c r="AH179" s="23" t="s">
        <v>224</v>
      </c>
      <c r="AI179" s="23" t="s">
        <v>225</v>
      </c>
      <c r="AJ179" s="23" t="s">
        <v>1841</v>
      </c>
      <c r="AK179" s="23" t="s">
        <v>1842</v>
      </c>
      <c r="AL179" s="23" t="s">
        <v>1843</v>
      </c>
      <c r="AM179" s="33" t="s">
        <v>815</v>
      </c>
      <c r="AN179" s="33" t="s">
        <v>230</v>
      </c>
      <c r="AO179" s="23" t="s">
        <v>1457</v>
      </c>
      <c r="AP179" s="23" t="s">
        <v>93</v>
      </c>
      <c r="AQ179" s="23"/>
      <c r="AR179" s="23"/>
      <c r="AS179" s="23"/>
      <c r="AT179" s="23"/>
      <c r="AU179" s="36">
        <v>2193</v>
      </c>
      <c r="AV179" s="36">
        <v>2193</v>
      </c>
      <c r="AW179" s="36">
        <f t="shared" si="36"/>
        <v>2189.011465</v>
      </c>
      <c r="AX179" s="36">
        <f t="shared" si="37"/>
        <v>-4.39648317751562e-14</v>
      </c>
      <c r="AY179" s="36">
        <f>CP179</f>
        <v>3.988535</v>
      </c>
      <c r="AZ179" s="36"/>
      <c r="BA179" s="40">
        <v>1000</v>
      </c>
      <c r="BB179" s="40">
        <v>50</v>
      </c>
      <c r="BC179" s="23" t="s">
        <v>210</v>
      </c>
      <c r="BD179" s="23" t="s">
        <v>210</v>
      </c>
      <c r="BE179" s="23" t="s">
        <v>211</v>
      </c>
      <c r="BF179" s="23">
        <v>0</v>
      </c>
      <c r="BG179" s="23" t="s">
        <v>212</v>
      </c>
      <c r="BH179" s="23" t="s">
        <v>209</v>
      </c>
      <c r="BI179" s="23" t="s">
        <v>210</v>
      </c>
      <c r="BJ179" s="23">
        <v>0</v>
      </c>
      <c r="BK179" s="23" t="s">
        <v>210</v>
      </c>
      <c r="BL179" s="23">
        <v>0</v>
      </c>
      <c r="BM179" s="23" t="s">
        <v>1844</v>
      </c>
      <c r="BN179" s="23">
        <v>13389696627</v>
      </c>
      <c r="BO179" s="23"/>
      <c r="BP179" s="23" t="s">
        <v>209</v>
      </c>
      <c r="BQ179" s="49">
        <f t="shared" si="38"/>
        <v>2189.011465</v>
      </c>
      <c r="BR179" s="49">
        <f t="shared" si="35"/>
        <v>2189.011465</v>
      </c>
      <c r="BS179" s="49">
        <f t="shared" si="39"/>
        <v>2189.011465</v>
      </c>
      <c r="BT179" s="49">
        <f t="shared" si="40"/>
        <v>0</v>
      </c>
      <c r="BU179" s="49">
        <v>0</v>
      </c>
      <c r="BV179" s="49">
        <f t="shared" si="42"/>
        <v>0</v>
      </c>
      <c r="BW179" s="49">
        <f t="shared" si="43"/>
        <v>0</v>
      </c>
      <c r="BX179" s="49">
        <f t="shared" si="44"/>
        <v>2189.011465</v>
      </c>
      <c r="BY179" s="49">
        <v>2189.011465</v>
      </c>
      <c r="BZ179" s="52" t="s">
        <v>4078</v>
      </c>
      <c r="CA179" s="52" t="s">
        <v>4079</v>
      </c>
      <c r="CB179" s="36"/>
      <c r="CC179" s="36"/>
      <c r="CD179" s="36"/>
      <c r="CE179" s="36">
        <f t="shared" si="45"/>
        <v>0</v>
      </c>
      <c r="CF179" s="36"/>
      <c r="CG179" s="36"/>
      <c r="CH179" s="36"/>
      <c r="CI179" s="36"/>
      <c r="CJ179" s="36"/>
      <c r="CK179" s="36"/>
      <c r="CL179" s="36"/>
      <c r="CM179" s="36"/>
      <c r="CN179" s="36"/>
      <c r="CO179" s="36">
        <v>0</v>
      </c>
      <c r="CP179" s="36">
        <v>3.988535</v>
      </c>
      <c r="CQ179" s="36">
        <f t="shared" si="46"/>
        <v>0</v>
      </c>
      <c r="CR179" s="36"/>
      <c r="CS179" s="36"/>
      <c r="CT179" s="36"/>
      <c r="CU179" s="36"/>
      <c r="CV179" s="36"/>
      <c r="CW179" s="36"/>
      <c r="CX179" s="59">
        <f t="shared" si="34"/>
        <v>0</v>
      </c>
      <c r="CY179" s="36"/>
      <c r="CZ179" s="36"/>
      <c r="DA179" s="36"/>
      <c r="DB179" s="36"/>
      <c r="DC179" s="36"/>
      <c r="DD179" s="36"/>
      <c r="DE179" s="59">
        <f t="shared" si="47"/>
        <v>2189.01</v>
      </c>
      <c r="DF179" s="59">
        <v>2189.01</v>
      </c>
      <c r="DG179" s="59">
        <v>0</v>
      </c>
      <c r="DH179" s="59"/>
      <c r="DI179" s="59"/>
      <c r="DJ179" s="59"/>
      <c r="DK179" s="59" t="s">
        <v>4075</v>
      </c>
      <c r="DL179" s="59">
        <v>0</v>
      </c>
      <c r="DM179" s="23">
        <v>0</v>
      </c>
    </row>
    <row r="180" s="9" customFormat="1" ht="70" customHeight="1" spans="1:117">
      <c r="A180" s="23"/>
      <c r="B180" s="23"/>
      <c r="C180" s="23"/>
      <c r="D180" s="23"/>
      <c r="E180" s="23"/>
      <c r="F180" s="23"/>
      <c r="G180" s="23"/>
      <c r="H180" s="23"/>
      <c r="I180" s="23"/>
      <c r="J180" s="23"/>
      <c r="K180" s="23"/>
      <c r="L180" s="23"/>
      <c r="M180" s="23"/>
      <c r="N180" s="23"/>
      <c r="O180" s="23"/>
      <c r="P180" s="23"/>
      <c r="Q180" s="23">
        <f>SUBTOTAL(103,$W$7:W180)*1</f>
        <v>174</v>
      </c>
      <c r="R180" s="23" t="s">
        <v>4145</v>
      </c>
      <c r="S180" s="23">
        <v>-122</v>
      </c>
      <c r="T180" s="30"/>
      <c r="U180" s="23"/>
      <c r="V180" s="23" t="s">
        <v>4065</v>
      </c>
      <c r="W180" s="23" t="s">
        <v>1845</v>
      </c>
      <c r="X180" s="23" t="s">
        <v>215</v>
      </c>
      <c r="Y180" s="23" t="s">
        <v>277</v>
      </c>
      <c r="Z180" s="23" t="s">
        <v>1846</v>
      </c>
      <c r="AA180" s="23" t="s">
        <v>1847</v>
      </c>
      <c r="AB180" s="23" t="s">
        <v>196</v>
      </c>
      <c r="AC180" s="23" t="s">
        <v>1848</v>
      </c>
      <c r="AD180" s="23" t="s">
        <v>4213</v>
      </c>
      <c r="AE180" s="23" t="s">
        <v>1850</v>
      </c>
      <c r="AF180" s="23" t="s">
        <v>4213</v>
      </c>
      <c r="AG180" s="23" t="s">
        <v>1851</v>
      </c>
      <c r="AH180" s="23" t="s">
        <v>224</v>
      </c>
      <c r="AI180" s="23" t="s">
        <v>225</v>
      </c>
      <c r="AJ180" s="23" t="s">
        <v>1852</v>
      </c>
      <c r="AK180" s="23" t="s">
        <v>1853</v>
      </c>
      <c r="AL180" s="23" t="s">
        <v>1854</v>
      </c>
      <c r="AM180" s="33" t="s">
        <v>1318</v>
      </c>
      <c r="AN180" s="33" t="s">
        <v>230</v>
      </c>
      <c r="AO180" s="23" t="s">
        <v>1457</v>
      </c>
      <c r="AP180" s="23" t="s">
        <v>93</v>
      </c>
      <c r="AQ180" s="23"/>
      <c r="AR180" s="23"/>
      <c r="AS180" s="23"/>
      <c r="AT180" s="23"/>
      <c r="AU180" s="36">
        <v>159</v>
      </c>
      <c r="AV180" s="36">
        <v>159</v>
      </c>
      <c r="AW180" s="36">
        <f t="shared" si="36"/>
        <v>159</v>
      </c>
      <c r="AX180" s="36">
        <f t="shared" si="37"/>
        <v>0</v>
      </c>
      <c r="AY180" s="36">
        <v>0</v>
      </c>
      <c r="AZ180" s="36"/>
      <c r="BA180" s="40">
        <v>30</v>
      </c>
      <c r="BB180" s="40">
        <v>15</v>
      </c>
      <c r="BC180" s="23" t="s">
        <v>210</v>
      </c>
      <c r="BD180" s="23" t="s">
        <v>210</v>
      </c>
      <c r="BE180" s="23" t="s">
        <v>211</v>
      </c>
      <c r="BF180" s="23">
        <v>0</v>
      </c>
      <c r="BG180" s="23" t="s">
        <v>212</v>
      </c>
      <c r="BH180" s="23">
        <v>0</v>
      </c>
      <c r="BI180" s="23" t="s">
        <v>210</v>
      </c>
      <c r="BJ180" s="23">
        <v>0</v>
      </c>
      <c r="BK180" s="23" t="s">
        <v>210</v>
      </c>
      <c r="BL180" s="23">
        <v>0</v>
      </c>
      <c r="BM180" s="23" t="s">
        <v>1855</v>
      </c>
      <c r="BN180" s="23">
        <v>17318422999</v>
      </c>
      <c r="BO180" s="23"/>
      <c r="BP180" s="23" t="s">
        <v>209</v>
      </c>
      <c r="BQ180" s="49">
        <f t="shared" si="38"/>
        <v>159</v>
      </c>
      <c r="BR180" s="49">
        <f t="shared" si="35"/>
        <v>159</v>
      </c>
      <c r="BS180" s="49">
        <f t="shared" si="39"/>
        <v>159</v>
      </c>
      <c r="BT180" s="49">
        <f t="shared" si="40"/>
        <v>0</v>
      </c>
      <c r="BU180" s="49">
        <f t="shared" ref="BU180:BU243" si="48">CO180</f>
        <v>0</v>
      </c>
      <c r="BV180" s="49">
        <f t="shared" si="42"/>
        <v>0</v>
      </c>
      <c r="BW180" s="49">
        <f t="shared" si="43"/>
        <v>0</v>
      </c>
      <c r="BX180" s="49">
        <f t="shared" si="44"/>
        <v>159</v>
      </c>
      <c r="BY180" s="49">
        <v>159</v>
      </c>
      <c r="BZ180" s="52" t="s">
        <v>4078</v>
      </c>
      <c r="CA180" s="52" t="s">
        <v>4079</v>
      </c>
      <c r="CB180" s="36"/>
      <c r="CC180" s="36"/>
      <c r="CD180" s="36"/>
      <c r="CE180" s="36">
        <f t="shared" si="45"/>
        <v>0</v>
      </c>
      <c r="CF180" s="36"/>
      <c r="CG180" s="36"/>
      <c r="CH180" s="36"/>
      <c r="CI180" s="36"/>
      <c r="CJ180" s="36"/>
      <c r="CK180" s="36"/>
      <c r="CL180" s="36"/>
      <c r="CM180" s="36"/>
      <c r="CN180" s="36"/>
      <c r="CO180" s="36"/>
      <c r="CP180" s="36"/>
      <c r="CQ180" s="36">
        <f t="shared" si="46"/>
        <v>0</v>
      </c>
      <c r="CR180" s="36"/>
      <c r="CS180" s="36"/>
      <c r="CT180" s="36"/>
      <c r="CU180" s="36"/>
      <c r="CV180" s="36"/>
      <c r="CW180" s="36"/>
      <c r="CX180" s="59">
        <f t="shared" si="34"/>
        <v>0</v>
      </c>
      <c r="CY180" s="36"/>
      <c r="CZ180" s="36"/>
      <c r="DA180" s="36"/>
      <c r="DB180" s="36"/>
      <c r="DC180" s="36"/>
      <c r="DD180" s="36"/>
      <c r="DE180" s="59">
        <f t="shared" si="47"/>
        <v>127.2</v>
      </c>
      <c r="DF180" s="59">
        <v>127.2</v>
      </c>
      <c r="DG180" s="59">
        <v>0</v>
      </c>
      <c r="DH180" s="59"/>
      <c r="DI180" s="59"/>
      <c r="DJ180" s="59"/>
      <c r="DK180" s="59" t="s">
        <v>4075</v>
      </c>
      <c r="DL180" s="59">
        <v>0</v>
      </c>
      <c r="DM180" s="23">
        <v>0</v>
      </c>
    </row>
    <row r="181" s="9" customFormat="1" ht="70" customHeight="1" spans="1:117">
      <c r="A181" s="23"/>
      <c r="B181" s="23"/>
      <c r="C181" s="23"/>
      <c r="D181" s="23"/>
      <c r="E181" s="23"/>
      <c r="F181" s="23"/>
      <c r="G181" s="23"/>
      <c r="H181" s="23"/>
      <c r="I181" s="23"/>
      <c r="J181" s="23"/>
      <c r="K181" s="23"/>
      <c r="L181" s="23"/>
      <c r="M181" s="23"/>
      <c r="N181" s="23"/>
      <c r="O181" s="23"/>
      <c r="P181" s="23"/>
      <c r="Q181" s="23">
        <f>SUBTOTAL(103,$W$7:W181)*1</f>
        <v>175</v>
      </c>
      <c r="R181" s="23" t="s">
        <v>4145</v>
      </c>
      <c r="S181" s="23">
        <v>-4</v>
      </c>
      <c r="T181" s="23"/>
      <c r="U181" s="23"/>
      <c r="V181" s="23" t="s">
        <v>4065</v>
      </c>
      <c r="W181" s="23" t="s">
        <v>1856</v>
      </c>
      <c r="X181" s="23" t="s">
        <v>215</v>
      </c>
      <c r="Y181" s="23" t="s">
        <v>277</v>
      </c>
      <c r="Z181" s="23" t="s">
        <v>1846</v>
      </c>
      <c r="AA181" s="23" t="s">
        <v>1857</v>
      </c>
      <c r="AB181" s="23" t="s">
        <v>196</v>
      </c>
      <c r="AC181" s="23" t="s">
        <v>1858</v>
      </c>
      <c r="AD181" s="23" t="s">
        <v>1859</v>
      </c>
      <c r="AE181" s="23" t="s">
        <v>1860</v>
      </c>
      <c r="AF181" s="23" t="s">
        <v>1859</v>
      </c>
      <c r="AG181" s="23" t="s">
        <v>1861</v>
      </c>
      <c r="AH181" s="23" t="s">
        <v>224</v>
      </c>
      <c r="AI181" s="23" t="s">
        <v>225</v>
      </c>
      <c r="AJ181" s="23" t="s">
        <v>1852</v>
      </c>
      <c r="AK181" s="23" t="s">
        <v>1862</v>
      </c>
      <c r="AL181" s="23" t="s">
        <v>1863</v>
      </c>
      <c r="AM181" s="33" t="s">
        <v>1318</v>
      </c>
      <c r="AN181" s="33" t="s">
        <v>230</v>
      </c>
      <c r="AO181" s="23" t="s">
        <v>1457</v>
      </c>
      <c r="AP181" s="23" t="s">
        <v>93</v>
      </c>
      <c r="AQ181" s="23"/>
      <c r="AR181" s="23"/>
      <c r="AS181" s="23"/>
      <c r="AT181" s="23"/>
      <c r="AU181" s="36">
        <v>237</v>
      </c>
      <c r="AV181" s="36">
        <v>237</v>
      </c>
      <c r="AW181" s="36">
        <f t="shared" si="36"/>
        <v>237</v>
      </c>
      <c r="AX181" s="36">
        <f t="shared" si="37"/>
        <v>0</v>
      </c>
      <c r="AY181" s="36">
        <v>0</v>
      </c>
      <c r="AZ181" s="36"/>
      <c r="BA181" s="40">
        <v>40</v>
      </c>
      <c r="BB181" s="40">
        <v>20</v>
      </c>
      <c r="BC181" s="23" t="s">
        <v>210</v>
      </c>
      <c r="BD181" s="23" t="s">
        <v>210</v>
      </c>
      <c r="BE181" s="23" t="s">
        <v>211</v>
      </c>
      <c r="BF181" s="23">
        <v>0</v>
      </c>
      <c r="BG181" s="23" t="s">
        <v>212</v>
      </c>
      <c r="BH181" s="23">
        <v>0</v>
      </c>
      <c r="BI181" s="23" t="s">
        <v>210</v>
      </c>
      <c r="BJ181" s="23">
        <v>0</v>
      </c>
      <c r="BK181" s="23" t="s">
        <v>210</v>
      </c>
      <c r="BL181" s="23">
        <v>0</v>
      </c>
      <c r="BM181" s="23" t="s">
        <v>1864</v>
      </c>
      <c r="BN181" s="23">
        <v>13628284408</v>
      </c>
      <c r="BO181" s="23"/>
      <c r="BP181" s="23" t="s">
        <v>209</v>
      </c>
      <c r="BQ181" s="49">
        <f t="shared" si="38"/>
        <v>237</v>
      </c>
      <c r="BR181" s="49">
        <f t="shared" si="35"/>
        <v>237</v>
      </c>
      <c r="BS181" s="49">
        <f t="shared" si="39"/>
        <v>237</v>
      </c>
      <c r="BT181" s="49">
        <f t="shared" si="40"/>
        <v>0</v>
      </c>
      <c r="BU181" s="49">
        <f t="shared" si="48"/>
        <v>0</v>
      </c>
      <c r="BV181" s="49">
        <f t="shared" si="42"/>
        <v>0</v>
      </c>
      <c r="BW181" s="49">
        <f t="shared" si="43"/>
        <v>0</v>
      </c>
      <c r="BX181" s="49">
        <f t="shared" si="44"/>
        <v>237</v>
      </c>
      <c r="BY181" s="49">
        <v>237</v>
      </c>
      <c r="BZ181" s="52" t="s">
        <v>4078</v>
      </c>
      <c r="CA181" s="52" t="s">
        <v>4079</v>
      </c>
      <c r="CB181" s="36"/>
      <c r="CC181" s="36"/>
      <c r="CD181" s="36"/>
      <c r="CE181" s="36">
        <f t="shared" si="45"/>
        <v>0</v>
      </c>
      <c r="CF181" s="36"/>
      <c r="CG181" s="36"/>
      <c r="CH181" s="36"/>
      <c r="CI181" s="36"/>
      <c r="CJ181" s="36"/>
      <c r="CK181" s="36"/>
      <c r="CL181" s="36"/>
      <c r="CM181" s="36"/>
      <c r="CN181" s="36"/>
      <c r="CO181" s="36"/>
      <c r="CP181" s="36"/>
      <c r="CQ181" s="36">
        <f t="shared" si="46"/>
        <v>0</v>
      </c>
      <c r="CR181" s="36"/>
      <c r="CS181" s="36"/>
      <c r="CT181" s="36"/>
      <c r="CU181" s="36"/>
      <c r="CV181" s="36"/>
      <c r="CW181" s="36"/>
      <c r="CX181" s="59">
        <f t="shared" si="34"/>
        <v>0</v>
      </c>
      <c r="CY181" s="36"/>
      <c r="CZ181" s="36"/>
      <c r="DA181" s="36"/>
      <c r="DB181" s="36"/>
      <c r="DC181" s="36"/>
      <c r="DD181" s="36"/>
      <c r="DE181" s="59">
        <f t="shared" si="47"/>
        <v>189.6</v>
      </c>
      <c r="DF181" s="59">
        <v>189.6</v>
      </c>
      <c r="DG181" s="59">
        <v>0</v>
      </c>
      <c r="DH181" s="59"/>
      <c r="DI181" s="59"/>
      <c r="DJ181" s="59"/>
      <c r="DK181" s="59" t="s">
        <v>4075</v>
      </c>
      <c r="DL181" s="59">
        <v>0</v>
      </c>
      <c r="DM181" s="23">
        <v>0</v>
      </c>
    </row>
    <row r="182" s="9" customFormat="1" ht="70" customHeight="1" spans="1:117">
      <c r="A182" s="23"/>
      <c r="B182" s="23"/>
      <c r="C182" s="23"/>
      <c r="D182" s="23"/>
      <c r="E182" s="23"/>
      <c r="F182" s="23"/>
      <c r="G182" s="23"/>
      <c r="H182" s="23"/>
      <c r="I182" s="23"/>
      <c r="J182" s="23"/>
      <c r="K182" s="23"/>
      <c r="L182" s="23"/>
      <c r="M182" s="23"/>
      <c r="N182" s="23"/>
      <c r="O182" s="23"/>
      <c r="P182" s="23"/>
      <c r="Q182" s="23">
        <f>SUBTOTAL(103,$W$7:W182)*1</f>
        <v>176</v>
      </c>
      <c r="R182" s="23"/>
      <c r="S182" s="23"/>
      <c r="T182" s="30"/>
      <c r="U182" s="23"/>
      <c r="V182" s="23" t="s">
        <v>4065</v>
      </c>
      <c r="W182" s="23" t="s">
        <v>1865</v>
      </c>
      <c r="X182" s="23" t="s">
        <v>215</v>
      </c>
      <c r="Y182" s="23" t="s">
        <v>216</v>
      </c>
      <c r="Z182" s="23" t="s">
        <v>1780</v>
      </c>
      <c r="AA182" s="23" t="s">
        <v>1866</v>
      </c>
      <c r="AB182" s="23" t="s">
        <v>196</v>
      </c>
      <c r="AC182" s="23" t="s">
        <v>1867</v>
      </c>
      <c r="AD182" s="23" t="s">
        <v>1868</v>
      </c>
      <c r="AE182" s="23" t="s">
        <v>1869</v>
      </c>
      <c r="AF182" s="23" t="s">
        <v>1870</v>
      </c>
      <c r="AG182" s="23" t="s">
        <v>1871</v>
      </c>
      <c r="AH182" s="23" t="s">
        <v>1872</v>
      </c>
      <c r="AI182" s="23" t="s">
        <v>225</v>
      </c>
      <c r="AJ182" s="23" t="s">
        <v>4214</v>
      </c>
      <c r="AK182" s="23" t="s">
        <v>1874</v>
      </c>
      <c r="AL182" s="23" t="s">
        <v>1875</v>
      </c>
      <c r="AM182" s="33" t="s">
        <v>365</v>
      </c>
      <c r="AN182" s="33" t="s">
        <v>230</v>
      </c>
      <c r="AO182" s="23" t="s">
        <v>1457</v>
      </c>
      <c r="AP182" s="23" t="s">
        <v>93</v>
      </c>
      <c r="AQ182" s="23"/>
      <c r="AR182" s="23"/>
      <c r="AS182" s="23"/>
      <c r="AT182" s="23"/>
      <c r="AU182" s="36">
        <v>40</v>
      </c>
      <c r="AV182" s="36">
        <v>40</v>
      </c>
      <c r="AW182" s="36">
        <f t="shared" si="36"/>
        <v>40</v>
      </c>
      <c r="AX182" s="36">
        <f t="shared" si="37"/>
        <v>0</v>
      </c>
      <c r="AY182" s="36">
        <v>0</v>
      </c>
      <c r="AZ182" s="36"/>
      <c r="BA182" s="40">
        <v>20</v>
      </c>
      <c r="BB182" s="40">
        <v>5</v>
      </c>
      <c r="BC182" s="23" t="s">
        <v>210</v>
      </c>
      <c r="BD182" s="23" t="s">
        <v>210</v>
      </c>
      <c r="BE182" s="23" t="s">
        <v>211</v>
      </c>
      <c r="BF182" s="23">
        <v>0</v>
      </c>
      <c r="BG182" s="23" t="s">
        <v>212</v>
      </c>
      <c r="BH182" s="23">
        <v>0</v>
      </c>
      <c r="BI182" s="23" t="s">
        <v>210</v>
      </c>
      <c r="BJ182" s="23">
        <v>0</v>
      </c>
      <c r="BK182" s="23" t="s">
        <v>210</v>
      </c>
      <c r="BL182" s="23">
        <v>0</v>
      </c>
      <c r="BM182" s="23" t="s">
        <v>1876</v>
      </c>
      <c r="BN182" s="23">
        <v>13896499566</v>
      </c>
      <c r="BO182" s="23"/>
      <c r="BP182" s="23" t="s">
        <v>209</v>
      </c>
      <c r="BQ182" s="49">
        <f t="shared" si="38"/>
        <v>40</v>
      </c>
      <c r="BR182" s="49">
        <f t="shared" si="35"/>
        <v>40</v>
      </c>
      <c r="BS182" s="49">
        <f t="shared" si="39"/>
        <v>40</v>
      </c>
      <c r="BT182" s="49">
        <f t="shared" si="40"/>
        <v>0</v>
      </c>
      <c r="BU182" s="49">
        <f t="shared" si="48"/>
        <v>0</v>
      </c>
      <c r="BV182" s="49">
        <f t="shared" si="42"/>
        <v>0</v>
      </c>
      <c r="BW182" s="49">
        <f t="shared" si="43"/>
        <v>0</v>
      </c>
      <c r="BX182" s="49">
        <f t="shared" si="44"/>
        <v>40</v>
      </c>
      <c r="BY182" s="49">
        <v>40</v>
      </c>
      <c r="BZ182" s="52" t="s">
        <v>4078</v>
      </c>
      <c r="CA182" s="52" t="s">
        <v>4079</v>
      </c>
      <c r="CB182" s="36"/>
      <c r="CC182" s="36"/>
      <c r="CD182" s="36"/>
      <c r="CE182" s="36">
        <f t="shared" si="45"/>
        <v>0</v>
      </c>
      <c r="CF182" s="36"/>
      <c r="CG182" s="36"/>
      <c r="CH182" s="36"/>
      <c r="CI182" s="36"/>
      <c r="CJ182" s="36"/>
      <c r="CK182" s="36"/>
      <c r="CL182" s="36"/>
      <c r="CM182" s="36"/>
      <c r="CN182" s="36"/>
      <c r="CO182" s="36"/>
      <c r="CP182" s="36"/>
      <c r="CQ182" s="36">
        <f t="shared" si="46"/>
        <v>0</v>
      </c>
      <c r="CR182" s="36"/>
      <c r="CS182" s="36"/>
      <c r="CT182" s="36"/>
      <c r="CU182" s="36"/>
      <c r="CV182" s="36"/>
      <c r="CW182" s="36"/>
      <c r="CX182" s="59">
        <f t="shared" si="34"/>
        <v>0</v>
      </c>
      <c r="CY182" s="36"/>
      <c r="CZ182" s="36"/>
      <c r="DA182" s="36"/>
      <c r="DB182" s="36"/>
      <c r="DC182" s="36"/>
      <c r="DD182" s="36"/>
      <c r="DE182" s="59">
        <f t="shared" si="47"/>
        <v>32</v>
      </c>
      <c r="DF182" s="59">
        <v>32</v>
      </c>
      <c r="DG182" s="59">
        <v>0</v>
      </c>
      <c r="DH182" s="59"/>
      <c r="DI182" s="59"/>
      <c r="DJ182" s="59"/>
      <c r="DK182" s="59" t="s">
        <v>4075</v>
      </c>
      <c r="DL182" s="59">
        <v>0</v>
      </c>
      <c r="DM182" s="23">
        <v>0</v>
      </c>
    </row>
    <row r="183" s="9" customFormat="1" ht="70" customHeight="1" spans="1:117">
      <c r="A183" s="23"/>
      <c r="B183" s="23"/>
      <c r="C183" s="23"/>
      <c r="D183" s="23"/>
      <c r="E183" s="23"/>
      <c r="F183" s="23"/>
      <c r="G183" s="23"/>
      <c r="H183" s="23"/>
      <c r="I183" s="23"/>
      <c r="J183" s="23"/>
      <c r="K183" s="23"/>
      <c r="L183" s="23"/>
      <c r="M183" s="23"/>
      <c r="N183" s="23"/>
      <c r="O183" s="23"/>
      <c r="P183" s="23"/>
      <c r="Q183" s="23">
        <f>SUBTOTAL(103,$W$7:W183)*1</f>
        <v>177</v>
      </c>
      <c r="R183" s="23"/>
      <c r="S183" s="23"/>
      <c r="T183" s="23"/>
      <c r="U183" s="23"/>
      <c r="V183" s="23" t="s">
        <v>4065</v>
      </c>
      <c r="W183" s="23" t="s">
        <v>1877</v>
      </c>
      <c r="X183" s="23" t="s">
        <v>215</v>
      </c>
      <c r="Y183" s="23" t="s">
        <v>571</v>
      </c>
      <c r="Z183" s="23" t="s">
        <v>1780</v>
      </c>
      <c r="AA183" s="23" t="s">
        <v>1878</v>
      </c>
      <c r="AB183" s="23" t="s">
        <v>196</v>
      </c>
      <c r="AC183" s="23" t="s">
        <v>1760</v>
      </c>
      <c r="AD183" s="23" t="s">
        <v>1879</v>
      </c>
      <c r="AE183" s="23" t="s">
        <v>1880</v>
      </c>
      <c r="AF183" s="23" t="s">
        <v>1879</v>
      </c>
      <c r="AG183" s="23" t="s">
        <v>1881</v>
      </c>
      <c r="AH183" s="23" t="s">
        <v>224</v>
      </c>
      <c r="AI183" s="23" t="s">
        <v>225</v>
      </c>
      <c r="AJ183" s="23" t="s">
        <v>1882</v>
      </c>
      <c r="AK183" s="23" t="s">
        <v>1883</v>
      </c>
      <c r="AL183" s="23" t="s">
        <v>1884</v>
      </c>
      <c r="AM183" s="33" t="s">
        <v>365</v>
      </c>
      <c r="AN183" s="33" t="s">
        <v>230</v>
      </c>
      <c r="AO183" s="23" t="s">
        <v>1457</v>
      </c>
      <c r="AP183" s="23" t="s">
        <v>93</v>
      </c>
      <c r="AQ183" s="23"/>
      <c r="AR183" s="23"/>
      <c r="AS183" s="23"/>
      <c r="AT183" s="23"/>
      <c r="AU183" s="36">
        <v>40</v>
      </c>
      <c r="AV183" s="36">
        <v>40</v>
      </c>
      <c r="AW183" s="36">
        <f t="shared" si="36"/>
        <v>40</v>
      </c>
      <c r="AX183" s="36">
        <f t="shared" si="37"/>
        <v>0</v>
      </c>
      <c r="AY183" s="36">
        <v>0</v>
      </c>
      <c r="AZ183" s="36"/>
      <c r="BA183" s="40">
        <v>200</v>
      </c>
      <c r="BB183" s="40">
        <v>10</v>
      </c>
      <c r="BC183" s="23" t="s">
        <v>210</v>
      </c>
      <c r="BD183" s="23" t="s">
        <v>210</v>
      </c>
      <c r="BE183" s="23" t="s">
        <v>211</v>
      </c>
      <c r="BF183" s="23">
        <v>0</v>
      </c>
      <c r="BG183" s="23" t="s">
        <v>212</v>
      </c>
      <c r="BH183" s="23">
        <v>0</v>
      </c>
      <c r="BI183" s="23" t="s">
        <v>210</v>
      </c>
      <c r="BJ183" s="23">
        <v>0</v>
      </c>
      <c r="BK183" s="23" t="s">
        <v>210</v>
      </c>
      <c r="BL183" s="23">
        <v>0</v>
      </c>
      <c r="BM183" s="23" t="s">
        <v>1885</v>
      </c>
      <c r="BN183" s="23" t="s">
        <v>1886</v>
      </c>
      <c r="BO183" s="23"/>
      <c r="BP183" s="23" t="s">
        <v>209</v>
      </c>
      <c r="BQ183" s="49">
        <f t="shared" si="38"/>
        <v>40</v>
      </c>
      <c r="BR183" s="49">
        <f t="shared" si="35"/>
        <v>40</v>
      </c>
      <c r="BS183" s="49">
        <f t="shared" si="39"/>
        <v>40</v>
      </c>
      <c r="BT183" s="49">
        <f t="shared" si="40"/>
        <v>0</v>
      </c>
      <c r="BU183" s="49">
        <f t="shared" si="48"/>
        <v>0</v>
      </c>
      <c r="BV183" s="49">
        <f t="shared" si="42"/>
        <v>0</v>
      </c>
      <c r="BW183" s="49">
        <f t="shared" si="43"/>
        <v>0</v>
      </c>
      <c r="BX183" s="49">
        <f t="shared" si="44"/>
        <v>40</v>
      </c>
      <c r="BY183" s="49">
        <v>40</v>
      </c>
      <c r="BZ183" s="52" t="s">
        <v>4078</v>
      </c>
      <c r="CA183" s="52" t="s">
        <v>4079</v>
      </c>
      <c r="CB183" s="36"/>
      <c r="CC183" s="36"/>
      <c r="CD183" s="36"/>
      <c r="CE183" s="36">
        <f t="shared" si="45"/>
        <v>0</v>
      </c>
      <c r="CF183" s="36"/>
      <c r="CG183" s="36"/>
      <c r="CH183" s="36"/>
      <c r="CI183" s="36"/>
      <c r="CJ183" s="36"/>
      <c r="CK183" s="36"/>
      <c r="CL183" s="36"/>
      <c r="CM183" s="36"/>
      <c r="CN183" s="36"/>
      <c r="CO183" s="36"/>
      <c r="CP183" s="36"/>
      <c r="CQ183" s="36">
        <f t="shared" si="46"/>
        <v>0</v>
      </c>
      <c r="CR183" s="36"/>
      <c r="CS183" s="36"/>
      <c r="CT183" s="36"/>
      <c r="CU183" s="36"/>
      <c r="CV183" s="36"/>
      <c r="CW183" s="36"/>
      <c r="CX183" s="59">
        <f t="shared" si="34"/>
        <v>0</v>
      </c>
      <c r="CY183" s="36"/>
      <c r="CZ183" s="36"/>
      <c r="DA183" s="36"/>
      <c r="DB183" s="36"/>
      <c r="DC183" s="36"/>
      <c r="DD183" s="36"/>
      <c r="DE183" s="59">
        <f t="shared" si="47"/>
        <v>17.42</v>
      </c>
      <c r="DF183" s="59">
        <v>17.42</v>
      </c>
      <c r="DG183" s="59">
        <v>0</v>
      </c>
      <c r="DH183" s="59"/>
      <c r="DI183" s="59"/>
      <c r="DJ183" s="59"/>
      <c r="DK183" s="59" t="s">
        <v>4075</v>
      </c>
      <c r="DL183" s="59">
        <v>0</v>
      </c>
      <c r="DM183" s="23">
        <v>0</v>
      </c>
    </row>
    <row r="184" s="9" customFormat="1" ht="70" customHeight="1" spans="1:117">
      <c r="A184" s="23"/>
      <c r="B184" s="23"/>
      <c r="C184" s="23"/>
      <c r="D184" s="23"/>
      <c r="E184" s="23"/>
      <c r="F184" s="23"/>
      <c r="G184" s="23"/>
      <c r="H184" s="23"/>
      <c r="I184" s="23"/>
      <c r="J184" s="23"/>
      <c r="K184" s="23"/>
      <c r="L184" s="23"/>
      <c r="M184" s="23"/>
      <c r="N184" s="23"/>
      <c r="O184" s="23"/>
      <c r="P184" s="23"/>
      <c r="Q184" s="23">
        <f>SUBTOTAL(103,$W$7:W184)*1</f>
        <v>178</v>
      </c>
      <c r="R184" s="23"/>
      <c r="S184" s="23"/>
      <c r="T184" s="30"/>
      <c r="U184" s="23"/>
      <c r="V184" s="23" t="s">
        <v>4065</v>
      </c>
      <c r="W184" s="23" t="s">
        <v>1887</v>
      </c>
      <c r="X184" s="23" t="s">
        <v>215</v>
      </c>
      <c r="Y184" s="23" t="s">
        <v>216</v>
      </c>
      <c r="Z184" s="23" t="s">
        <v>1780</v>
      </c>
      <c r="AA184" s="23" t="s">
        <v>1888</v>
      </c>
      <c r="AB184" s="23" t="s">
        <v>196</v>
      </c>
      <c r="AC184" s="23" t="s">
        <v>1889</v>
      </c>
      <c r="AD184" s="23" t="s">
        <v>1890</v>
      </c>
      <c r="AE184" s="23" t="s">
        <v>1891</v>
      </c>
      <c r="AF184" s="23" t="s">
        <v>1888</v>
      </c>
      <c r="AG184" s="23" t="s">
        <v>1892</v>
      </c>
      <c r="AH184" s="23" t="s">
        <v>504</v>
      </c>
      <c r="AI184" s="23" t="s">
        <v>361</v>
      </c>
      <c r="AJ184" s="23" t="s">
        <v>1893</v>
      </c>
      <c r="AK184" s="23" t="s">
        <v>1894</v>
      </c>
      <c r="AL184" s="23" t="s">
        <v>1895</v>
      </c>
      <c r="AM184" s="33" t="s">
        <v>1318</v>
      </c>
      <c r="AN184" s="33" t="s">
        <v>230</v>
      </c>
      <c r="AO184" s="23" t="s">
        <v>1457</v>
      </c>
      <c r="AP184" s="23" t="s">
        <v>93</v>
      </c>
      <c r="AQ184" s="23"/>
      <c r="AR184" s="23"/>
      <c r="AS184" s="23"/>
      <c r="AT184" s="23"/>
      <c r="AU184" s="36">
        <v>10</v>
      </c>
      <c r="AV184" s="36">
        <v>10</v>
      </c>
      <c r="AW184" s="36">
        <f t="shared" si="36"/>
        <v>10</v>
      </c>
      <c r="AX184" s="36">
        <f t="shared" si="37"/>
        <v>0</v>
      </c>
      <c r="AY184" s="36">
        <v>0</v>
      </c>
      <c r="AZ184" s="36"/>
      <c r="BA184" s="40">
        <v>200</v>
      </c>
      <c r="BB184" s="40">
        <v>20</v>
      </c>
      <c r="BC184" s="23" t="s">
        <v>210</v>
      </c>
      <c r="BD184" s="23" t="s">
        <v>210</v>
      </c>
      <c r="BE184" s="23" t="s">
        <v>211</v>
      </c>
      <c r="BF184" s="23">
        <v>0</v>
      </c>
      <c r="BG184" s="23" t="s">
        <v>212</v>
      </c>
      <c r="BH184" s="23">
        <v>0</v>
      </c>
      <c r="BI184" s="23" t="s">
        <v>210</v>
      </c>
      <c r="BJ184" s="23">
        <v>0</v>
      </c>
      <c r="BK184" s="23" t="s">
        <v>210</v>
      </c>
      <c r="BL184" s="23">
        <v>0</v>
      </c>
      <c r="BM184" s="23" t="s">
        <v>1896</v>
      </c>
      <c r="BN184" s="23" t="s">
        <v>1897</v>
      </c>
      <c r="BO184" s="23"/>
      <c r="BP184" s="23" t="s">
        <v>209</v>
      </c>
      <c r="BQ184" s="49">
        <f t="shared" si="38"/>
        <v>10</v>
      </c>
      <c r="BR184" s="49">
        <f t="shared" si="35"/>
        <v>10</v>
      </c>
      <c r="BS184" s="49">
        <f t="shared" si="39"/>
        <v>10</v>
      </c>
      <c r="BT184" s="49">
        <f t="shared" si="40"/>
        <v>0</v>
      </c>
      <c r="BU184" s="49">
        <f t="shared" si="48"/>
        <v>0</v>
      </c>
      <c r="BV184" s="49">
        <f t="shared" si="42"/>
        <v>0</v>
      </c>
      <c r="BW184" s="49">
        <f t="shared" si="43"/>
        <v>0</v>
      </c>
      <c r="BX184" s="49">
        <f t="shared" si="44"/>
        <v>10</v>
      </c>
      <c r="BY184" s="49">
        <v>10</v>
      </c>
      <c r="BZ184" s="52" t="s">
        <v>4078</v>
      </c>
      <c r="CA184" s="52" t="s">
        <v>4079</v>
      </c>
      <c r="CB184" s="36"/>
      <c r="CC184" s="36"/>
      <c r="CD184" s="36"/>
      <c r="CE184" s="36">
        <f t="shared" si="45"/>
        <v>0</v>
      </c>
      <c r="CF184" s="36"/>
      <c r="CG184" s="36"/>
      <c r="CH184" s="36"/>
      <c r="CI184" s="36"/>
      <c r="CJ184" s="36"/>
      <c r="CK184" s="36"/>
      <c r="CL184" s="36"/>
      <c r="CM184" s="36"/>
      <c r="CN184" s="36"/>
      <c r="CO184" s="36"/>
      <c r="CP184" s="36"/>
      <c r="CQ184" s="36">
        <f t="shared" si="46"/>
        <v>0</v>
      </c>
      <c r="CR184" s="36"/>
      <c r="CS184" s="36"/>
      <c r="CT184" s="36"/>
      <c r="CU184" s="36"/>
      <c r="CV184" s="36"/>
      <c r="CW184" s="36"/>
      <c r="CX184" s="59">
        <f t="shared" si="34"/>
        <v>0</v>
      </c>
      <c r="CY184" s="36"/>
      <c r="CZ184" s="36"/>
      <c r="DA184" s="36"/>
      <c r="DB184" s="36"/>
      <c r="DC184" s="36"/>
      <c r="DD184" s="36"/>
      <c r="DE184" s="59">
        <f t="shared" si="47"/>
        <v>5</v>
      </c>
      <c r="DF184" s="59">
        <v>5</v>
      </c>
      <c r="DG184" s="59">
        <v>0</v>
      </c>
      <c r="DH184" s="59"/>
      <c r="DI184" s="59"/>
      <c r="DJ184" s="59"/>
      <c r="DK184" s="59" t="s">
        <v>4075</v>
      </c>
      <c r="DL184" s="59">
        <v>0</v>
      </c>
      <c r="DM184" s="23">
        <v>0</v>
      </c>
    </row>
    <row r="185" s="9" customFormat="1" ht="70" customHeight="1" spans="1:117">
      <c r="A185" s="23"/>
      <c r="B185" s="23"/>
      <c r="C185" s="23"/>
      <c r="D185" s="23"/>
      <c r="E185" s="23"/>
      <c r="F185" s="23"/>
      <c r="G185" s="23"/>
      <c r="H185" s="23"/>
      <c r="I185" s="23"/>
      <c r="J185" s="23"/>
      <c r="K185" s="23"/>
      <c r="L185" s="23"/>
      <c r="M185" s="23"/>
      <c r="N185" s="23"/>
      <c r="O185" s="23"/>
      <c r="P185" s="23"/>
      <c r="Q185" s="23">
        <f>SUBTOTAL(103,$W$7:W185)*1</f>
        <v>179</v>
      </c>
      <c r="R185" s="23"/>
      <c r="S185" s="23"/>
      <c r="T185" s="23"/>
      <c r="U185" s="23"/>
      <c r="V185" s="23" t="s">
        <v>4065</v>
      </c>
      <c r="W185" s="23" t="s">
        <v>1898</v>
      </c>
      <c r="X185" s="23" t="s">
        <v>215</v>
      </c>
      <c r="Y185" s="23" t="s">
        <v>216</v>
      </c>
      <c r="Z185" s="23" t="s">
        <v>1780</v>
      </c>
      <c r="AA185" s="23" t="s">
        <v>1899</v>
      </c>
      <c r="AB185" s="23" t="s">
        <v>196</v>
      </c>
      <c r="AC185" s="23" t="s">
        <v>1900</v>
      </c>
      <c r="AD185" s="23" t="s">
        <v>1899</v>
      </c>
      <c r="AE185" s="23" t="s">
        <v>1901</v>
      </c>
      <c r="AF185" s="23" t="s">
        <v>1899</v>
      </c>
      <c r="AG185" s="23" t="s">
        <v>1902</v>
      </c>
      <c r="AH185" s="23" t="s">
        <v>224</v>
      </c>
      <c r="AI185" s="23" t="s">
        <v>225</v>
      </c>
      <c r="AJ185" s="23" t="s">
        <v>1903</v>
      </c>
      <c r="AK185" s="23" t="s">
        <v>1904</v>
      </c>
      <c r="AL185" s="23" t="s">
        <v>1905</v>
      </c>
      <c r="AM185" s="33" t="s">
        <v>365</v>
      </c>
      <c r="AN185" s="33" t="s">
        <v>230</v>
      </c>
      <c r="AO185" s="23" t="s">
        <v>1457</v>
      </c>
      <c r="AP185" s="23" t="s">
        <v>107</v>
      </c>
      <c r="AQ185" s="23"/>
      <c r="AR185" s="23"/>
      <c r="AS185" s="23"/>
      <c r="AT185" s="23"/>
      <c r="AU185" s="36">
        <v>50</v>
      </c>
      <c r="AV185" s="36">
        <v>25</v>
      </c>
      <c r="AW185" s="36">
        <f t="shared" si="36"/>
        <v>25</v>
      </c>
      <c r="AX185" s="36">
        <f t="shared" si="37"/>
        <v>0</v>
      </c>
      <c r="AY185" s="36">
        <v>0</v>
      </c>
      <c r="AZ185" s="36">
        <v>25</v>
      </c>
      <c r="BA185" s="40">
        <v>30</v>
      </c>
      <c r="BB185" s="40">
        <v>5</v>
      </c>
      <c r="BC185" s="23" t="s">
        <v>210</v>
      </c>
      <c r="BD185" s="23" t="s">
        <v>210</v>
      </c>
      <c r="BE185" s="23" t="s">
        <v>211</v>
      </c>
      <c r="BF185" s="23">
        <v>0</v>
      </c>
      <c r="BG185" s="23" t="s">
        <v>212</v>
      </c>
      <c r="BH185" s="23">
        <v>0</v>
      </c>
      <c r="BI185" s="23" t="s">
        <v>210</v>
      </c>
      <c r="BJ185" s="23">
        <v>0</v>
      </c>
      <c r="BK185" s="23" t="s">
        <v>210</v>
      </c>
      <c r="BL185" s="23">
        <v>0</v>
      </c>
      <c r="BM185" s="23" t="s">
        <v>1768</v>
      </c>
      <c r="BN185" s="23">
        <v>13308275600</v>
      </c>
      <c r="BO185" s="23"/>
      <c r="BP185" s="23" t="s">
        <v>209</v>
      </c>
      <c r="BQ185" s="49">
        <f t="shared" si="38"/>
        <v>25</v>
      </c>
      <c r="BR185" s="49">
        <f t="shared" si="35"/>
        <v>25</v>
      </c>
      <c r="BS185" s="49">
        <f t="shared" si="39"/>
        <v>25</v>
      </c>
      <c r="BT185" s="49">
        <f t="shared" si="40"/>
        <v>0</v>
      </c>
      <c r="BU185" s="49">
        <f t="shared" si="48"/>
        <v>0</v>
      </c>
      <c r="BV185" s="49">
        <f t="shared" si="42"/>
        <v>0</v>
      </c>
      <c r="BW185" s="49">
        <f t="shared" si="43"/>
        <v>0</v>
      </c>
      <c r="BX185" s="49">
        <f t="shared" si="44"/>
        <v>25</v>
      </c>
      <c r="BY185" s="49">
        <v>25</v>
      </c>
      <c r="BZ185" s="52" t="s">
        <v>4078</v>
      </c>
      <c r="CA185" s="52" t="s">
        <v>4079</v>
      </c>
      <c r="CB185" s="36"/>
      <c r="CC185" s="36"/>
      <c r="CD185" s="36"/>
      <c r="CE185" s="36">
        <f t="shared" si="45"/>
        <v>0</v>
      </c>
      <c r="CF185" s="36"/>
      <c r="CG185" s="36"/>
      <c r="CH185" s="36"/>
      <c r="CI185" s="36"/>
      <c r="CJ185" s="36"/>
      <c r="CK185" s="36"/>
      <c r="CL185" s="36"/>
      <c r="CM185" s="36"/>
      <c r="CN185" s="36"/>
      <c r="CO185" s="36"/>
      <c r="CP185" s="36"/>
      <c r="CQ185" s="36">
        <f t="shared" si="46"/>
        <v>0</v>
      </c>
      <c r="CR185" s="36"/>
      <c r="CS185" s="36"/>
      <c r="CT185" s="36"/>
      <c r="CU185" s="36"/>
      <c r="CV185" s="36"/>
      <c r="CW185" s="36"/>
      <c r="CX185" s="59">
        <f t="shared" si="34"/>
        <v>0</v>
      </c>
      <c r="CY185" s="36"/>
      <c r="CZ185" s="36"/>
      <c r="DA185" s="36"/>
      <c r="DB185" s="36"/>
      <c r="DC185" s="36"/>
      <c r="DD185" s="36"/>
      <c r="DE185" s="59">
        <f t="shared" si="47"/>
        <v>12.5</v>
      </c>
      <c r="DF185" s="59">
        <v>12.5</v>
      </c>
      <c r="DG185" s="59">
        <v>0</v>
      </c>
      <c r="DH185" s="59"/>
      <c r="DI185" s="59"/>
      <c r="DJ185" s="59"/>
      <c r="DK185" s="59" t="s">
        <v>4083</v>
      </c>
      <c r="DL185" s="59">
        <v>0</v>
      </c>
      <c r="DM185" s="23">
        <v>0</v>
      </c>
    </row>
    <row r="186" s="9" customFormat="1" ht="70" customHeight="1" spans="1:117">
      <c r="A186" s="23"/>
      <c r="B186" s="23"/>
      <c r="C186" s="23"/>
      <c r="D186" s="23"/>
      <c r="E186" s="23"/>
      <c r="F186" s="23"/>
      <c r="G186" s="23"/>
      <c r="H186" s="23"/>
      <c r="I186" s="23"/>
      <c r="J186" s="23"/>
      <c r="K186" s="23"/>
      <c r="L186" s="23"/>
      <c r="M186" s="23"/>
      <c r="N186" s="23"/>
      <c r="O186" s="23"/>
      <c r="P186" s="23"/>
      <c r="Q186" s="23">
        <f>SUBTOTAL(103,$W$7:W186)*1</f>
        <v>180</v>
      </c>
      <c r="R186" s="23"/>
      <c r="S186" s="23"/>
      <c r="T186" s="30"/>
      <c r="U186" s="23"/>
      <c r="V186" s="23" t="s">
        <v>4065</v>
      </c>
      <c r="W186" s="23" t="s">
        <v>1906</v>
      </c>
      <c r="X186" s="23" t="s">
        <v>215</v>
      </c>
      <c r="Y186" s="23" t="s">
        <v>216</v>
      </c>
      <c r="Z186" s="23" t="s">
        <v>1780</v>
      </c>
      <c r="AA186" s="23" t="s">
        <v>1907</v>
      </c>
      <c r="AB186" s="23" t="s">
        <v>196</v>
      </c>
      <c r="AC186" s="23" t="s">
        <v>1908</v>
      </c>
      <c r="AD186" s="23" t="s">
        <v>1909</v>
      </c>
      <c r="AE186" s="23" t="s">
        <v>1910</v>
      </c>
      <c r="AF186" s="23" t="s">
        <v>1911</v>
      </c>
      <c r="AG186" s="23" t="s">
        <v>1912</v>
      </c>
      <c r="AH186" s="23" t="s">
        <v>224</v>
      </c>
      <c r="AI186" s="23" t="s">
        <v>225</v>
      </c>
      <c r="AJ186" s="23" t="s">
        <v>1913</v>
      </c>
      <c r="AK186" s="23" t="s">
        <v>1914</v>
      </c>
      <c r="AL186" s="23" t="s">
        <v>1915</v>
      </c>
      <c r="AM186" s="33" t="s">
        <v>365</v>
      </c>
      <c r="AN186" s="33" t="s">
        <v>230</v>
      </c>
      <c r="AO186" s="23" t="s">
        <v>1457</v>
      </c>
      <c r="AP186" s="23" t="s">
        <v>42</v>
      </c>
      <c r="AQ186" s="23"/>
      <c r="AR186" s="23"/>
      <c r="AS186" s="23"/>
      <c r="AT186" s="23"/>
      <c r="AU186" s="36">
        <v>20</v>
      </c>
      <c r="AV186" s="36">
        <v>20</v>
      </c>
      <c r="AW186" s="36">
        <f t="shared" si="36"/>
        <v>20</v>
      </c>
      <c r="AX186" s="36">
        <f t="shared" si="37"/>
        <v>0</v>
      </c>
      <c r="AY186" s="36">
        <v>0</v>
      </c>
      <c r="AZ186" s="36"/>
      <c r="BA186" s="40">
        <v>10</v>
      </c>
      <c r="BB186" s="40">
        <v>1</v>
      </c>
      <c r="BC186" s="23" t="s">
        <v>210</v>
      </c>
      <c r="BD186" s="23" t="s">
        <v>210</v>
      </c>
      <c r="BE186" s="23" t="s">
        <v>211</v>
      </c>
      <c r="BF186" s="23">
        <v>0</v>
      </c>
      <c r="BG186" s="23" t="s">
        <v>212</v>
      </c>
      <c r="BH186" s="23">
        <v>0</v>
      </c>
      <c r="BI186" s="23" t="s">
        <v>210</v>
      </c>
      <c r="BJ186" s="23">
        <v>0</v>
      </c>
      <c r="BK186" s="23">
        <v>0</v>
      </c>
      <c r="BL186" s="23">
        <v>0</v>
      </c>
      <c r="BM186" s="23" t="s">
        <v>1916</v>
      </c>
      <c r="BN186" s="23">
        <v>75762007</v>
      </c>
      <c r="BO186" s="23"/>
      <c r="BP186" s="23" t="s">
        <v>209</v>
      </c>
      <c r="BQ186" s="49">
        <f t="shared" si="38"/>
        <v>20</v>
      </c>
      <c r="BR186" s="49">
        <f t="shared" si="35"/>
        <v>20</v>
      </c>
      <c r="BS186" s="49">
        <f t="shared" si="39"/>
        <v>20</v>
      </c>
      <c r="BT186" s="49">
        <f t="shared" si="40"/>
        <v>0</v>
      </c>
      <c r="BU186" s="49">
        <f t="shared" si="48"/>
        <v>0</v>
      </c>
      <c r="BV186" s="49">
        <f t="shared" si="42"/>
        <v>0</v>
      </c>
      <c r="BW186" s="49">
        <f t="shared" si="43"/>
        <v>0</v>
      </c>
      <c r="BX186" s="49">
        <f t="shared" si="44"/>
        <v>20</v>
      </c>
      <c r="BY186" s="49">
        <v>20</v>
      </c>
      <c r="BZ186" s="52" t="s">
        <v>4078</v>
      </c>
      <c r="CA186" s="52" t="s">
        <v>4079</v>
      </c>
      <c r="CB186" s="36"/>
      <c r="CC186" s="36"/>
      <c r="CD186" s="36"/>
      <c r="CE186" s="36">
        <f t="shared" si="45"/>
        <v>0</v>
      </c>
      <c r="CF186" s="36"/>
      <c r="CG186" s="36"/>
      <c r="CH186" s="36"/>
      <c r="CI186" s="36"/>
      <c r="CJ186" s="36"/>
      <c r="CK186" s="36"/>
      <c r="CL186" s="36"/>
      <c r="CM186" s="36"/>
      <c r="CN186" s="36"/>
      <c r="CO186" s="36"/>
      <c r="CP186" s="36"/>
      <c r="CQ186" s="36">
        <f t="shared" si="46"/>
        <v>0</v>
      </c>
      <c r="CR186" s="36"/>
      <c r="CS186" s="36"/>
      <c r="CT186" s="36"/>
      <c r="CU186" s="36"/>
      <c r="CV186" s="36"/>
      <c r="CW186" s="36"/>
      <c r="CX186" s="59">
        <f t="shared" si="34"/>
        <v>0</v>
      </c>
      <c r="CY186" s="36"/>
      <c r="CZ186" s="36"/>
      <c r="DA186" s="36"/>
      <c r="DB186" s="36"/>
      <c r="DC186" s="36"/>
      <c r="DD186" s="36"/>
      <c r="DE186" s="59">
        <f t="shared" si="47"/>
        <v>8</v>
      </c>
      <c r="DF186" s="59">
        <v>8</v>
      </c>
      <c r="DG186" s="59">
        <v>0</v>
      </c>
      <c r="DH186" s="59"/>
      <c r="DI186" s="59"/>
      <c r="DJ186" s="59"/>
      <c r="DK186" s="59" t="s">
        <v>4075</v>
      </c>
      <c r="DL186" s="59">
        <v>0.9</v>
      </c>
      <c r="DM186" s="23" t="s">
        <v>4215</v>
      </c>
    </row>
    <row r="187" s="9" customFormat="1" ht="70" customHeight="1" spans="1:117">
      <c r="A187" s="23"/>
      <c r="B187" s="23"/>
      <c r="C187" s="23"/>
      <c r="D187" s="23"/>
      <c r="E187" s="23"/>
      <c r="F187" s="23"/>
      <c r="G187" s="23"/>
      <c r="H187" s="23"/>
      <c r="I187" s="23"/>
      <c r="J187" s="23"/>
      <c r="K187" s="23"/>
      <c r="L187" s="23"/>
      <c r="M187" s="23"/>
      <c r="N187" s="23"/>
      <c r="O187" s="23"/>
      <c r="P187" s="23"/>
      <c r="Q187" s="23">
        <f>SUBTOTAL(103,$W$7:W187)*1</f>
        <v>181</v>
      </c>
      <c r="R187" s="23"/>
      <c r="S187" s="23"/>
      <c r="T187" s="23"/>
      <c r="U187" s="23"/>
      <c r="V187" s="23" t="s">
        <v>4065</v>
      </c>
      <c r="W187" s="23" t="s">
        <v>1917</v>
      </c>
      <c r="X187" s="23" t="s">
        <v>215</v>
      </c>
      <c r="Y187" s="23" t="s">
        <v>277</v>
      </c>
      <c r="Z187" s="23" t="s">
        <v>1846</v>
      </c>
      <c r="AA187" s="23" t="s">
        <v>1918</v>
      </c>
      <c r="AB187" s="23" t="s">
        <v>196</v>
      </c>
      <c r="AC187" s="23" t="s">
        <v>1919</v>
      </c>
      <c r="AD187" s="23" t="s">
        <v>1920</v>
      </c>
      <c r="AE187" s="23" t="s">
        <v>1921</v>
      </c>
      <c r="AF187" s="23" t="s">
        <v>1920</v>
      </c>
      <c r="AG187" s="23" t="s">
        <v>1922</v>
      </c>
      <c r="AH187" s="23" t="s">
        <v>1923</v>
      </c>
      <c r="AI187" s="23" t="s">
        <v>1924</v>
      </c>
      <c r="AJ187" s="23" t="s">
        <v>1925</v>
      </c>
      <c r="AK187" s="23" t="s">
        <v>1926</v>
      </c>
      <c r="AL187" s="23" t="s">
        <v>1927</v>
      </c>
      <c r="AM187" s="33" t="s">
        <v>1928</v>
      </c>
      <c r="AN187" s="33" t="s">
        <v>230</v>
      </c>
      <c r="AO187" s="23" t="s">
        <v>1457</v>
      </c>
      <c r="AP187" s="23" t="s">
        <v>74</v>
      </c>
      <c r="AQ187" s="23"/>
      <c r="AR187" s="23"/>
      <c r="AS187" s="23"/>
      <c r="AT187" s="23"/>
      <c r="AU187" s="36">
        <v>1000</v>
      </c>
      <c r="AV187" s="36">
        <v>1000</v>
      </c>
      <c r="AW187" s="36">
        <f t="shared" si="36"/>
        <v>1000</v>
      </c>
      <c r="AX187" s="36">
        <f t="shared" si="37"/>
        <v>0</v>
      </c>
      <c r="AY187" s="36">
        <v>0</v>
      </c>
      <c r="AZ187" s="36"/>
      <c r="BA187" s="40">
        <v>220</v>
      </c>
      <c r="BB187" s="40">
        <v>20</v>
      </c>
      <c r="BC187" s="23" t="s">
        <v>210</v>
      </c>
      <c r="BD187" s="23" t="s">
        <v>210</v>
      </c>
      <c r="BE187" s="23" t="s">
        <v>211</v>
      </c>
      <c r="BF187" s="23">
        <v>0</v>
      </c>
      <c r="BG187" s="23" t="s">
        <v>212</v>
      </c>
      <c r="BH187" s="23" t="s">
        <v>210</v>
      </c>
      <c r="BI187" s="23" t="s">
        <v>209</v>
      </c>
      <c r="BJ187" s="23" t="s">
        <v>1929</v>
      </c>
      <c r="BK187" s="23" t="s">
        <v>560</v>
      </c>
      <c r="BL187" s="23">
        <v>0</v>
      </c>
      <c r="BM187" s="23" t="s">
        <v>1930</v>
      </c>
      <c r="BN187" s="23" t="s">
        <v>1931</v>
      </c>
      <c r="BO187" s="23"/>
      <c r="BP187" s="23" t="s">
        <v>209</v>
      </c>
      <c r="BQ187" s="49">
        <f t="shared" si="38"/>
        <v>1000</v>
      </c>
      <c r="BR187" s="49">
        <f t="shared" si="35"/>
        <v>1000</v>
      </c>
      <c r="BS187" s="49">
        <f t="shared" si="39"/>
        <v>1000</v>
      </c>
      <c r="BT187" s="49">
        <f t="shared" si="40"/>
        <v>0</v>
      </c>
      <c r="BU187" s="49">
        <f t="shared" si="48"/>
        <v>0</v>
      </c>
      <c r="BV187" s="49">
        <f t="shared" si="42"/>
        <v>0</v>
      </c>
      <c r="BW187" s="49">
        <f t="shared" si="43"/>
        <v>0</v>
      </c>
      <c r="BX187" s="49">
        <f t="shared" si="44"/>
        <v>1000</v>
      </c>
      <c r="BY187" s="49">
        <v>1000</v>
      </c>
      <c r="BZ187" s="52" t="s">
        <v>4078</v>
      </c>
      <c r="CA187" s="52" t="s">
        <v>4079</v>
      </c>
      <c r="CB187" s="36"/>
      <c r="CC187" s="36"/>
      <c r="CD187" s="36"/>
      <c r="CE187" s="36">
        <f t="shared" si="45"/>
        <v>0</v>
      </c>
      <c r="CF187" s="36"/>
      <c r="CG187" s="36"/>
      <c r="CH187" s="36"/>
      <c r="CI187" s="36"/>
      <c r="CJ187" s="36"/>
      <c r="CK187" s="36"/>
      <c r="CL187" s="36"/>
      <c r="CM187" s="36"/>
      <c r="CN187" s="36"/>
      <c r="CO187" s="36"/>
      <c r="CP187" s="36"/>
      <c r="CQ187" s="36">
        <f t="shared" si="46"/>
        <v>0</v>
      </c>
      <c r="CR187" s="36"/>
      <c r="CS187" s="36"/>
      <c r="CT187" s="36"/>
      <c r="CU187" s="36"/>
      <c r="CV187" s="36"/>
      <c r="CW187" s="36"/>
      <c r="CX187" s="59">
        <f t="shared" si="34"/>
        <v>0</v>
      </c>
      <c r="CY187" s="36"/>
      <c r="CZ187" s="36"/>
      <c r="DA187" s="36"/>
      <c r="DB187" s="36"/>
      <c r="DC187" s="36"/>
      <c r="DD187" s="36"/>
      <c r="DE187" s="59">
        <f t="shared" si="47"/>
        <v>800</v>
      </c>
      <c r="DF187" s="59">
        <v>800</v>
      </c>
      <c r="DG187" s="59">
        <v>0</v>
      </c>
      <c r="DH187" s="59"/>
      <c r="DI187" s="59"/>
      <c r="DJ187" s="59"/>
      <c r="DK187" s="59" t="s">
        <v>4075</v>
      </c>
      <c r="DL187" s="59">
        <v>0</v>
      </c>
      <c r="DM187" s="23">
        <v>0</v>
      </c>
    </row>
    <row r="188" s="9" customFormat="1" ht="70" customHeight="1" spans="1:117">
      <c r="A188" s="23"/>
      <c r="B188" s="23"/>
      <c r="C188" s="23"/>
      <c r="D188" s="23"/>
      <c r="E188" s="23"/>
      <c r="F188" s="23"/>
      <c r="G188" s="23"/>
      <c r="H188" s="23"/>
      <c r="I188" s="23"/>
      <c r="J188" s="23"/>
      <c r="K188" s="23"/>
      <c r="L188" s="23"/>
      <c r="M188" s="23"/>
      <c r="N188" s="23"/>
      <c r="O188" s="23"/>
      <c r="P188" s="23"/>
      <c r="Q188" s="23">
        <f>SUBTOTAL(103,$W$7:W188)*1</f>
        <v>182</v>
      </c>
      <c r="R188" s="23"/>
      <c r="S188" s="23"/>
      <c r="T188" s="30"/>
      <c r="U188" s="23"/>
      <c r="V188" s="23" t="s">
        <v>4065</v>
      </c>
      <c r="W188" s="23" t="s">
        <v>1932</v>
      </c>
      <c r="X188" s="23" t="s">
        <v>215</v>
      </c>
      <c r="Y188" s="23" t="s">
        <v>216</v>
      </c>
      <c r="Z188" s="23" t="s">
        <v>217</v>
      </c>
      <c r="AA188" s="23" t="s">
        <v>1933</v>
      </c>
      <c r="AB188" s="23" t="s">
        <v>196</v>
      </c>
      <c r="AC188" s="23" t="s">
        <v>1934</v>
      </c>
      <c r="AD188" s="23" t="s">
        <v>1935</v>
      </c>
      <c r="AE188" s="23" t="s">
        <v>1936</v>
      </c>
      <c r="AF188" s="23" t="s">
        <v>1937</v>
      </c>
      <c r="AG188" s="23" t="s">
        <v>1938</v>
      </c>
      <c r="AH188" s="23" t="s">
        <v>224</v>
      </c>
      <c r="AI188" s="23" t="s">
        <v>377</v>
      </c>
      <c r="AJ188" s="23" t="s">
        <v>1939</v>
      </c>
      <c r="AK188" s="23" t="s">
        <v>1940</v>
      </c>
      <c r="AL188" s="23" t="s">
        <v>1941</v>
      </c>
      <c r="AM188" s="33" t="s">
        <v>396</v>
      </c>
      <c r="AN188" s="33" t="s">
        <v>230</v>
      </c>
      <c r="AO188" s="23" t="s">
        <v>1457</v>
      </c>
      <c r="AP188" s="23" t="s">
        <v>64</v>
      </c>
      <c r="AQ188" s="23"/>
      <c r="AR188" s="23"/>
      <c r="AS188" s="23"/>
      <c r="AT188" s="23"/>
      <c r="AU188" s="36">
        <v>15</v>
      </c>
      <c r="AV188" s="36">
        <v>15</v>
      </c>
      <c r="AW188" s="36">
        <f t="shared" si="36"/>
        <v>15</v>
      </c>
      <c r="AX188" s="36">
        <f t="shared" si="37"/>
        <v>0</v>
      </c>
      <c r="AY188" s="36">
        <v>0</v>
      </c>
      <c r="AZ188" s="36"/>
      <c r="BA188" s="40">
        <v>108</v>
      </c>
      <c r="BB188" s="40">
        <v>50</v>
      </c>
      <c r="BC188" s="23" t="s">
        <v>210</v>
      </c>
      <c r="BD188" s="23" t="s">
        <v>210</v>
      </c>
      <c r="BE188" s="23" t="s">
        <v>211</v>
      </c>
      <c r="BF188" s="23">
        <v>0</v>
      </c>
      <c r="BG188" s="23" t="s">
        <v>212</v>
      </c>
      <c r="BH188" s="23" t="s">
        <v>209</v>
      </c>
      <c r="BI188" s="23" t="s">
        <v>210</v>
      </c>
      <c r="BJ188" s="23">
        <v>0</v>
      </c>
      <c r="BK188" s="23" t="s">
        <v>210</v>
      </c>
      <c r="BL188" s="23">
        <v>0</v>
      </c>
      <c r="BM188" s="23" t="s">
        <v>1942</v>
      </c>
      <c r="BN188" s="23">
        <v>15723658881</v>
      </c>
      <c r="BO188" s="23"/>
      <c r="BP188" s="23" t="s">
        <v>209</v>
      </c>
      <c r="BQ188" s="49">
        <f t="shared" si="38"/>
        <v>15</v>
      </c>
      <c r="BR188" s="49">
        <f t="shared" si="35"/>
        <v>15</v>
      </c>
      <c r="BS188" s="49">
        <f t="shared" si="39"/>
        <v>15</v>
      </c>
      <c r="BT188" s="49">
        <f t="shared" si="40"/>
        <v>0</v>
      </c>
      <c r="BU188" s="49">
        <f t="shared" si="48"/>
        <v>0</v>
      </c>
      <c r="BV188" s="49">
        <f t="shared" si="42"/>
        <v>0</v>
      </c>
      <c r="BW188" s="49">
        <f t="shared" si="43"/>
        <v>0</v>
      </c>
      <c r="BX188" s="49">
        <f t="shared" si="44"/>
        <v>15</v>
      </c>
      <c r="BY188" s="49">
        <v>15</v>
      </c>
      <c r="BZ188" s="52" t="s">
        <v>4078</v>
      </c>
      <c r="CA188" s="52" t="s">
        <v>4079</v>
      </c>
      <c r="CB188" s="36"/>
      <c r="CC188" s="36"/>
      <c r="CD188" s="36"/>
      <c r="CE188" s="36">
        <f t="shared" si="45"/>
        <v>0</v>
      </c>
      <c r="CF188" s="36"/>
      <c r="CG188" s="36"/>
      <c r="CH188" s="36"/>
      <c r="CI188" s="36"/>
      <c r="CJ188" s="36"/>
      <c r="CK188" s="36"/>
      <c r="CL188" s="36"/>
      <c r="CM188" s="36"/>
      <c r="CN188" s="36"/>
      <c r="CO188" s="36"/>
      <c r="CP188" s="36"/>
      <c r="CQ188" s="36">
        <f t="shared" si="46"/>
        <v>0</v>
      </c>
      <c r="CR188" s="36"/>
      <c r="CS188" s="36"/>
      <c r="CT188" s="36"/>
      <c r="CU188" s="36"/>
      <c r="CV188" s="36"/>
      <c r="CW188" s="36"/>
      <c r="CX188" s="59">
        <f t="shared" ref="CX188:CX251" si="49">CY188</f>
        <v>0</v>
      </c>
      <c r="CY188" s="36"/>
      <c r="CZ188" s="36"/>
      <c r="DA188" s="36"/>
      <c r="DB188" s="36"/>
      <c r="DC188" s="36"/>
      <c r="DD188" s="36"/>
      <c r="DE188" s="59">
        <f t="shared" si="47"/>
        <v>12</v>
      </c>
      <c r="DF188" s="59">
        <v>12</v>
      </c>
      <c r="DG188" s="59">
        <v>0</v>
      </c>
      <c r="DH188" s="59"/>
      <c r="DI188" s="59"/>
      <c r="DJ188" s="59"/>
      <c r="DK188" s="59" t="s">
        <v>4075</v>
      </c>
      <c r="DL188" s="59">
        <v>0</v>
      </c>
      <c r="DM188" s="23">
        <v>0</v>
      </c>
    </row>
    <row r="189" s="9" customFormat="1" ht="70" customHeight="1" spans="1:117">
      <c r="A189" s="23"/>
      <c r="B189" s="23"/>
      <c r="C189" s="23"/>
      <c r="D189" s="23"/>
      <c r="E189" s="23"/>
      <c r="F189" s="23"/>
      <c r="G189" s="23"/>
      <c r="H189" s="23"/>
      <c r="I189" s="23"/>
      <c r="J189" s="23"/>
      <c r="K189" s="23"/>
      <c r="L189" s="23"/>
      <c r="M189" s="23"/>
      <c r="N189" s="23"/>
      <c r="O189" s="23"/>
      <c r="P189" s="23"/>
      <c r="Q189" s="23">
        <f>SUBTOTAL(103,$W$7:W189)*1</f>
        <v>183</v>
      </c>
      <c r="R189" s="23"/>
      <c r="S189" s="23"/>
      <c r="T189" s="23"/>
      <c r="U189" s="23"/>
      <c r="V189" s="23" t="s">
        <v>4065</v>
      </c>
      <c r="W189" s="23" t="s">
        <v>1943</v>
      </c>
      <c r="X189" s="23" t="s">
        <v>215</v>
      </c>
      <c r="Y189" s="23" t="s">
        <v>216</v>
      </c>
      <c r="Z189" s="23" t="s">
        <v>217</v>
      </c>
      <c r="AA189" s="23" t="s">
        <v>1944</v>
      </c>
      <c r="AB189" s="23" t="s">
        <v>196</v>
      </c>
      <c r="AC189" s="23" t="s">
        <v>1945</v>
      </c>
      <c r="AD189" s="23" t="s">
        <v>1946</v>
      </c>
      <c r="AE189" s="23" t="s">
        <v>1947</v>
      </c>
      <c r="AF189" s="23" t="s">
        <v>1946</v>
      </c>
      <c r="AG189" s="23" t="s">
        <v>1948</v>
      </c>
      <c r="AH189" s="23" t="s">
        <v>224</v>
      </c>
      <c r="AI189" s="23" t="s">
        <v>225</v>
      </c>
      <c r="AJ189" s="23" t="s">
        <v>1949</v>
      </c>
      <c r="AK189" s="23" t="s">
        <v>1950</v>
      </c>
      <c r="AL189" s="23" t="s">
        <v>1951</v>
      </c>
      <c r="AM189" s="33" t="s">
        <v>1952</v>
      </c>
      <c r="AN189" s="33" t="s">
        <v>290</v>
      </c>
      <c r="AO189" s="23" t="s">
        <v>1457</v>
      </c>
      <c r="AP189" s="23" t="s">
        <v>42</v>
      </c>
      <c r="AQ189" s="23"/>
      <c r="AR189" s="23"/>
      <c r="AS189" s="23"/>
      <c r="AT189" s="23"/>
      <c r="AU189" s="36">
        <v>29.5</v>
      </c>
      <c r="AV189" s="36">
        <v>29.5</v>
      </c>
      <c r="AW189" s="36">
        <f t="shared" si="36"/>
        <v>29.5</v>
      </c>
      <c r="AX189" s="36">
        <f t="shared" si="37"/>
        <v>0</v>
      </c>
      <c r="AY189" s="36">
        <v>0</v>
      </c>
      <c r="AZ189" s="36"/>
      <c r="BA189" s="40">
        <v>350</v>
      </c>
      <c r="BB189" s="40">
        <v>45</v>
      </c>
      <c r="BC189" s="23" t="s">
        <v>210</v>
      </c>
      <c r="BD189" s="23" t="s">
        <v>210</v>
      </c>
      <c r="BE189" s="23" t="s">
        <v>211</v>
      </c>
      <c r="BF189" s="23">
        <v>0</v>
      </c>
      <c r="BG189" s="23" t="s">
        <v>212</v>
      </c>
      <c r="BH189" s="23" t="s">
        <v>210</v>
      </c>
      <c r="BI189" s="23" t="s">
        <v>210</v>
      </c>
      <c r="BJ189" s="23">
        <v>0</v>
      </c>
      <c r="BK189" s="23" t="s">
        <v>210</v>
      </c>
      <c r="BL189" s="23">
        <v>0</v>
      </c>
      <c r="BM189" s="23" t="s">
        <v>1953</v>
      </c>
      <c r="BN189" s="23">
        <v>13618238088</v>
      </c>
      <c r="BO189" s="23"/>
      <c r="BP189" s="23" t="s">
        <v>209</v>
      </c>
      <c r="BQ189" s="49">
        <f t="shared" si="38"/>
        <v>29.5</v>
      </c>
      <c r="BR189" s="49">
        <f t="shared" si="35"/>
        <v>29.5</v>
      </c>
      <c r="BS189" s="49">
        <f t="shared" si="39"/>
        <v>29.5</v>
      </c>
      <c r="BT189" s="49">
        <f t="shared" si="40"/>
        <v>0</v>
      </c>
      <c r="BU189" s="49">
        <f t="shared" si="48"/>
        <v>0</v>
      </c>
      <c r="BV189" s="49">
        <f t="shared" si="42"/>
        <v>0</v>
      </c>
      <c r="BW189" s="49">
        <f t="shared" si="43"/>
        <v>0</v>
      </c>
      <c r="BX189" s="49">
        <f t="shared" si="44"/>
        <v>29.5</v>
      </c>
      <c r="BY189" s="49">
        <v>29.5</v>
      </c>
      <c r="BZ189" s="52" t="s">
        <v>4078</v>
      </c>
      <c r="CA189" s="52" t="s">
        <v>4079</v>
      </c>
      <c r="CB189" s="36"/>
      <c r="CC189" s="36"/>
      <c r="CD189" s="36"/>
      <c r="CE189" s="36">
        <f t="shared" si="45"/>
        <v>0</v>
      </c>
      <c r="CF189" s="36"/>
      <c r="CG189" s="36"/>
      <c r="CH189" s="36"/>
      <c r="CI189" s="36"/>
      <c r="CJ189" s="36"/>
      <c r="CK189" s="36"/>
      <c r="CL189" s="36"/>
      <c r="CM189" s="36"/>
      <c r="CN189" s="36"/>
      <c r="CO189" s="36"/>
      <c r="CP189" s="36"/>
      <c r="CQ189" s="36">
        <f t="shared" si="46"/>
        <v>0</v>
      </c>
      <c r="CR189" s="36"/>
      <c r="CS189" s="36"/>
      <c r="CT189" s="36"/>
      <c r="CU189" s="36"/>
      <c r="CV189" s="36"/>
      <c r="CW189" s="36"/>
      <c r="CX189" s="59">
        <f t="shared" si="49"/>
        <v>0</v>
      </c>
      <c r="CY189" s="36"/>
      <c r="CZ189" s="36"/>
      <c r="DA189" s="36"/>
      <c r="DB189" s="36"/>
      <c r="DC189" s="36"/>
      <c r="DD189" s="36"/>
      <c r="DE189" s="59">
        <f t="shared" si="47"/>
        <v>14.75</v>
      </c>
      <c r="DF189" s="59">
        <v>14.75</v>
      </c>
      <c r="DG189" s="59">
        <v>0</v>
      </c>
      <c r="DH189" s="59"/>
      <c r="DI189" s="59"/>
      <c r="DJ189" s="59"/>
      <c r="DK189" s="59" t="s">
        <v>4075</v>
      </c>
      <c r="DL189" s="59">
        <v>0.5</v>
      </c>
      <c r="DM189" s="23" t="s">
        <v>4216</v>
      </c>
    </row>
    <row r="190" s="9" customFormat="1" ht="70" customHeight="1" spans="1:117">
      <c r="A190" s="23"/>
      <c r="B190" s="23"/>
      <c r="C190" s="23"/>
      <c r="D190" s="23"/>
      <c r="E190" s="23"/>
      <c r="F190" s="23"/>
      <c r="G190" s="23"/>
      <c r="H190" s="23"/>
      <c r="I190" s="23"/>
      <c r="J190" s="23"/>
      <c r="K190" s="23"/>
      <c r="L190" s="23"/>
      <c r="M190" s="23"/>
      <c r="N190" s="23"/>
      <c r="O190" s="23"/>
      <c r="P190" s="23"/>
      <c r="Q190" s="23">
        <f>SUBTOTAL(103,$W$7:W190)*1</f>
        <v>184</v>
      </c>
      <c r="R190" s="23"/>
      <c r="S190" s="23"/>
      <c r="T190" s="30"/>
      <c r="U190" s="23"/>
      <c r="V190" s="23" t="s">
        <v>4065</v>
      </c>
      <c r="W190" s="23" t="s">
        <v>1954</v>
      </c>
      <c r="X190" s="23" t="s">
        <v>215</v>
      </c>
      <c r="Y190" s="23" t="s">
        <v>216</v>
      </c>
      <c r="Z190" s="23" t="s">
        <v>1955</v>
      </c>
      <c r="AA190" s="23" t="s">
        <v>1956</v>
      </c>
      <c r="AB190" s="23" t="s">
        <v>196</v>
      </c>
      <c r="AC190" s="23" t="s">
        <v>1945</v>
      </c>
      <c r="AD190" s="23" t="s">
        <v>1957</v>
      </c>
      <c r="AE190" s="23" t="s">
        <v>1958</v>
      </c>
      <c r="AF190" s="23" t="s">
        <v>1956</v>
      </c>
      <c r="AG190" s="23" t="s">
        <v>1959</v>
      </c>
      <c r="AH190" s="23" t="s">
        <v>224</v>
      </c>
      <c r="AI190" s="23" t="s">
        <v>225</v>
      </c>
      <c r="AJ190" s="23" t="s">
        <v>1960</v>
      </c>
      <c r="AK190" s="23" t="s">
        <v>1961</v>
      </c>
      <c r="AL190" s="23" t="s">
        <v>1962</v>
      </c>
      <c r="AM190" s="33" t="s">
        <v>815</v>
      </c>
      <c r="AN190" s="33" t="s">
        <v>290</v>
      </c>
      <c r="AO190" s="23" t="s">
        <v>1457</v>
      </c>
      <c r="AP190" s="23" t="s">
        <v>42</v>
      </c>
      <c r="AQ190" s="23"/>
      <c r="AR190" s="23"/>
      <c r="AS190" s="23"/>
      <c r="AT190" s="23"/>
      <c r="AU190" s="36">
        <v>102</v>
      </c>
      <c r="AV190" s="36">
        <v>102</v>
      </c>
      <c r="AW190" s="36">
        <f t="shared" si="36"/>
        <v>102</v>
      </c>
      <c r="AX190" s="36">
        <f t="shared" si="37"/>
        <v>0</v>
      </c>
      <c r="AY190" s="36">
        <v>0</v>
      </c>
      <c r="AZ190" s="36"/>
      <c r="BA190" s="40">
        <v>80</v>
      </c>
      <c r="BB190" s="40">
        <v>20</v>
      </c>
      <c r="BC190" s="23" t="s">
        <v>210</v>
      </c>
      <c r="BD190" s="23" t="s">
        <v>210</v>
      </c>
      <c r="BE190" s="23" t="s">
        <v>211</v>
      </c>
      <c r="BF190" s="23">
        <v>0</v>
      </c>
      <c r="BG190" s="23" t="s">
        <v>212</v>
      </c>
      <c r="BH190" s="23" t="s">
        <v>210</v>
      </c>
      <c r="BI190" s="23" t="s">
        <v>210</v>
      </c>
      <c r="BJ190" s="23">
        <v>0</v>
      </c>
      <c r="BK190" s="23" t="s">
        <v>210</v>
      </c>
      <c r="BL190" s="23">
        <v>0</v>
      </c>
      <c r="BM190" s="23" t="s">
        <v>342</v>
      </c>
      <c r="BN190" s="23">
        <v>75762007</v>
      </c>
      <c r="BO190" s="23"/>
      <c r="BP190" s="23" t="s">
        <v>209</v>
      </c>
      <c r="BQ190" s="49">
        <f t="shared" si="38"/>
        <v>102</v>
      </c>
      <c r="BR190" s="49">
        <f t="shared" si="35"/>
        <v>102</v>
      </c>
      <c r="BS190" s="49">
        <f t="shared" si="39"/>
        <v>102</v>
      </c>
      <c r="BT190" s="49">
        <f t="shared" si="40"/>
        <v>0</v>
      </c>
      <c r="BU190" s="49">
        <f t="shared" si="48"/>
        <v>0</v>
      </c>
      <c r="BV190" s="49">
        <f t="shared" si="42"/>
        <v>0</v>
      </c>
      <c r="BW190" s="49">
        <f t="shared" si="43"/>
        <v>0</v>
      </c>
      <c r="BX190" s="49">
        <f t="shared" si="44"/>
        <v>102</v>
      </c>
      <c r="BY190" s="49">
        <v>102</v>
      </c>
      <c r="BZ190" s="52" t="s">
        <v>4078</v>
      </c>
      <c r="CA190" s="52" t="s">
        <v>4079</v>
      </c>
      <c r="CB190" s="36"/>
      <c r="CC190" s="36"/>
      <c r="CD190" s="36"/>
      <c r="CE190" s="36">
        <f t="shared" si="45"/>
        <v>0</v>
      </c>
      <c r="CF190" s="36"/>
      <c r="CG190" s="36"/>
      <c r="CH190" s="36"/>
      <c r="CI190" s="36"/>
      <c r="CJ190" s="36"/>
      <c r="CK190" s="36"/>
      <c r="CL190" s="36"/>
      <c r="CM190" s="36"/>
      <c r="CN190" s="36"/>
      <c r="CO190" s="36"/>
      <c r="CP190" s="36"/>
      <c r="CQ190" s="36">
        <f t="shared" si="46"/>
        <v>0</v>
      </c>
      <c r="CR190" s="36"/>
      <c r="CS190" s="36"/>
      <c r="CT190" s="36"/>
      <c r="CU190" s="36"/>
      <c r="CV190" s="36"/>
      <c r="CW190" s="36"/>
      <c r="CX190" s="59">
        <f t="shared" si="49"/>
        <v>0</v>
      </c>
      <c r="CY190" s="36"/>
      <c r="CZ190" s="36"/>
      <c r="DA190" s="36"/>
      <c r="DB190" s="36"/>
      <c r="DC190" s="36"/>
      <c r="DD190" s="36"/>
      <c r="DE190" s="59">
        <f t="shared" si="47"/>
        <v>0</v>
      </c>
      <c r="DF190" s="59">
        <v>0</v>
      </c>
      <c r="DG190" s="59">
        <v>0</v>
      </c>
      <c r="DH190" s="59"/>
      <c r="DI190" s="59"/>
      <c r="DJ190" s="59"/>
      <c r="DK190" s="59" t="s">
        <v>4083</v>
      </c>
      <c r="DL190" s="59">
        <v>0.2</v>
      </c>
      <c r="DM190" s="23" t="s">
        <v>4217</v>
      </c>
    </row>
    <row r="191" s="9" customFormat="1" ht="70" customHeight="1" spans="1:117">
      <c r="A191" s="23"/>
      <c r="B191" s="23"/>
      <c r="C191" s="23"/>
      <c r="D191" s="23"/>
      <c r="E191" s="23"/>
      <c r="F191" s="23"/>
      <c r="G191" s="23"/>
      <c r="H191" s="23"/>
      <c r="I191" s="23"/>
      <c r="J191" s="23"/>
      <c r="K191" s="23"/>
      <c r="L191" s="23"/>
      <c r="M191" s="23"/>
      <c r="N191" s="23"/>
      <c r="O191" s="23"/>
      <c r="P191" s="23"/>
      <c r="Q191" s="23">
        <f>SUBTOTAL(103,$W$7:W191)*1</f>
        <v>185</v>
      </c>
      <c r="R191" s="23"/>
      <c r="S191" s="23"/>
      <c r="T191" s="23"/>
      <c r="U191" s="23"/>
      <c r="V191" s="23" t="s">
        <v>4065</v>
      </c>
      <c r="W191" s="23" t="s">
        <v>1963</v>
      </c>
      <c r="X191" s="23" t="s">
        <v>215</v>
      </c>
      <c r="Y191" s="23" t="s">
        <v>216</v>
      </c>
      <c r="Z191" s="23" t="s">
        <v>217</v>
      </c>
      <c r="AA191" s="23" t="s">
        <v>1964</v>
      </c>
      <c r="AB191" s="23" t="s">
        <v>196</v>
      </c>
      <c r="AC191" s="23" t="s">
        <v>1965</v>
      </c>
      <c r="AD191" s="23" t="s">
        <v>1966</v>
      </c>
      <c r="AE191" s="23" t="s">
        <v>1967</v>
      </c>
      <c r="AF191" s="23" t="s">
        <v>1968</v>
      </c>
      <c r="AG191" s="23" t="s">
        <v>1969</v>
      </c>
      <c r="AH191" s="23" t="s">
        <v>224</v>
      </c>
      <c r="AI191" s="23" t="s">
        <v>225</v>
      </c>
      <c r="AJ191" s="23" t="s">
        <v>1970</v>
      </c>
      <c r="AK191" s="23" t="s">
        <v>1966</v>
      </c>
      <c r="AL191" s="23" t="s">
        <v>1971</v>
      </c>
      <c r="AM191" s="33" t="s">
        <v>1952</v>
      </c>
      <c r="AN191" s="33" t="s">
        <v>290</v>
      </c>
      <c r="AO191" s="23" t="s">
        <v>1457</v>
      </c>
      <c r="AP191" s="23" t="s">
        <v>58</v>
      </c>
      <c r="AQ191" s="23"/>
      <c r="AR191" s="23"/>
      <c r="AS191" s="23"/>
      <c r="AT191" s="23"/>
      <c r="AU191" s="36">
        <v>50</v>
      </c>
      <c r="AV191" s="36">
        <v>50</v>
      </c>
      <c r="AW191" s="36">
        <f t="shared" si="36"/>
        <v>50</v>
      </c>
      <c r="AX191" s="36">
        <f t="shared" si="37"/>
        <v>0</v>
      </c>
      <c r="AY191" s="36">
        <v>0</v>
      </c>
      <c r="AZ191" s="36"/>
      <c r="BA191" s="40">
        <v>380</v>
      </c>
      <c r="BB191" s="40">
        <v>50</v>
      </c>
      <c r="BC191" s="23" t="s">
        <v>210</v>
      </c>
      <c r="BD191" s="23" t="s">
        <v>210</v>
      </c>
      <c r="BE191" s="23" t="s">
        <v>211</v>
      </c>
      <c r="BF191" s="23">
        <v>0</v>
      </c>
      <c r="BG191" s="23" t="s">
        <v>212</v>
      </c>
      <c r="BH191" s="23" t="s">
        <v>210</v>
      </c>
      <c r="BI191" s="23" t="s">
        <v>210</v>
      </c>
      <c r="BJ191" s="23">
        <v>0</v>
      </c>
      <c r="BK191" s="23" t="s">
        <v>210</v>
      </c>
      <c r="BL191" s="23">
        <v>0</v>
      </c>
      <c r="BM191" s="23" t="s">
        <v>1800</v>
      </c>
      <c r="BN191" s="23">
        <v>17302370688</v>
      </c>
      <c r="BO191" s="23"/>
      <c r="BP191" s="23" t="s">
        <v>209</v>
      </c>
      <c r="BQ191" s="49">
        <f t="shared" si="38"/>
        <v>50</v>
      </c>
      <c r="BR191" s="49">
        <f t="shared" si="35"/>
        <v>50</v>
      </c>
      <c r="BS191" s="49">
        <f t="shared" si="39"/>
        <v>50</v>
      </c>
      <c r="BT191" s="49">
        <f t="shared" si="40"/>
        <v>0</v>
      </c>
      <c r="BU191" s="49">
        <f t="shared" si="48"/>
        <v>0</v>
      </c>
      <c r="BV191" s="49">
        <f t="shared" si="42"/>
        <v>0</v>
      </c>
      <c r="BW191" s="49">
        <f t="shared" si="43"/>
        <v>0</v>
      </c>
      <c r="BX191" s="49">
        <f t="shared" si="44"/>
        <v>50</v>
      </c>
      <c r="BY191" s="49">
        <v>50</v>
      </c>
      <c r="BZ191" s="52" t="s">
        <v>4078</v>
      </c>
      <c r="CA191" s="52" t="s">
        <v>4079</v>
      </c>
      <c r="CB191" s="36"/>
      <c r="CC191" s="36"/>
      <c r="CD191" s="36"/>
      <c r="CE191" s="36">
        <f t="shared" si="45"/>
        <v>0</v>
      </c>
      <c r="CF191" s="36"/>
      <c r="CG191" s="36"/>
      <c r="CH191" s="36"/>
      <c r="CI191" s="36"/>
      <c r="CJ191" s="36"/>
      <c r="CK191" s="36"/>
      <c r="CL191" s="36"/>
      <c r="CM191" s="36"/>
      <c r="CN191" s="36"/>
      <c r="CO191" s="36"/>
      <c r="CP191" s="36"/>
      <c r="CQ191" s="36">
        <f t="shared" si="46"/>
        <v>0</v>
      </c>
      <c r="CR191" s="36"/>
      <c r="CS191" s="36"/>
      <c r="CT191" s="36"/>
      <c r="CU191" s="36"/>
      <c r="CV191" s="36"/>
      <c r="CW191" s="36"/>
      <c r="CX191" s="59">
        <f t="shared" si="49"/>
        <v>0</v>
      </c>
      <c r="CY191" s="36"/>
      <c r="CZ191" s="36"/>
      <c r="DA191" s="36"/>
      <c r="DB191" s="36"/>
      <c r="DC191" s="36"/>
      <c r="DD191" s="36"/>
      <c r="DE191" s="59">
        <f t="shared" si="47"/>
        <v>40</v>
      </c>
      <c r="DF191" s="59">
        <v>40</v>
      </c>
      <c r="DG191" s="59">
        <v>0</v>
      </c>
      <c r="DH191" s="59"/>
      <c r="DI191" s="59"/>
      <c r="DJ191" s="59"/>
      <c r="DK191" s="59" t="s">
        <v>4075</v>
      </c>
      <c r="DL191" s="59">
        <v>0.9</v>
      </c>
      <c r="DM191" s="23" t="s">
        <v>4218</v>
      </c>
    </row>
    <row r="192" s="9" customFormat="1" ht="70" customHeight="1" spans="1:117">
      <c r="A192" s="23"/>
      <c r="B192" s="23"/>
      <c r="C192" s="23"/>
      <c r="D192" s="23"/>
      <c r="E192" s="23"/>
      <c r="F192" s="23"/>
      <c r="G192" s="23"/>
      <c r="H192" s="23"/>
      <c r="I192" s="23"/>
      <c r="J192" s="23"/>
      <c r="K192" s="23"/>
      <c r="L192" s="23"/>
      <c r="M192" s="23"/>
      <c r="N192" s="23"/>
      <c r="O192" s="23"/>
      <c r="P192" s="23"/>
      <c r="Q192" s="23">
        <f>SUBTOTAL(103,$W$7:W192)*1</f>
        <v>186</v>
      </c>
      <c r="R192" s="23"/>
      <c r="S192" s="23"/>
      <c r="T192" s="30"/>
      <c r="U192" s="23"/>
      <c r="V192" s="23" t="s">
        <v>4065</v>
      </c>
      <c r="W192" s="23" t="s">
        <v>1972</v>
      </c>
      <c r="X192" s="23" t="s">
        <v>192</v>
      </c>
      <c r="Y192" s="23" t="s">
        <v>244</v>
      </c>
      <c r="Z192" s="23" t="s">
        <v>245</v>
      </c>
      <c r="AA192" s="23" t="s">
        <v>1973</v>
      </c>
      <c r="AB192" s="23" t="s">
        <v>466</v>
      </c>
      <c r="AC192" s="23" t="s">
        <v>1965</v>
      </c>
      <c r="AD192" s="23" t="s">
        <v>1974</v>
      </c>
      <c r="AE192" s="23" t="s">
        <v>1975</v>
      </c>
      <c r="AF192" s="23" t="s">
        <v>1976</v>
      </c>
      <c r="AG192" s="23" t="s">
        <v>1977</v>
      </c>
      <c r="AH192" s="23" t="s">
        <v>1978</v>
      </c>
      <c r="AI192" s="23" t="s">
        <v>1979</v>
      </c>
      <c r="AJ192" s="23" t="s">
        <v>1980</v>
      </c>
      <c r="AK192" s="23">
        <v>0</v>
      </c>
      <c r="AL192" s="23" t="s">
        <v>1981</v>
      </c>
      <c r="AM192" s="33" t="s">
        <v>1429</v>
      </c>
      <c r="AN192" s="33" t="s">
        <v>290</v>
      </c>
      <c r="AO192" s="23" t="s">
        <v>1457</v>
      </c>
      <c r="AP192" s="23" t="s">
        <v>58</v>
      </c>
      <c r="AQ192" s="23"/>
      <c r="AR192" s="23"/>
      <c r="AS192" s="23"/>
      <c r="AT192" s="23"/>
      <c r="AU192" s="36">
        <v>70</v>
      </c>
      <c r="AV192" s="36">
        <v>70</v>
      </c>
      <c r="AW192" s="36">
        <f t="shared" si="36"/>
        <v>70</v>
      </c>
      <c r="AX192" s="36">
        <f t="shared" si="37"/>
        <v>0</v>
      </c>
      <c r="AY192" s="36">
        <v>0</v>
      </c>
      <c r="AZ192" s="36"/>
      <c r="BA192" s="40">
        <v>338</v>
      </c>
      <c r="BB192" s="40">
        <v>89</v>
      </c>
      <c r="BC192" s="23" t="s">
        <v>210</v>
      </c>
      <c r="BD192" s="23" t="s">
        <v>210</v>
      </c>
      <c r="BE192" s="23" t="s">
        <v>211</v>
      </c>
      <c r="BF192" s="23">
        <v>0</v>
      </c>
      <c r="BG192" s="23" t="s">
        <v>212</v>
      </c>
      <c r="BH192" s="23" t="s">
        <v>210</v>
      </c>
      <c r="BI192" s="23" t="s">
        <v>210</v>
      </c>
      <c r="BJ192" s="23">
        <v>0</v>
      </c>
      <c r="BK192" s="23" t="s">
        <v>210</v>
      </c>
      <c r="BL192" s="23">
        <v>0</v>
      </c>
      <c r="BM192" s="23" t="s">
        <v>1550</v>
      </c>
      <c r="BN192" s="23" t="s">
        <v>1551</v>
      </c>
      <c r="BO192" s="23"/>
      <c r="BP192" s="23" t="s">
        <v>209</v>
      </c>
      <c r="BQ192" s="49">
        <f t="shared" si="38"/>
        <v>70</v>
      </c>
      <c r="BR192" s="49">
        <f t="shared" si="35"/>
        <v>70</v>
      </c>
      <c r="BS192" s="49">
        <f t="shared" si="39"/>
        <v>41</v>
      </c>
      <c r="BT192" s="49">
        <f t="shared" si="40"/>
        <v>29</v>
      </c>
      <c r="BU192" s="49">
        <f t="shared" si="48"/>
        <v>0</v>
      </c>
      <c r="BV192" s="49">
        <f t="shared" si="42"/>
        <v>0</v>
      </c>
      <c r="BW192" s="49">
        <f t="shared" si="43"/>
        <v>0</v>
      </c>
      <c r="BX192" s="49">
        <f t="shared" si="44"/>
        <v>41</v>
      </c>
      <c r="BY192" s="49">
        <v>41</v>
      </c>
      <c r="BZ192" s="49" t="s">
        <v>4078</v>
      </c>
      <c r="CA192" s="49" t="s">
        <v>4088</v>
      </c>
      <c r="CB192" s="36"/>
      <c r="CC192" s="36"/>
      <c r="CD192" s="36"/>
      <c r="CE192" s="36">
        <f t="shared" si="45"/>
        <v>29</v>
      </c>
      <c r="CF192" s="36">
        <v>29</v>
      </c>
      <c r="CG192" s="36" t="s">
        <v>4066</v>
      </c>
      <c r="CH192" s="36" t="s">
        <v>4115</v>
      </c>
      <c r="CI192" s="36"/>
      <c r="CJ192" s="36"/>
      <c r="CK192" s="36"/>
      <c r="CL192" s="36"/>
      <c r="CM192" s="36"/>
      <c r="CN192" s="36"/>
      <c r="CO192" s="36"/>
      <c r="CP192" s="36"/>
      <c r="CQ192" s="36">
        <f t="shared" si="46"/>
        <v>0</v>
      </c>
      <c r="CR192" s="36"/>
      <c r="CS192" s="36"/>
      <c r="CT192" s="36"/>
      <c r="CU192" s="36"/>
      <c r="CV192" s="36"/>
      <c r="CW192" s="36"/>
      <c r="CX192" s="59">
        <f t="shared" si="49"/>
        <v>0</v>
      </c>
      <c r="CY192" s="36"/>
      <c r="CZ192" s="36"/>
      <c r="DA192" s="36"/>
      <c r="DB192" s="36"/>
      <c r="DC192" s="36"/>
      <c r="DD192" s="36"/>
      <c r="DE192" s="59">
        <f t="shared" si="47"/>
        <v>41</v>
      </c>
      <c r="DF192" s="59">
        <v>41</v>
      </c>
      <c r="DG192" s="59">
        <v>0</v>
      </c>
      <c r="DH192" s="59"/>
      <c r="DI192" s="59"/>
      <c r="DJ192" s="59"/>
      <c r="DK192" s="59" t="s">
        <v>4083</v>
      </c>
      <c r="DL192" s="59">
        <v>1</v>
      </c>
      <c r="DM192" s="23" t="s">
        <v>4219</v>
      </c>
    </row>
    <row r="193" s="9" customFormat="1" ht="70" customHeight="1" spans="1:117">
      <c r="A193" s="23"/>
      <c r="B193" s="23"/>
      <c r="C193" s="23"/>
      <c r="D193" s="23"/>
      <c r="E193" s="23"/>
      <c r="F193" s="23"/>
      <c r="G193" s="23"/>
      <c r="H193" s="23"/>
      <c r="I193" s="23"/>
      <c r="J193" s="23"/>
      <c r="K193" s="23"/>
      <c r="L193" s="23"/>
      <c r="M193" s="23"/>
      <c r="N193" s="23"/>
      <c r="O193" s="23"/>
      <c r="P193" s="23"/>
      <c r="Q193" s="23">
        <f>SUBTOTAL(103,$W$7:W193)*1</f>
        <v>187</v>
      </c>
      <c r="R193" s="23"/>
      <c r="S193" s="23"/>
      <c r="T193" s="23"/>
      <c r="U193" s="23"/>
      <c r="V193" s="23" t="s">
        <v>4065</v>
      </c>
      <c r="W193" s="23" t="s">
        <v>1982</v>
      </c>
      <c r="X193" s="23" t="s">
        <v>192</v>
      </c>
      <c r="Y193" s="23" t="s">
        <v>193</v>
      </c>
      <c r="Z193" s="23" t="s">
        <v>1983</v>
      </c>
      <c r="AA193" s="23" t="s">
        <v>1984</v>
      </c>
      <c r="AB193" s="23" t="s">
        <v>196</v>
      </c>
      <c r="AC193" s="23" t="s">
        <v>71</v>
      </c>
      <c r="AD193" s="23" t="s">
        <v>1985</v>
      </c>
      <c r="AE193" s="23" t="s">
        <v>1986</v>
      </c>
      <c r="AF193" s="23" t="s">
        <v>1985</v>
      </c>
      <c r="AG193" s="23" t="s">
        <v>1987</v>
      </c>
      <c r="AH193" s="23" t="s">
        <v>753</v>
      </c>
      <c r="AI193" s="23" t="s">
        <v>753</v>
      </c>
      <c r="AJ193" s="23" t="s">
        <v>1988</v>
      </c>
      <c r="AK193" s="23" t="s">
        <v>1989</v>
      </c>
      <c r="AL193" s="23" t="s">
        <v>1990</v>
      </c>
      <c r="AM193" s="33" t="s">
        <v>1991</v>
      </c>
      <c r="AN193" s="33" t="s">
        <v>230</v>
      </c>
      <c r="AO193" s="23" t="s">
        <v>1457</v>
      </c>
      <c r="AP193" s="23" t="s">
        <v>70</v>
      </c>
      <c r="AQ193" s="23"/>
      <c r="AR193" s="23"/>
      <c r="AS193" s="23"/>
      <c r="AT193" s="23"/>
      <c r="AU193" s="36">
        <v>159.938</v>
      </c>
      <c r="AV193" s="36">
        <v>159.938</v>
      </c>
      <c r="AW193" s="36">
        <f t="shared" si="36"/>
        <v>159.938</v>
      </c>
      <c r="AX193" s="36">
        <f t="shared" si="37"/>
        <v>0</v>
      </c>
      <c r="AY193" s="36">
        <v>0</v>
      </c>
      <c r="AZ193" s="36"/>
      <c r="BA193" s="40">
        <v>334</v>
      </c>
      <c r="BB193" s="40">
        <v>76</v>
      </c>
      <c r="BC193" s="23" t="s">
        <v>210</v>
      </c>
      <c r="BD193" s="23" t="s">
        <v>210</v>
      </c>
      <c r="BE193" s="23" t="s">
        <v>211</v>
      </c>
      <c r="BF193" s="23">
        <v>0</v>
      </c>
      <c r="BG193" s="23" t="s">
        <v>212</v>
      </c>
      <c r="BH193" s="23">
        <v>0</v>
      </c>
      <c r="BI193" s="23" t="s">
        <v>210</v>
      </c>
      <c r="BJ193" s="23">
        <v>0</v>
      </c>
      <c r="BK193" s="23" t="s">
        <v>210</v>
      </c>
      <c r="BL193" s="23">
        <v>0</v>
      </c>
      <c r="BM193" s="23" t="s">
        <v>1718</v>
      </c>
      <c r="BN193" s="23">
        <v>1534036900</v>
      </c>
      <c r="BO193" s="23"/>
      <c r="BP193" s="23" t="s">
        <v>209</v>
      </c>
      <c r="BQ193" s="49">
        <f t="shared" si="38"/>
        <v>159.938</v>
      </c>
      <c r="BR193" s="49">
        <f t="shared" si="35"/>
        <v>159.938</v>
      </c>
      <c r="BS193" s="49">
        <f t="shared" si="39"/>
        <v>59.938</v>
      </c>
      <c r="BT193" s="49">
        <f t="shared" si="40"/>
        <v>100</v>
      </c>
      <c r="BU193" s="49">
        <f t="shared" si="48"/>
        <v>0</v>
      </c>
      <c r="BV193" s="49">
        <f t="shared" si="42"/>
        <v>0</v>
      </c>
      <c r="BW193" s="49">
        <f t="shared" si="43"/>
        <v>0</v>
      </c>
      <c r="BX193" s="49">
        <f t="shared" si="44"/>
        <v>59.938</v>
      </c>
      <c r="BY193" s="49">
        <v>59.938</v>
      </c>
      <c r="BZ193" s="49" t="s">
        <v>4078</v>
      </c>
      <c r="CA193" s="49" t="s">
        <v>4088</v>
      </c>
      <c r="CB193" s="36"/>
      <c r="CC193" s="36"/>
      <c r="CD193" s="36"/>
      <c r="CE193" s="36">
        <f t="shared" si="45"/>
        <v>100</v>
      </c>
      <c r="CF193" s="49">
        <v>100</v>
      </c>
      <c r="CG193" s="49" t="s">
        <v>4066</v>
      </c>
      <c r="CH193" s="49" t="s">
        <v>4205</v>
      </c>
      <c r="CI193" s="36"/>
      <c r="CJ193" s="36"/>
      <c r="CK193" s="36"/>
      <c r="CL193" s="36"/>
      <c r="CM193" s="36"/>
      <c r="CN193" s="36"/>
      <c r="CO193" s="36"/>
      <c r="CP193" s="36"/>
      <c r="CQ193" s="36">
        <f t="shared" si="46"/>
        <v>0</v>
      </c>
      <c r="CR193" s="36"/>
      <c r="CS193" s="36"/>
      <c r="CT193" s="36"/>
      <c r="CU193" s="36"/>
      <c r="CV193" s="36"/>
      <c r="CW193" s="36"/>
      <c r="CX193" s="59">
        <f t="shared" si="49"/>
        <v>0</v>
      </c>
      <c r="CY193" s="36"/>
      <c r="CZ193" s="36"/>
      <c r="DA193" s="36"/>
      <c r="DB193" s="36"/>
      <c r="DC193" s="36"/>
      <c r="DD193" s="36"/>
      <c r="DE193" s="59">
        <f t="shared" si="47"/>
        <v>0</v>
      </c>
      <c r="DF193" s="59">
        <v>0</v>
      </c>
      <c r="DG193" s="59">
        <v>0</v>
      </c>
      <c r="DH193" s="59"/>
      <c r="DI193" s="59"/>
      <c r="DJ193" s="59"/>
      <c r="DK193" s="59" t="s">
        <v>4075</v>
      </c>
      <c r="DL193" s="59">
        <v>0.2</v>
      </c>
      <c r="DM193" s="23" t="s">
        <v>4220</v>
      </c>
    </row>
    <row r="194" s="9" customFormat="1" ht="70" customHeight="1" spans="1:117">
      <c r="A194" s="23"/>
      <c r="B194" s="23"/>
      <c r="C194" s="23"/>
      <c r="D194" s="23"/>
      <c r="E194" s="23"/>
      <c r="F194" s="23"/>
      <c r="G194" s="23"/>
      <c r="H194" s="23"/>
      <c r="I194" s="23"/>
      <c r="J194" s="23"/>
      <c r="K194" s="23"/>
      <c r="L194" s="23"/>
      <c r="M194" s="23"/>
      <c r="N194" s="23"/>
      <c r="O194" s="23"/>
      <c r="P194" s="23"/>
      <c r="Q194" s="23">
        <f>SUBTOTAL(103,$W$7:W194)*1</f>
        <v>188</v>
      </c>
      <c r="R194" s="23"/>
      <c r="S194" s="23"/>
      <c r="T194" s="30"/>
      <c r="U194" s="23"/>
      <c r="V194" s="23" t="s">
        <v>4065</v>
      </c>
      <c r="W194" s="23" t="s">
        <v>1992</v>
      </c>
      <c r="X194" s="23" t="s">
        <v>215</v>
      </c>
      <c r="Y194" s="23" t="s">
        <v>1834</v>
      </c>
      <c r="Z194" s="23" t="s">
        <v>1835</v>
      </c>
      <c r="AA194" s="23" t="s">
        <v>1993</v>
      </c>
      <c r="AB194" s="23" t="s">
        <v>196</v>
      </c>
      <c r="AC194" s="23" t="s">
        <v>1994</v>
      </c>
      <c r="AD194" s="23" t="s">
        <v>1995</v>
      </c>
      <c r="AE194" s="23" t="s">
        <v>1996</v>
      </c>
      <c r="AF194" s="23" t="s">
        <v>1997</v>
      </c>
      <c r="AG194" s="23" t="s">
        <v>1998</v>
      </c>
      <c r="AH194" s="23" t="s">
        <v>753</v>
      </c>
      <c r="AI194" s="23" t="s">
        <v>377</v>
      </c>
      <c r="AJ194" s="23" t="s">
        <v>1999</v>
      </c>
      <c r="AK194" s="23" t="s">
        <v>2000</v>
      </c>
      <c r="AL194" s="23" t="s">
        <v>2001</v>
      </c>
      <c r="AM194" s="33" t="s">
        <v>2002</v>
      </c>
      <c r="AN194" s="33" t="s">
        <v>290</v>
      </c>
      <c r="AO194" s="23" t="s">
        <v>1457</v>
      </c>
      <c r="AP194" s="23" t="s">
        <v>28</v>
      </c>
      <c r="AQ194" s="23"/>
      <c r="AR194" s="23"/>
      <c r="AS194" s="23"/>
      <c r="AT194" s="23"/>
      <c r="AU194" s="36">
        <v>30.2</v>
      </c>
      <c r="AV194" s="36">
        <v>30.2</v>
      </c>
      <c r="AW194" s="36">
        <f t="shared" si="36"/>
        <v>30.2</v>
      </c>
      <c r="AX194" s="36">
        <f t="shared" si="37"/>
        <v>0</v>
      </c>
      <c r="AY194" s="36">
        <v>0</v>
      </c>
      <c r="AZ194" s="36"/>
      <c r="BA194" s="40">
        <v>38</v>
      </c>
      <c r="BB194" s="40">
        <v>12</v>
      </c>
      <c r="BC194" s="23" t="s">
        <v>210</v>
      </c>
      <c r="BD194" s="23" t="s">
        <v>210</v>
      </c>
      <c r="BE194" s="23" t="s">
        <v>211</v>
      </c>
      <c r="BF194" s="23">
        <v>0</v>
      </c>
      <c r="BG194" s="23" t="s">
        <v>212</v>
      </c>
      <c r="BH194" s="23" t="s">
        <v>210</v>
      </c>
      <c r="BI194" s="23" t="s">
        <v>210</v>
      </c>
      <c r="BJ194" s="23">
        <v>0</v>
      </c>
      <c r="BK194" s="23" t="s">
        <v>210</v>
      </c>
      <c r="BL194" s="23">
        <v>0</v>
      </c>
      <c r="BM194" s="23" t="s">
        <v>697</v>
      </c>
      <c r="BN194" s="23">
        <v>18996907165</v>
      </c>
      <c r="BO194" s="23"/>
      <c r="BP194" s="23" t="s">
        <v>209</v>
      </c>
      <c r="BQ194" s="49">
        <f t="shared" si="38"/>
        <v>30.2</v>
      </c>
      <c r="BR194" s="49">
        <f t="shared" si="35"/>
        <v>30.2</v>
      </c>
      <c r="BS194" s="49">
        <f t="shared" si="39"/>
        <v>30.2</v>
      </c>
      <c r="BT194" s="49">
        <f t="shared" si="40"/>
        <v>0</v>
      </c>
      <c r="BU194" s="49">
        <f t="shared" si="48"/>
        <v>0</v>
      </c>
      <c r="BV194" s="49">
        <f t="shared" si="42"/>
        <v>0</v>
      </c>
      <c r="BW194" s="49">
        <f t="shared" si="43"/>
        <v>0</v>
      </c>
      <c r="BX194" s="49">
        <f t="shared" si="44"/>
        <v>30.2</v>
      </c>
      <c r="BY194" s="49">
        <v>30.2</v>
      </c>
      <c r="BZ194" s="52" t="s">
        <v>4078</v>
      </c>
      <c r="CA194" s="52" t="s">
        <v>4079</v>
      </c>
      <c r="CB194" s="36"/>
      <c r="CC194" s="36"/>
      <c r="CD194" s="36"/>
      <c r="CE194" s="36">
        <f t="shared" si="45"/>
        <v>0</v>
      </c>
      <c r="CF194" s="36"/>
      <c r="CG194" s="36"/>
      <c r="CH194" s="36"/>
      <c r="CI194" s="36"/>
      <c r="CJ194" s="36"/>
      <c r="CK194" s="36"/>
      <c r="CL194" s="36"/>
      <c r="CM194" s="36"/>
      <c r="CN194" s="36"/>
      <c r="CO194" s="36"/>
      <c r="CP194" s="36"/>
      <c r="CQ194" s="36">
        <f t="shared" si="46"/>
        <v>0</v>
      </c>
      <c r="CR194" s="36"/>
      <c r="CS194" s="36"/>
      <c r="CT194" s="36"/>
      <c r="CU194" s="36"/>
      <c r="CV194" s="36"/>
      <c r="CW194" s="36"/>
      <c r="CX194" s="59">
        <f t="shared" si="49"/>
        <v>0</v>
      </c>
      <c r="CY194" s="36"/>
      <c r="CZ194" s="36"/>
      <c r="DA194" s="36"/>
      <c r="DB194" s="36"/>
      <c r="DC194" s="36"/>
      <c r="DD194" s="36"/>
      <c r="DE194" s="59">
        <f t="shared" si="47"/>
        <v>23.68</v>
      </c>
      <c r="DF194" s="59">
        <v>23.68</v>
      </c>
      <c r="DG194" s="59">
        <v>0</v>
      </c>
      <c r="DH194" s="59"/>
      <c r="DI194" s="59"/>
      <c r="DJ194" s="59"/>
      <c r="DK194" s="59" t="s">
        <v>4070</v>
      </c>
      <c r="DL194" s="59">
        <v>1</v>
      </c>
      <c r="DM194" s="23" t="s">
        <v>4120</v>
      </c>
    </row>
    <row r="195" s="9" customFormat="1" ht="70" customHeight="1" spans="1:117">
      <c r="A195" s="23"/>
      <c r="B195" s="23"/>
      <c r="C195" s="23"/>
      <c r="D195" s="23"/>
      <c r="E195" s="23"/>
      <c r="F195" s="23"/>
      <c r="G195" s="23"/>
      <c r="H195" s="23"/>
      <c r="I195" s="23"/>
      <c r="J195" s="23"/>
      <c r="K195" s="23"/>
      <c r="L195" s="23"/>
      <c r="M195" s="23"/>
      <c r="N195" s="23"/>
      <c r="O195" s="23"/>
      <c r="P195" s="23"/>
      <c r="Q195" s="23">
        <f>SUBTOTAL(103,$W$7:W195)*1</f>
        <v>189</v>
      </c>
      <c r="R195" s="23"/>
      <c r="S195" s="23"/>
      <c r="T195" s="23"/>
      <c r="U195" s="23"/>
      <c r="V195" s="23" t="s">
        <v>4065</v>
      </c>
      <c r="W195" s="23" t="s">
        <v>2003</v>
      </c>
      <c r="X195" s="23" t="s">
        <v>192</v>
      </c>
      <c r="Y195" s="23" t="s">
        <v>193</v>
      </c>
      <c r="Z195" s="23" t="s">
        <v>1207</v>
      </c>
      <c r="AA195" s="23" t="s">
        <v>2004</v>
      </c>
      <c r="AB195" s="23" t="s">
        <v>196</v>
      </c>
      <c r="AC195" s="23" t="s">
        <v>2005</v>
      </c>
      <c r="AD195" s="23" t="s">
        <v>2006</v>
      </c>
      <c r="AE195" s="23" t="s">
        <v>2007</v>
      </c>
      <c r="AF195" s="23" t="s">
        <v>2008</v>
      </c>
      <c r="AG195" s="23" t="s">
        <v>2009</v>
      </c>
      <c r="AH195" s="23" t="s">
        <v>202</v>
      </c>
      <c r="AI195" s="23" t="s">
        <v>203</v>
      </c>
      <c r="AJ195" s="23" t="s">
        <v>2010</v>
      </c>
      <c r="AK195" s="23" t="s">
        <v>2011</v>
      </c>
      <c r="AL195" s="23" t="s">
        <v>2012</v>
      </c>
      <c r="AM195" s="33" t="s">
        <v>2013</v>
      </c>
      <c r="AN195" s="33" t="s">
        <v>290</v>
      </c>
      <c r="AO195" s="23" t="s">
        <v>1457</v>
      </c>
      <c r="AP195" s="23" t="s">
        <v>70</v>
      </c>
      <c r="AQ195" s="23"/>
      <c r="AR195" s="23"/>
      <c r="AS195" s="23"/>
      <c r="AT195" s="23"/>
      <c r="AU195" s="36">
        <v>120</v>
      </c>
      <c r="AV195" s="36">
        <v>120</v>
      </c>
      <c r="AW195" s="36">
        <f t="shared" si="36"/>
        <v>120</v>
      </c>
      <c r="AX195" s="36">
        <f t="shared" si="37"/>
        <v>0</v>
      </c>
      <c r="AY195" s="36">
        <v>0</v>
      </c>
      <c r="AZ195" s="36"/>
      <c r="BA195" s="40">
        <v>136</v>
      </c>
      <c r="BB195" s="40">
        <v>31</v>
      </c>
      <c r="BC195" s="23" t="s">
        <v>210</v>
      </c>
      <c r="BD195" s="23" t="s">
        <v>209</v>
      </c>
      <c r="BE195" s="23" t="s">
        <v>211</v>
      </c>
      <c r="BF195" s="23">
        <v>0</v>
      </c>
      <c r="BG195" s="23">
        <v>0</v>
      </c>
      <c r="BH195" s="23" t="s">
        <v>209</v>
      </c>
      <c r="BI195" s="23" t="s">
        <v>210</v>
      </c>
      <c r="BJ195" s="23">
        <v>0</v>
      </c>
      <c r="BK195" s="23">
        <v>0</v>
      </c>
      <c r="BL195" s="23">
        <v>0</v>
      </c>
      <c r="BM195" s="23" t="s">
        <v>1718</v>
      </c>
      <c r="BN195" s="23">
        <v>15340369000</v>
      </c>
      <c r="BO195" s="23"/>
      <c r="BP195" s="23" t="s">
        <v>209</v>
      </c>
      <c r="BQ195" s="49">
        <f t="shared" si="38"/>
        <v>120</v>
      </c>
      <c r="BR195" s="49">
        <f t="shared" si="35"/>
        <v>72</v>
      </c>
      <c r="BS195" s="49">
        <f t="shared" si="39"/>
        <v>72</v>
      </c>
      <c r="BT195" s="49">
        <f t="shared" si="40"/>
        <v>0</v>
      </c>
      <c r="BU195" s="49">
        <f t="shared" si="48"/>
        <v>0</v>
      </c>
      <c r="BV195" s="49">
        <f t="shared" si="42"/>
        <v>0</v>
      </c>
      <c r="BW195" s="49">
        <f t="shared" si="43"/>
        <v>48</v>
      </c>
      <c r="BX195" s="49">
        <f t="shared" si="44"/>
        <v>72</v>
      </c>
      <c r="BY195" s="49">
        <v>72</v>
      </c>
      <c r="BZ195" s="49" t="s">
        <v>4078</v>
      </c>
      <c r="CA195" s="49" t="s">
        <v>4088</v>
      </c>
      <c r="CB195" s="36"/>
      <c r="CC195" s="36"/>
      <c r="CD195" s="36"/>
      <c r="CE195" s="36">
        <f t="shared" si="45"/>
        <v>0</v>
      </c>
      <c r="CF195" s="36"/>
      <c r="CG195" s="36"/>
      <c r="CH195" s="36"/>
      <c r="CI195" s="36"/>
      <c r="CJ195" s="36"/>
      <c r="CK195" s="36"/>
      <c r="CL195" s="36"/>
      <c r="CM195" s="36"/>
      <c r="CN195" s="36"/>
      <c r="CO195" s="36"/>
      <c r="CP195" s="36"/>
      <c r="CQ195" s="36">
        <f t="shared" si="46"/>
        <v>0</v>
      </c>
      <c r="CR195" s="36"/>
      <c r="CS195" s="36"/>
      <c r="CT195" s="36"/>
      <c r="CU195" s="36"/>
      <c r="CV195" s="36"/>
      <c r="CW195" s="36"/>
      <c r="CX195" s="59">
        <f t="shared" si="49"/>
        <v>48</v>
      </c>
      <c r="CY195" s="36">
        <v>48</v>
      </c>
      <c r="CZ195" s="36" t="s">
        <v>4090</v>
      </c>
      <c r="DA195" s="36" t="s">
        <v>4146</v>
      </c>
      <c r="DB195" s="36"/>
      <c r="DC195" s="36"/>
      <c r="DD195" s="36"/>
      <c r="DE195" s="59">
        <f t="shared" si="47"/>
        <v>47.64</v>
      </c>
      <c r="DF195" s="59">
        <v>47.64</v>
      </c>
      <c r="DG195" s="59">
        <v>0</v>
      </c>
      <c r="DH195" s="59"/>
      <c r="DI195" s="59"/>
      <c r="DJ195" s="59"/>
      <c r="DK195" s="59" t="s">
        <v>4083</v>
      </c>
      <c r="DL195" s="59">
        <v>0.5</v>
      </c>
      <c r="DM195" s="23" t="s">
        <v>4221</v>
      </c>
    </row>
    <row r="196" s="9" customFormat="1" ht="70" customHeight="1" spans="1:117">
      <c r="A196" s="23"/>
      <c r="B196" s="23"/>
      <c r="C196" s="23"/>
      <c r="D196" s="23"/>
      <c r="E196" s="23"/>
      <c r="F196" s="23"/>
      <c r="G196" s="23"/>
      <c r="H196" s="23"/>
      <c r="I196" s="23"/>
      <c r="J196" s="23"/>
      <c r="K196" s="23"/>
      <c r="L196" s="23"/>
      <c r="M196" s="23"/>
      <c r="N196" s="23"/>
      <c r="O196" s="23"/>
      <c r="P196" s="23"/>
      <c r="Q196" s="23">
        <f>SUBTOTAL(103,$W$7:W196)*1</f>
        <v>190</v>
      </c>
      <c r="R196" s="23" t="s">
        <v>4145</v>
      </c>
      <c r="S196" s="23">
        <v>-225</v>
      </c>
      <c r="T196" s="30"/>
      <c r="U196" s="23"/>
      <c r="V196" s="23" t="s">
        <v>4065</v>
      </c>
      <c r="W196" s="23" t="s">
        <v>4222</v>
      </c>
      <c r="X196" s="23" t="s">
        <v>215</v>
      </c>
      <c r="Y196" s="23" t="s">
        <v>216</v>
      </c>
      <c r="Z196" s="23" t="s">
        <v>2015</v>
      </c>
      <c r="AA196" s="23" t="s">
        <v>2016</v>
      </c>
      <c r="AB196" s="23" t="s">
        <v>196</v>
      </c>
      <c r="AC196" s="23" t="s">
        <v>2017</v>
      </c>
      <c r="AD196" s="23" t="s">
        <v>4223</v>
      </c>
      <c r="AE196" s="23" t="s">
        <v>2019</v>
      </c>
      <c r="AF196" s="23" t="s">
        <v>2020</v>
      </c>
      <c r="AG196" s="23" t="s">
        <v>2021</v>
      </c>
      <c r="AH196" s="23" t="s">
        <v>2022</v>
      </c>
      <c r="AI196" s="23" t="s">
        <v>2023</v>
      </c>
      <c r="AJ196" s="23" t="s">
        <v>2024</v>
      </c>
      <c r="AK196" s="23" t="s">
        <v>2025</v>
      </c>
      <c r="AL196" s="23" t="s">
        <v>2026</v>
      </c>
      <c r="AM196" s="33" t="s">
        <v>365</v>
      </c>
      <c r="AN196" s="33" t="s">
        <v>230</v>
      </c>
      <c r="AO196" s="23" t="s">
        <v>1457</v>
      </c>
      <c r="AP196" s="23" t="s">
        <v>111</v>
      </c>
      <c r="AQ196" s="23"/>
      <c r="AR196" s="23"/>
      <c r="AS196" s="23"/>
      <c r="AT196" s="23"/>
      <c r="AU196" s="36">
        <v>775</v>
      </c>
      <c r="AV196" s="36">
        <v>775</v>
      </c>
      <c r="AW196" s="36">
        <f t="shared" si="36"/>
        <v>775</v>
      </c>
      <c r="AX196" s="36">
        <f t="shared" si="37"/>
        <v>0</v>
      </c>
      <c r="AY196" s="36">
        <v>0</v>
      </c>
      <c r="AZ196" s="36"/>
      <c r="BA196" s="40">
        <v>100</v>
      </c>
      <c r="BB196" s="40">
        <v>50</v>
      </c>
      <c r="BC196" s="23" t="s">
        <v>210</v>
      </c>
      <c r="BD196" s="23" t="s">
        <v>209</v>
      </c>
      <c r="BE196" s="23" t="s">
        <v>211</v>
      </c>
      <c r="BF196" s="23">
        <v>0</v>
      </c>
      <c r="BG196" s="23">
        <v>0</v>
      </c>
      <c r="BH196" s="23" t="s">
        <v>209</v>
      </c>
      <c r="BI196" s="23" t="s">
        <v>210</v>
      </c>
      <c r="BJ196" s="23">
        <v>0</v>
      </c>
      <c r="BK196" s="23">
        <v>0</v>
      </c>
      <c r="BL196" s="23">
        <v>0</v>
      </c>
      <c r="BM196" s="23" t="s">
        <v>2027</v>
      </c>
      <c r="BN196" s="23" t="s">
        <v>2028</v>
      </c>
      <c r="BO196" s="23"/>
      <c r="BP196" s="23" t="s">
        <v>209</v>
      </c>
      <c r="BQ196" s="49">
        <f t="shared" si="38"/>
        <v>775</v>
      </c>
      <c r="BR196" s="49">
        <f t="shared" si="35"/>
        <v>775</v>
      </c>
      <c r="BS196" s="49">
        <f t="shared" si="39"/>
        <v>775</v>
      </c>
      <c r="BT196" s="49">
        <f t="shared" si="40"/>
        <v>0</v>
      </c>
      <c r="BU196" s="49">
        <f t="shared" si="48"/>
        <v>0</v>
      </c>
      <c r="BV196" s="49">
        <f t="shared" si="42"/>
        <v>0</v>
      </c>
      <c r="BW196" s="49">
        <f t="shared" si="43"/>
        <v>0</v>
      </c>
      <c r="BX196" s="49">
        <f t="shared" si="44"/>
        <v>775</v>
      </c>
      <c r="BY196" s="49">
        <v>775</v>
      </c>
      <c r="BZ196" s="52" t="s">
        <v>4078</v>
      </c>
      <c r="CA196" s="52" t="s">
        <v>4079</v>
      </c>
      <c r="CB196" s="36"/>
      <c r="CC196" s="36"/>
      <c r="CD196" s="36"/>
      <c r="CE196" s="36">
        <f t="shared" si="45"/>
        <v>0</v>
      </c>
      <c r="CF196" s="36"/>
      <c r="CG196" s="36"/>
      <c r="CH196" s="36"/>
      <c r="CI196" s="36"/>
      <c r="CJ196" s="36"/>
      <c r="CK196" s="36"/>
      <c r="CL196" s="36"/>
      <c r="CM196" s="36"/>
      <c r="CN196" s="36"/>
      <c r="CO196" s="36"/>
      <c r="CP196" s="36"/>
      <c r="CQ196" s="36">
        <f t="shared" si="46"/>
        <v>0</v>
      </c>
      <c r="CR196" s="36"/>
      <c r="CS196" s="36"/>
      <c r="CT196" s="36"/>
      <c r="CU196" s="36"/>
      <c r="CV196" s="36"/>
      <c r="CW196" s="36"/>
      <c r="CX196" s="59">
        <f t="shared" si="49"/>
        <v>0</v>
      </c>
      <c r="CY196" s="36"/>
      <c r="CZ196" s="36"/>
      <c r="DA196" s="36"/>
      <c r="DB196" s="36"/>
      <c r="DC196" s="36"/>
      <c r="DD196" s="36"/>
      <c r="DE196" s="59">
        <f t="shared" si="47"/>
        <v>522</v>
      </c>
      <c r="DF196" s="59">
        <v>522</v>
      </c>
      <c r="DG196" s="59">
        <v>0</v>
      </c>
      <c r="DH196" s="59"/>
      <c r="DI196" s="59"/>
      <c r="DJ196" s="59"/>
      <c r="DK196" s="59"/>
      <c r="DL196" s="59"/>
      <c r="DM196" s="23"/>
    </row>
    <row r="197" s="9" customFormat="1" ht="70" customHeight="1" spans="1:117">
      <c r="A197" s="23"/>
      <c r="B197" s="23"/>
      <c r="C197" s="23"/>
      <c r="D197" s="23"/>
      <c r="E197" s="23"/>
      <c r="F197" s="23"/>
      <c r="G197" s="23"/>
      <c r="H197" s="23"/>
      <c r="I197" s="23"/>
      <c r="J197" s="23"/>
      <c r="K197" s="23"/>
      <c r="L197" s="23"/>
      <c r="M197" s="23"/>
      <c r="N197" s="23"/>
      <c r="O197" s="23"/>
      <c r="P197" s="23"/>
      <c r="Q197" s="23">
        <f>SUBTOTAL(103,$W$7:W197)*1</f>
        <v>191</v>
      </c>
      <c r="R197" s="23"/>
      <c r="S197" s="23"/>
      <c r="T197" s="23"/>
      <c r="U197" s="23"/>
      <c r="V197" s="23" t="s">
        <v>4065</v>
      </c>
      <c r="W197" s="23" t="s">
        <v>2029</v>
      </c>
      <c r="X197" s="23" t="s">
        <v>215</v>
      </c>
      <c r="Y197" s="23" t="s">
        <v>216</v>
      </c>
      <c r="Z197" s="23" t="s">
        <v>2015</v>
      </c>
      <c r="AA197" s="23" t="s">
        <v>2030</v>
      </c>
      <c r="AB197" s="23" t="s">
        <v>196</v>
      </c>
      <c r="AC197" s="23" t="s">
        <v>575</v>
      </c>
      <c r="AD197" s="23" t="s">
        <v>2031</v>
      </c>
      <c r="AE197" s="23" t="s">
        <v>2032</v>
      </c>
      <c r="AF197" s="23" t="s">
        <v>2033</v>
      </c>
      <c r="AG197" s="23" t="s">
        <v>2034</v>
      </c>
      <c r="AH197" s="23" t="s">
        <v>2035</v>
      </c>
      <c r="AI197" s="23" t="s">
        <v>2023</v>
      </c>
      <c r="AJ197" s="23" t="s">
        <v>2036</v>
      </c>
      <c r="AK197" s="23" t="s">
        <v>2037</v>
      </c>
      <c r="AL197" s="23" t="s">
        <v>2038</v>
      </c>
      <c r="AM197" s="33" t="s">
        <v>365</v>
      </c>
      <c r="AN197" s="33" t="s">
        <v>230</v>
      </c>
      <c r="AO197" s="23" t="s">
        <v>1457</v>
      </c>
      <c r="AP197" s="23" t="s">
        <v>111</v>
      </c>
      <c r="AQ197" s="23"/>
      <c r="AR197" s="23"/>
      <c r="AS197" s="23"/>
      <c r="AT197" s="23"/>
      <c r="AU197" s="36">
        <v>50</v>
      </c>
      <c r="AV197" s="36">
        <v>50</v>
      </c>
      <c r="AW197" s="36">
        <f t="shared" si="36"/>
        <v>50</v>
      </c>
      <c r="AX197" s="36">
        <f t="shared" si="37"/>
        <v>0</v>
      </c>
      <c r="AY197" s="36">
        <v>0</v>
      </c>
      <c r="AZ197" s="36"/>
      <c r="BA197" s="40">
        <v>3</v>
      </c>
      <c r="BB197" s="40">
        <v>3</v>
      </c>
      <c r="BC197" s="23" t="s">
        <v>210</v>
      </c>
      <c r="BD197" s="23" t="s">
        <v>210</v>
      </c>
      <c r="BE197" s="23" t="s">
        <v>211</v>
      </c>
      <c r="BF197" s="23">
        <v>0</v>
      </c>
      <c r="BG197" s="23">
        <v>0</v>
      </c>
      <c r="BH197" s="23" t="s">
        <v>210</v>
      </c>
      <c r="BI197" s="23" t="s">
        <v>210</v>
      </c>
      <c r="BJ197" s="23">
        <v>0</v>
      </c>
      <c r="BK197" s="23" t="s">
        <v>210</v>
      </c>
      <c r="BL197" s="23">
        <v>0</v>
      </c>
      <c r="BM197" s="23" t="s">
        <v>2039</v>
      </c>
      <c r="BN197" s="23" t="s">
        <v>2040</v>
      </c>
      <c r="BO197" s="23"/>
      <c r="BP197" s="23" t="s">
        <v>209</v>
      </c>
      <c r="BQ197" s="49">
        <f t="shared" si="38"/>
        <v>50</v>
      </c>
      <c r="BR197" s="49">
        <f t="shared" si="35"/>
        <v>50</v>
      </c>
      <c r="BS197" s="49">
        <f t="shared" si="39"/>
        <v>50</v>
      </c>
      <c r="BT197" s="49">
        <f t="shared" si="40"/>
        <v>0</v>
      </c>
      <c r="BU197" s="49">
        <f t="shared" si="48"/>
        <v>0</v>
      </c>
      <c r="BV197" s="49">
        <f t="shared" si="42"/>
        <v>0</v>
      </c>
      <c r="BW197" s="49">
        <f t="shared" si="43"/>
        <v>0</v>
      </c>
      <c r="BX197" s="49">
        <f t="shared" si="44"/>
        <v>50</v>
      </c>
      <c r="BY197" s="49">
        <v>50</v>
      </c>
      <c r="BZ197" s="52" t="s">
        <v>4078</v>
      </c>
      <c r="CA197" s="52" t="s">
        <v>4079</v>
      </c>
      <c r="CB197" s="36"/>
      <c r="CC197" s="36"/>
      <c r="CD197" s="36"/>
      <c r="CE197" s="36">
        <f t="shared" si="45"/>
        <v>0</v>
      </c>
      <c r="CF197" s="36"/>
      <c r="CG197" s="36"/>
      <c r="CH197" s="36"/>
      <c r="CI197" s="36"/>
      <c r="CJ197" s="36"/>
      <c r="CK197" s="36"/>
      <c r="CL197" s="36"/>
      <c r="CM197" s="36"/>
      <c r="CN197" s="36"/>
      <c r="CO197" s="36"/>
      <c r="CP197" s="36"/>
      <c r="CQ197" s="36">
        <f t="shared" si="46"/>
        <v>0</v>
      </c>
      <c r="CR197" s="36"/>
      <c r="CS197" s="36"/>
      <c r="CT197" s="36"/>
      <c r="CU197" s="36"/>
      <c r="CV197" s="36"/>
      <c r="CW197" s="36"/>
      <c r="CX197" s="59">
        <f t="shared" si="49"/>
        <v>0</v>
      </c>
      <c r="CY197" s="36"/>
      <c r="CZ197" s="36"/>
      <c r="DA197" s="36"/>
      <c r="DB197" s="36"/>
      <c r="DC197" s="36"/>
      <c r="DD197" s="36"/>
      <c r="DE197" s="59">
        <f t="shared" si="47"/>
        <v>41.42</v>
      </c>
      <c r="DF197" s="59">
        <v>41.42</v>
      </c>
      <c r="DG197" s="59">
        <v>0</v>
      </c>
      <c r="DH197" s="59"/>
      <c r="DI197" s="59"/>
      <c r="DJ197" s="59"/>
      <c r="DK197" s="59" t="s">
        <v>4075</v>
      </c>
      <c r="DL197" s="59">
        <v>1</v>
      </c>
      <c r="DM197" s="23" t="s">
        <v>4224</v>
      </c>
    </row>
    <row r="198" s="9" customFormat="1" ht="70" customHeight="1" spans="1:117">
      <c r="A198" s="23"/>
      <c r="B198" s="23"/>
      <c r="C198" s="23"/>
      <c r="D198" s="23"/>
      <c r="E198" s="23"/>
      <c r="F198" s="23"/>
      <c r="G198" s="23"/>
      <c r="H198" s="23"/>
      <c r="I198" s="23"/>
      <c r="J198" s="23"/>
      <c r="K198" s="23"/>
      <c r="L198" s="23"/>
      <c r="M198" s="23"/>
      <c r="N198" s="23"/>
      <c r="O198" s="23"/>
      <c r="P198" s="23"/>
      <c r="Q198" s="23">
        <f>SUBTOTAL(103,$W$7:W198)*1</f>
        <v>192</v>
      </c>
      <c r="R198" s="23"/>
      <c r="S198" s="23"/>
      <c r="T198" s="30"/>
      <c r="U198" s="23"/>
      <c r="V198" s="23" t="s">
        <v>4065</v>
      </c>
      <c r="W198" s="23" t="s">
        <v>2041</v>
      </c>
      <c r="X198" s="23" t="s">
        <v>215</v>
      </c>
      <c r="Y198" s="23" t="s">
        <v>216</v>
      </c>
      <c r="Z198" s="23" t="s">
        <v>2015</v>
      </c>
      <c r="AA198" s="23" t="s">
        <v>2042</v>
      </c>
      <c r="AB198" s="23" t="s">
        <v>196</v>
      </c>
      <c r="AC198" s="23" t="s">
        <v>2043</v>
      </c>
      <c r="AD198" s="23" t="s">
        <v>2044</v>
      </c>
      <c r="AE198" s="23" t="s">
        <v>2045</v>
      </c>
      <c r="AF198" s="23" t="s">
        <v>2046</v>
      </c>
      <c r="AG198" s="23" t="s">
        <v>2047</v>
      </c>
      <c r="AH198" s="23" t="s">
        <v>2022</v>
      </c>
      <c r="AI198" s="23" t="s">
        <v>2023</v>
      </c>
      <c r="AJ198" s="23" t="s">
        <v>2048</v>
      </c>
      <c r="AK198" s="23" t="s">
        <v>2037</v>
      </c>
      <c r="AL198" s="23" t="s">
        <v>2038</v>
      </c>
      <c r="AM198" s="33" t="s">
        <v>365</v>
      </c>
      <c r="AN198" s="33" t="s">
        <v>230</v>
      </c>
      <c r="AO198" s="23" t="s">
        <v>1457</v>
      </c>
      <c r="AP198" s="23" t="s">
        <v>58</v>
      </c>
      <c r="AQ198" s="23"/>
      <c r="AR198" s="23"/>
      <c r="AS198" s="23"/>
      <c r="AT198" s="23"/>
      <c r="AU198" s="36">
        <v>60</v>
      </c>
      <c r="AV198" s="36">
        <v>60</v>
      </c>
      <c r="AW198" s="36">
        <f t="shared" si="36"/>
        <v>60</v>
      </c>
      <c r="AX198" s="36">
        <f t="shared" si="37"/>
        <v>0</v>
      </c>
      <c r="AY198" s="36">
        <v>0</v>
      </c>
      <c r="AZ198" s="36"/>
      <c r="BA198" s="40">
        <v>3</v>
      </c>
      <c r="BB198" s="40">
        <v>3</v>
      </c>
      <c r="BC198" s="23" t="s">
        <v>210</v>
      </c>
      <c r="BD198" s="23" t="s">
        <v>210</v>
      </c>
      <c r="BE198" s="23" t="s">
        <v>211</v>
      </c>
      <c r="BF198" s="23">
        <v>0</v>
      </c>
      <c r="BG198" s="23">
        <v>0</v>
      </c>
      <c r="BH198" s="23" t="s">
        <v>210</v>
      </c>
      <c r="BI198" s="23" t="s">
        <v>210</v>
      </c>
      <c r="BJ198" s="23">
        <v>0</v>
      </c>
      <c r="BK198" s="23" t="s">
        <v>210</v>
      </c>
      <c r="BL198" s="23">
        <v>0</v>
      </c>
      <c r="BM198" s="23" t="s">
        <v>2049</v>
      </c>
      <c r="BN198" s="23" t="s">
        <v>2050</v>
      </c>
      <c r="BO198" s="23"/>
      <c r="BP198" s="23" t="s">
        <v>209</v>
      </c>
      <c r="BQ198" s="49">
        <f t="shared" si="38"/>
        <v>60</v>
      </c>
      <c r="BR198" s="49">
        <f t="shared" ref="BR198:BR261" si="50">BS198+BT198+BU198</f>
        <v>60</v>
      </c>
      <c r="BS198" s="49">
        <f t="shared" si="39"/>
        <v>60</v>
      </c>
      <c r="BT198" s="49">
        <f t="shared" si="40"/>
        <v>0</v>
      </c>
      <c r="BU198" s="49">
        <f t="shared" si="48"/>
        <v>0</v>
      </c>
      <c r="BV198" s="49">
        <f t="shared" si="42"/>
        <v>0</v>
      </c>
      <c r="BW198" s="49">
        <f t="shared" si="43"/>
        <v>0</v>
      </c>
      <c r="BX198" s="49">
        <f t="shared" si="44"/>
        <v>60</v>
      </c>
      <c r="BY198" s="49">
        <v>60</v>
      </c>
      <c r="BZ198" s="52" t="s">
        <v>4078</v>
      </c>
      <c r="CA198" s="52" t="s">
        <v>4079</v>
      </c>
      <c r="CB198" s="36"/>
      <c r="CC198" s="36"/>
      <c r="CD198" s="36"/>
      <c r="CE198" s="36">
        <f t="shared" si="45"/>
        <v>0</v>
      </c>
      <c r="CF198" s="36"/>
      <c r="CG198" s="36"/>
      <c r="CH198" s="36"/>
      <c r="CI198" s="36"/>
      <c r="CJ198" s="36"/>
      <c r="CK198" s="36"/>
      <c r="CL198" s="36"/>
      <c r="CM198" s="36"/>
      <c r="CN198" s="36"/>
      <c r="CO198" s="36"/>
      <c r="CP198" s="36"/>
      <c r="CQ198" s="36">
        <f t="shared" si="46"/>
        <v>0</v>
      </c>
      <c r="CR198" s="36"/>
      <c r="CS198" s="36"/>
      <c r="CT198" s="36"/>
      <c r="CU198" s="36"/>
      <c r="CV198" s="36"/>
      <c r="CW198" s="36"/>
      <c r="CX198" s="59">
        <f t="shared" si="49"/>
        <v>0</v>
      </c>
      <c r="CY198" s="36"/>
      <c r="CZ198" s="36"/>
      <c r="DA198" s="36"/>
      <c r="DB198" s="36"/>
      <c r="DC198" s="36"/>
      <c r="DD198" s="36"/>
      <c r="DE198" s="59">
        <f t="shared" si="47"/>
        <v>48</v>
      </c>
      <c r="DF198" s="59">
        <v>48</v>
      </c>
      <c r="DG198" s="59">
        <v>0</v>
      </c>
      <c r="DH198" s="59"/>
      <c r="DI198" s="59"/>
      <c r="DJ198" s="59"/>
      <c r="DK198" s="59" t="s">
        <v>4075</v>
      </c>
      <c r="DL198" s="59">
        <v>0.9</v>
      </c>
      <c r="DM198" s="23" t="s">
        <v>4225</v>
      </c>
    </row>
    <row r="199" s="9" customFormat="1" ht="70" customHeight="1" spans="1:117">
      <c r="A199" s="23"/>
      <c r="B199" s="23"/>
      <c r="C199" s="23"/>
      <c r="D199" s="23"/>
      <c r="E199" s="23"/>
      <c r="F199" s="23"/>
      <c r="G199" s="23"/>
      <c r="H199" s="23"/>
      <c r="I199" s="23"/>
      <c r="J199" s="23"/>
      <c r="K199" s="23"/>
      <c r="L199" s="23"/>
      <c r="M199" s="23"/>
      <c r="N199" s="23"/>
      <c r="O199" s="23"/>
      <c r="P199" s="23"/>
      <c r="Q199" s="23">
        <f>SUBTOTAL(103,$W$7:W199)*1</f>
        <v>193</v>
      </c>
      <c r="R199" s="23" t="s">
        <v>4110</v>
      </c>
      <c r="S199" s="23">
        <v>-60</v>
      </c>
      <c r="T199" s="23"/>
      <c r="U199" s="23"/>
      <c r="V199" s="23" t="s">
        <v>4065</v>
      </c>
      <c r="W199" s="23" t="s">
        <v>3960</v>
      </c>
      <c r="X199" s="23" t="s">
        <v>215</v>
      </c>
      <c r="Y199" s="23" t="s">
        <v>216</v>
      </c>
      <c r="Z199" s="23" t="s">
        <v>2015</v>
      </c>
      <c r="AA199" s="23" t="s">
        <v>3961</v>
      </c>
      <c r="AB199" s="23" t="s">
        <v>196</v>
      </c>
      <c r="AC199" s="23" t="s">
        <v>575</v>
      </c>
      <c r="AD199" s="23" t="s">
        <v>4226</v>
      </c>
      <c r="AE199" s="23" t="s">
        <v>2032</v>
      </c>
      <c r="AF199" s="23" t="s">
        <v>4227</v>
      </c>
      <c r="AG199" s="23" t="s">
        <v>4228</v>
      </c>
      <c r="AH199" s="23" t="s">
        <v>2022</v>
      </c>
      <c r="AI199" s="23" t="s">
        <v>2023</v>
      </c>
      <c r="AJ199" s="23" t="s">
        <v>4229</v>
      </c>
      <c r="AK199" s="23" t="s">
        <v>4230</v>
      </c>
      <c r="AL199" s="23" t="s">
        <v>2038</v>
      </c>
      <c r="AM199" s="33" t="s">
        <v>365</v>
      </c>
      <c r="AN199" s="33" t="s">
        <v>230</v>
      </c>
      <c r="AO199" s="23"/>
      <c r="AP199" s="23"/>
      <c r="AQ199" s="23"/>
      <c r="AR199" s="23"/>
      <c r="AS199" s="23"/>
      <c r="AT199" s="23"/>
      <c r="AU199" s="36"/>
      <c r="AV199" s="36"/>
      <c r="AW199" s="36">
        <f t="shared" ref="AW199:AW262" si="51">BR199+BV199+BW199</f>
        <v>0</v>
      </c>
      <c r="AX199" s="36">
        <f t="shared" ref="AX199:AX222" si="52">AV199-AW199-AY199</f>
        <v>0</v>
      </c>
      <c r="AY199" s="36"/>
      <c r="AZ199" s="36"/>
      <c r="BA199" s="40">
        <v>0</v>
      </c>
      <c r="BB199" s="40">
        <v>0</v>
      </c>
      <c r="BC199" s="23">
        <v>0</v>
      </c>
      <c r="BD199" s="23">
        <v>0</v>
      </c>
      <c r="BE199" s="23">
        <v>0</v>
      </c>
      <c r="BF199" s="23">
        <v>0</v>
      </c>
      <c r="BG199" s="23">
        <v>0</v>
      </c>
      <c r="BH199" s="23">
        <v>0</v>
      </c>
      <c r="BI199" s="23">
        <v>0</v>
      </c>
      <c r="BJ199" s="23">
        <v>0</v>
      </c>
      <c r="BK199" s="23">
        <v>0</v>
      </c>
      <c r="BL199" s="23">
        <v>0</v>
      </c>
      <c r="BM199" s="23">
        <v>0</v>
      </c>
      <c r="BN199" s="23">
        <v>0</v>
      </c>
      <c r="BO199" s="23"/>
      <c r="BP199" s="23"/>
      <c r="BQ199" s="49">
        <f t="shared" ref="BQ199:BQ262" si="53">BS199+BT199+BU199+BV199+BW199</f>
        <v>0</v>
      </c>
      <c r="BR199" s="49">
        <f t="shared" si="50"/>
        <v>0</v>
      </c>
      <c r="BS199" s="49">
        <f t="shared" ref="BS199:BS262" si="54">BX199</f>
        <v>0</v>
      </c>
      <c r="BT199" s="49">
        <f t="shared" ref="BT199:BT262" si="55">CE199</f>
        <v>0</v>
      </c>
      <c r="BU199" s="49">
        <f t="shared" si="48"/>
        <v>0</v>
      </c>
      <c r="BV199" s="49">
        <f t="shared" ref="BV199:BV262" si="56">CQ199</f>
        <v>0</v>
      </c>
      <c r="BW199" s="49">
        <f t="shared" ref="BW199:BW262" si="57">CX199</f>
        <v>0</v>
      </c>
      <c r="BX199" s="49">
        <f t="shared" ref="BX199:BX262" si="58">BY199+CB199</f>
        <v>0</v>
      </c>
      <c r="BY199" s="49"/>
      <c r="BZ199" s="52"/>
      <c r="CA199" s="49"/>
      <c r="CB199" s="36"/>
      <c r="CC199" s="36"/>
      <c r="CD199" s="36"/>
      <c r="CE199" s="36">
        <f t="shared" ref="CE199:CE262" si="59">CF199+CI199+CL199</f>
        <v>0</v>
      </c>
      <c r="CF199" s="36"/>
      <c r="CG199" s="36"/>
      <c r="CH199" s="36"/>
      <c r="CI199" s="36"/>
      <c r="CJ199" s="36"/>
      <c r="CK199" s="36"/>
      <c r="CL199" s="36"/>
      <c r="CM199" s="36"/>
      <c r="CN199" s="36"/>
      <c r="CO199" s="36"/>
      <c r="CP199" s="36"/>
      <c r="CQ199" s="36">
        <f t="shared" ref="CQ199:CQ262" si="60">CR199+CU199</f>
        <v>0</v>
      </c>
      <c r="CR199" s="36"/>
      <c r="CS199" s="36"/>
      <c r="CT199" s="36"/>
      <c r="CU199" s="36"/>
      <c r="CV199" s="36"/>
      <c r="CW199" s="36"/>
      <c r="CX199" s="59">
        <f t="shared" si="49"/>
        <v>0</v>
      </c>
      <c r="CY199" s="36"/>
      <c r="CZ199" s="36"/>
      <c r="DA199" s="36"/>
      <c r="DB199" s="36"/>
      <c r="DC199" s="36"/>
      <c r="DD199" s="36"/>
      <c r="DE199" s="59">
        <f t="shared" ref="DE199:DE262" si="61">SUM(DF199:DH199)</f>
        <v>0</v>
      </c>
      <c r="DF199" s="59">
        <v>0</v>
      </c>
      <c r="DG199" s="59">
        <v>0</v>
      </c>
      <c r="DH199" s="59"/>
      <c r="DI199" s="59"/>
      <c r="DJ199" s="59"/>
      <c r="DK199" s="59" t="s">
        <v>4113</v>
      </c>
      <c r="DL199" s="59"/>
      <c r="DM199" s="23"/>
    </row>
    <row r="200" s="9" customFormat="1" ht="70" customHeight="1" spans="1:117">
      <c r="A200" s="23"/>
      <c r="B200" s="23"/>
      <c r="C200" s="23"/>
      <c r="D200" s="23"/>
      <c r="E200" s="23"/>
      <c r="F200" s="23"/>
      <c r="G200" s="23"/>
      <c r="H200" s="23"/>
      <c r="I200" s="23"/>
      <c r="J200" s="23"/>
      <c r="K200" s="23"/>
      <c r="L200" s="23"/>
      <c r="M200" s="23"/>
      <c r="N200" s="23"/>
      <c r="O200" s="23"/>
      <c r="P200" s="23"/>
      <c r="Q200" s="23">
        <f>SUBTOTAL(103,$W$7:W200)*1</f>
        <v>194</v>
      </c>
      <c r="R200" s="23" t="s">
        <v>4100</v>
      </c>
      <c r="S200" s="23">
        <v>5.1</v>
      </c>
      <c r="T200" s="30"/>
      <c r="U200" s="23"/>
      <c r="V200" s="23" t="s">
        <v>4065</v>
      </c>
      <c r="W200" s="23" t="s">
        <v>2051</v>
      </c>
      <c r="X200" s="23" t="s">
        <v>215</v>
      </c>
      <c r="Y200" s="23" t="s">
        <v>216</v>
      </c>
      <c r="Z200" s="23" t="s">
        <v>2015</v>
      </c>
      <c r="AA200" s="23" t="s">
        <v>2052</v>
      </c>
      <c r="AB200" s="23" t="s">
        <v>196</v>
      </c>
      <c r="AC200" s="23" t="s">
        <v>575</v>
      </c>
      <c r="AD200" s="23" t="s">
        <v>2053</v>
      </c>
      <c r="AE200" s="23" t="s">
        <v>2054</v>
      </c>
      <c r="AF200" s="23" t="s">
        <v>2055</v>
      </c>
      <c r="AG200" s="23" t="s">
        <v>2056</v>
      </c>
      <c r="AH200" s="23" t="s">
        <v>2022</v>
      </c>
      <c r="AI200" s="23" t="s">
        <v>2023</v>
      </c>
      <c r="AJ200" s="23" t="s">
        <v>2057</v>
      </c>
      <c r="AK200" s="23" t="s">
        <v>2058</v>
      </c>
      <c r="AL200" s="23" t="s">
        <v>2038</v>
      </c>
      <c r="AM200" s="33" t="s">
        <v>365</v>
      </c>
      <c r="AN200" s="33" t="s">
        <v>230</v>
      </c>
      <c r="AO200" s="23" t="s">
        <v>1457</v>
      </c>
      <c r="AP200" s="23" t="s">
        <v>111</v>
      </c>
      <c r="AQ200" s="23"/>
      <c r="AR200" s="23"/>
      <c r="AS200" s="23"/>
      <c r="AT200" s="23"/>
      <c r="AU200" s="36">
        <v>105.1</v>
      </c>
      <c r="AV200" s="36">
        <v>105.1</v>
      </c>
      <c r="AW200" s="36">
        <f t="shared" si="51"/>
        <v>105.1</v>
      </c>
      <c r="AX200" s="36">
        <f t="shared" si="52"/>
        <v>0</v>
      </c>
      <c r="AY200" s="36">
        <v>0</v>
      </c>
      <c r="AZ200" s="36"/>
      <c r="BA200" s="40">
        <v>3</v>
      </c>
      <c r="BB200" s="40">
        <v>3</v>
      </c>
      <c r="BC200" s="23" t="s">
        <v>210</v>
      </c>
      <c r="BD200" s="23" t="s">
        <v>210</v>
      </c>
      <c r="BE200" s="23" t="s">
        <v>211</v>
      </c>
      <c r="BF200" s="23">
        <v>0</v>
      </c>
      <c r="BG200" s="23">
        <v>0</v>
      </c>
      <c r="BH200" s="23" t="s">
        <v>210</v>
      </c>
      <c r="BI200" s="23" t="s">
        <v>210</v>
      </c>
      <c r="BJ200" s="23">
        <v>0</v>
      </c>
      <c r="BK200" s="23" t="s">
        <v>210</v>
      </c>
      <c r="BL200" s="23">
        <v>0</v>
      </c>
      <c r="BM200" s="23" t="s">
        <v>2039</v>
      </c>
      <c r="BN200" s="23" t="s">
        <v>2040</v>
      </c>
      <c r="BO200" s="23"/>
      <c r="BP200" s="23" t="s">
        <v>209</v>
      </c>
      <c r="BQ200" s="49">
        <f t="shared" si="53"/>
        <v>105.1</v>
      </c>
      <c r="BR200" s="49">
        <f t="shared" si="50"/>
        <v>105.1</v>
      </c>
      <c r="BS200" s="49">
        <f t="shared" si="54"/>
        <v>105.1</v>
      </c>
      <c r="BT200" s="49">
        <f t="shared" si="55"/>
        <v>0</v>
      </c>
      <c r="BU200" s="49">
        <f t="shared" si="48"/>
        <v>0</v>
      </c>
      <c r="BV200" s="49">
        <f t="shared" si="56"/>
        <v>0</v>
      </c>
      <c r="BW200" s="49">
        <f t="shared" si="57"/>
        <v>0</v>
      </c>
      <c r="BX200" s="49">
        <f t="shared" si="58"/>
        <v>105.1</v>
      </c>
      <c r="BY200" s="49">
        <v>105.1</v>
      </c>
      <c r="BZ200" s="52" t="s">
        <v>4078</v>
      </c>
      <c r="CA200" s="52" t="s">
        <v>4079</v>
      </c>
      <c r="CB200" s="36"/>
      <c r="CC200" s="36"/>
      <c r="CD200" s="36"/>
      <c r="CE200" s="36">
        <f t="shared" si="59"/>
        <v>0</v>
      </c>
      <c r="CF200" s="36"/>
      <c r="CG200" s="36"/>
      <c r="CH200" s="36"/>
      <c r="CI200" s="36"/>
      <c r="CJ200" s="36"/>
      <c r="CK200" s="36"/>
      <c r="CL200" s="36"/>
      <c r="CM200" s="36"/>
      <c r="CN200" s="36"/>
      <c r="CO200" s="36"/>
      <c r="CP200" s="36"/>
      <c r="CQ200" s="36">
        <f t="shared" si="60"/>
        <v>0</v>
      </c>
      <c r="CR200" s="36"/>
      <c r="CS200" s="36"/>
      <c r="CT200" s="36"/>
      <c r="CU200" s="36"/>
      <c r="CV200" s="36"/>
      <c r="CW200" s="36"/>
      <c r="CX200" s="59">
        <f t="shared" si="49"/>
        <v>0</v>
      </c>
      <c r="CY200" s="36"/>
      <c r="CZ200" s="36"/>
      <c r="DA200" s="36"/>
      <c r="DB200" s="36"/>
      <c r="DC200" s="36"/>
      <c r="DD200" s="36"/>
      <c r="DE200" s="59">
        <f t="shared" si="61"/>
        <v>105.1</v>
      </c>
      <c r="DF200" s="59">
        <v>105.1</v>
      </c>
      <c r="DG200" s="59">
        <v>0</v>
      </c>
      <c r="DH200" s="59"/>
      <c r="DI200" s="59"/>
      <c r="DJ200" s="59"/>
      <c r="DK200" s="59" t="s">
        <v>4075</v>
      </c>
      <c r="DL200" s="59">
        <v>1</v>
      </c>
      <c r="DM200" s="23" t="s">
        <v>4231</v>
      </c>
    </row>
    <row r="201" s="9" customFormat="1" ht="70" customHeight="1" spans="1:117">
      <c r="A201" s="23"/>
      <c r="B201" s="23"/>
      <c r="C201" s="23"/>
      <c r="D201" s="23"/>
      <c r="E201" s="23"/>
      <c r="F201" s="23"/>
      <c r="G201" s="23"/>
      <c r="H201" s="23"/>
      <c r="I201" s="23"/>
      <c r="J201" s="23"/>
      <c r="K201" s="23"/>
      <c r="L201" s="23"/>
      <c r="M201" s="23"/>
      <c r="N201" s="23"/>
      <c r="O201" s="23"/>
      <c r="P201" s="23"/>
      <c r="Q201" s="23">
        <f>SUBTOTAL(103,$W$7:W201)*1</f>
        <v>195</v>
      </c>
      <c r="R201" s="23" t="s">
        <v>4110</v>
      </c>
      <c r="S201" s="23">
        <v>-50</v>
      </c>
      <c r="T201" s="23"/>
      <c r="U201" s="23"/>
      <c r="V201" s="23" t="s">
        <v>4065</v>
      </c>
      <c r="W201" s="23" t="s">
        <v>3963</v>
      </c>
      <c r="X201" s="23" t="s">
        <v>215</v>
      </c>
      <c r="Y201" s="23" t="s">
        <v>216</v>
      </c>
      <c r="Z201" s="23" t="s">
        <v>2015</v>
      </c>
      <c r="AA201" s="23" t="s">
        <v>3964</v>
      </c>
      <c r="AB201" s="23" t="s">
        <v>196</v>
      </c>
      <c r="AC201" s="23" t="s">
        <v>575</v>
      </c>
      <c r="AD201" s="23" t="s">
        <v>4232</v>
      </c>
      <c r="AE201" s="23" t="s">
        <v>2032</v>
      </c>
      <c r="AF201" s="23" t="s">
        <v>4233</v>
      </c>
      <c r="AG201" s="23" t="s">
        <v>4234</v>
      </c>
      <c r="AH201" s="23" t="s">
        <v>2022</v>
      </c>
      <c r="AI201" s="23" t="s">
        <v>2023</v>
      </c>
      <c r="AJ201" s="23" t="s">
        <v>4235</v>
      </c>
      <c r="AK201" s="23" t="s">
        <v>2037</v>
      </c>
      <c r="AL201" s="23" t="s">
        <v>2038</v>
      </c>
      <c r="AM201" s="33" t="s">
        <v>365</v>
      </c>
      <c r="AN201" s="33" t="s">
        <v>230</v>
      </c>
      <c r="AO201" s="23"/>
      <c r="AP201" s="23"/>
      <c r="AQ201" s="23"/>
      <c r="AR201" s="23"/>
      <c r="AS201" s="23"/>
      <c r="AT201" s="23"/>
      <c r="AU201" s="36"/>
      <c r="AV201" s="36"/>
      <c r="AW201" s="36">
        <f t="shared" si="51"/>
        <v>0</v>
      </c>
      <c r="AX201" s="36">
        <f t="shared" si="52"/>
        <v>0</v>
      </c>
      <c r="AY201" s="36"/>
      <c r="AZ201" s="36"/>
      <c r="BA201" s="40">
        <v>0</v>
      </c>
      <c r="BB201" s="40">
        <v>0</v>
      </c>
      <c r="BC201" s="23">
        <v>0</v>
      </c>
      <c r="BD201" s="23">
        <v>0</v>
      </c>
      <c r="BE201" s="23">
        <v>0</v>
      </c>
      <c r="BF201" s="23">
        <v>0</v>
      </c>
      <c r="BG201" s="23">
        <v>0</v>
      </c>
      <c r="BH201" s="23">
        <v>0</v>
      </c>
      <c r="BI201" s="23">
        <v>0</v>
      </c>
      <c r="BJ201" s="23">
        <v>0</v>
      </c>
      <c r="BK201" s="23">
        <v>0</v>
      </c>
      <c r="BL201" s="23">
        <v>0</v>
      </c>
      <c r="BM201" s="23">
        <v>0</v>
      </c>
      <c r="BN201" s="23">
        <v>0</v>
      </c>
      <c r="BO201" s="23"/>
      <c r="BP201" s="23"/>
      <c r="BQ201" s="49">
        <f t="shared" si="53"/>
        <v>0</v>
      </c>
      <c r="BR201" s="49">
        <f t="shared" si="50"/>
        <v>0</v>
      </c>
      <c r="BS201" s="49">
        <f t="shared" si="54"/>
        <v>0</v>
      </c>
      <c r="BT201" s="49">
        <f t="shared" si="55"/>
        <v>0</v>
      </c>
      <c r="BU201" s="49">
        <f t="shared" si="48"/>
        <v>0</v>
      </c>
      <c r="BV201" s="49">
        <f t="shared" si="56"/>
        <v>0</v>
      </c>
      <c r="BW201" s="49">
        <f t="shared" si="57"/>
        <v>0</v>
      </c>
      <c r="BX201" s="49">
        <f t="shared" si="58"/>
        <v>0</v>
      </c>
      <c r="BY201" s="49"/>
      <c r="BZ201" s="52"/>
      <c r="CA201" s="49"/>
      <c r="CB201" s="36"/>
      <c r="CC201" s="36"/>
      <c r="CD201" s="36"/>
      <c r="CE201" s="36">
        <f t="shared" si="59"/>
        <v>0</v>
      </c>
      <c r="CF201" s="36"/>
      <c r="CG201" s="36"/>
      <c r="CH201" s="36"/>
      <c r="CI201" s="36"/>
      <c r="CJ201" s="36"/>
      <c r="CK201" s="36"/>
      <c r="CL201" s="36"/>
      <c r="CM201" s="36"/>
      <c r="CN201" s="36"/>
      <c r="CO201" s="36"/>
      <c r="CP201" s="36"/>
      <c r="CQ201" s="36">
        <f t="shared" si="60"/>
        <v>0</v>
      </c>
      <c r="CR201" s="36"/>
      <c r="CS201" s="36"/>
      <c r="CT201" s="36"/>
      <c r="CU201" s="36"/>
      <c r="CV201" s="36"/>
      <c r="CW201" s="36"/>
      <c r="CX201" s="59">
        <f t="shared" si="49"/>
        <v>0</v>
      </c>
      <c r="CY201" s="36"/>
      <c r="CZ201" s="36"/>
      <c r="DA201" s="36"/>
      <c r="DB201" s="36"/>
      <c r="DC201" s="36"/>
      <c r="DD201" s="36"/>
      <c r="DE201" s="59">
        <f t="shared" si="61"/>
        <v>0</v>
      </c>
      <c r="DF201" s="59">
        <v>0</v>
      </c>
      <c r="DG201" s="59">
        <v>0</v>
      </c>
      <c r="DH201" s="59"/>
      <c r="DI201" s="59"/>
      <c r="DJ201" s="59"/>
      <c r="DK201" s="59" t="s">
        <v>4113</v>
      </c>
      <c r="DL201" s="59"/>
      <c r="DM201" s="23"/>
    </row>
    <row r="202" s="9" customFormat="1" ht="70" customHeight="1" spans="1:117">
      <c r="A202" s="23"/>
      <c r="B202" s="23"/>
      <c r="C202" s="23"/>
      <c r="D202" s="23"/>
      <c r="E202" s="23"/>
      <c r="F202" s="23"/>
      <c r="G202" s="23"/>
      <c r="H202" s="23"/>
      <c r="I202" s="23"/>
      <c r="J202" s="23"/>
      <c r="K202" s="23"/>
      <c r="L202" s="23"/>
      <c r="M202" s="23"/>
      <c r="N202" s="23"/>
      <c r="O202" s="23"/>
      <c r="P202" s="23"/>
      <c r="Q202" s="23">
        <f>SUBTOTAL(103,$W$7:W202)*1</f>
        <v>196</v>
      </c>
      <c r="R202" s="23"/>
      <c r="S202" s="23"/>
      <c r="T202" s="30"/>
      <c r="U202" s="23"/>
      <c r="V202" s="23" t="s">
        <v>4065</v>
      </c>
      <c r="W202" s="23" t="s">
        <v>2059</v>
      </c>
      <c r="X202" s="23" t="s">
        <v>215</v>
      </c>
      <c r="Y202" s="23" t="s">
        <v>216</v>
      </c>
      <c r="Z202" s="23" t="s">
        <v>2015</v>
      </c>
      <c r="AA202" s="23" t="s">
        <v>2060</v>
      </c>
      <c r="AB202" s="23" t="s">
        <v>196</v>
      </c>
      <c r="AC202" s="23" t="s">
        <v>575</v>
      </c>
      <c r="AD202" s="23" t="s">
        <v>2061</v>
      </c>
      <c r="AE202" s="23" t="s">
        <v>2062</v>
      </c>
      <c r="AF202" s="23" t="s">
        <v>2063</v>
      </c>
      <c r="AG202" s="23" t="s">
        <v>2064</v>
      </c>
      <c r="AH202" s="23" t="s">
        <v>2022</v>
      </c>
      <c r="AI202" s="23" t="s">
        <v>2023</v>
      </c>
      <c r="AJ202" s="23" t="s">
        <v>2065</v>
      </c>
      <c r="AK202" s="23" t="s">
        <v>2066</v>
      </c>
      <c r="AL202" s="23" t="s">
        <v>2038</v>
      </c>
      <c r="AM202" s="33" t="s">
        <v>365</v>
      </c>
      <c r="AN202" s="33" t="s">
        <v>230</v>
      </c>
      <c r="AO202" s="23" t="s">
        <v>1457</v>
      </c>
      <c r="AP202" s="23" t="s">
        <v>111</v>
      </c>
      <c r="AQ202" s="23"/>
      <c r="AR202" s="23"/>
      <c r="AS202" s="23"/>
      <c r="AT202" s="23"/>
      <c r="AU202" s="36">
        <v>120</v>
      </c>
      <c r="AV202" s="36">
        <v>120</v>
      </c>
      <c r="AW202" s="36">
        <f t="shared" si="51"/>
        <v>120</v>
      </c>
      <c r="AX202" s="36">
        <f t="shared" si="52"/>
        <v>0</v>
      </c>
      <c r="AY202" s="36">
        <v>0</v>
      </c>
      <c r="AZ202" s="36"/>
      <c r="BA202" s="40">
        <v>3</v>
      </c>
      <c r="BB202" s="40">
        <v>3</v>
      </c>
      <c r="BC202" s="23" t="s">
        <v>210</v>
      </c>
      <c r="BD202" s="23" t="s">
        <v>210</v>
      </c>
      <c r="BE202" s="23" t="s">
        <v>211</v>
      </c>
      <c r="BF202" s="23">
        <v>0</v>
      </c>
      <c r="BG202" s="23">
        <v>0</v>
      </c>
      <c r="BH202" s="23" t="s">
        <v>210</v>
      </c>
      <c r="BI202" s="23" t="s">
        <v>210</v>
      </c>
      <c r="BJ202" s="23">
        <v>0</v>
      </c>
      <c r="BK202" s="23" t="s">
        <v>210</v>
      </c>
      <c r="BL202" s="23">
        <v>0</v>
      </c>
      <c r="BM202" s="23" t="s">
        <v>2039</v>
      </c>
      <c r="BN202" s="23" t="s">
        <v>2040</v>
      </c>
      <c r="BO202" s="23"/>
      <c r="BP202" s="23" t="s">
        <v>209</v>
      </c>
      <c r="BQ202" s="49">
        <f t="shared" si="53"/>
        <v>120</v>
      </c>
      <c r="BR202" s="49">
        <f t="shared" si="50"/>
        <v>120</v>
      </c>
      <c r="BS202" s="49">
        <f t="shared" si="54"/>
        <v>120</v>
      </c>
      <c r="BT202" s="49">
        <f t="shared" si="55"/>
        <v>0</v>
      </c>
      <c r="BU202" s="49">
        <f t="shared" si="48"/>
        <v>0</v>
      </c>
      <c r="BV202" s="49">
        <f t="shared" si="56"/>
        <v>0</v>
      </c>
      <c r="BW202" s="49">
        <f t="shared" si="57"/>
        <v>0</v>
      </c>
      <c r="BX202" s="49">
        <f t="shared" si="58"/>
        <v>120</v>
      </c>
      <c r="BY202" s="49">
        <v>120</v>
      </c>
      <c r="BZ202" s="52" t="s">
        <v>4078</v>
      </c>
      <c r="CA202" s="52" t="s">
        <v>4079</v>
      </c>
      <c r="CB202" s="36"/>
      <c r="CC202" s="36"/>
      <c r="CD202" s="36"/>
      <c r="CE202" s="36">
        <f t="shared" si="59"/>
        <v>0</v>
      </c>
      <c r="CF202" s="36"/>
      <c r="CG202" s="36"/>
      <c r="CH202" s="36"/>
      <c r="CI202" s="36"/>
      <c r="CJ202" s="36"/>
      <c r="CK202" s="36"/>
      <c r="CL202" s="36"/>
      <c r="CM202" s="36"/>
      <c r="CN202" s="36"/>
      <c r="CO202" s="36"/>
      <c r="CP202" s="36"/>
      <c r="CQ202" s="36">
        <f t="shared" si="60"/>
        <v>0</v>
      </c>
      <c r="CR202" s="36"/>
      <c r="CS202" s="36"/>
      <c r="CT202" s="36"/>
      <c r="CU202" s="36"/>
      <c r="CV202" s="36"/>
      <c r="CW202" s="36"/>
      <c r="CX202" s="59">
        <f t="shared" si="49"/>
        <v>0</v>
      </c>
      <c r="CY202" s="36"/>
      <c r="CZ202" s="36"/>
      <c r="DA202" s="36"/>
      <c r="DB202" s="36"/>
      <c r="DC202" s="36"/>
      <c r="DD202" s="36"/>
      <c r="DE202" s="59">
        <f t="shared" si="61"/>
        <v>15.8</v>
      </c>
      <c r="DF202" s="59">
        <v>15.8</v>
      </c>
      <c r="DG202" s="59">
        <v>0</v>
      </c>
      <c r="DH202" s="59"/>
      <c r="DI202" s="59"/>
      <c r="DJ202" s="59"/>
      <c r="DK202" s="59" t="s">
        <v>4075</v>
      </c>
      <c r="DL202" s="59">
        <v>0.95</v>
      </c>
      <c r="DM202" s="23" t="s">
        <v>4236</v>
      </c>
    </row>
    <row r="203" s="9" customFormat="1" ht="70" customHeight="1" spans="1:117">
      <c r="A203" s="23"/>
      <c r="B203" s="23"/>
      <c r="C203" s="23"/>
      <c r="D203" s="23"/>
      <c r="E203" s="23"/>
      <c r="F203" s="23"/>
      <c r="G203" s="23"/>
      <c r="H203" s="23"/>
      <c r="I203" s="23"/>
      <c r="J203" s="23"/>
      <c r="K203" s="23"/>
      <c r="L203" s="23"/>
      <c r="M203" s="23"/>
      <c r="N203" s="23"/>
      <c r="O203" s="23"/>
      <c r="P203" s="23"/>
      <c r="Q203" s="23">
        <f>SUBTOTAL(103,$W$7:W203)*1</f>
        <v>197</v>
      </c>
      <c r="R203" s="23"/>
      <c r="S203" s="23"/>
      <c r="T203" s="23"/>
      <c r="U203" s="23"/>
      <c r="V203" s="23" t="s">
        <v>4065</v>
      </c>
      <c r="W203" s="23" t="s">
        <v>2067</v>
      </c>
      <c r="X203" s="23" t="s">
        <v>215</v>
      </c>
      <c r="Y203" s="23" t="s">
        <v>571</v>
      </c>
      <c r="Z203" s="23" t="s">
        <v>2015</v>
      </c>
      <c r="AA203" s="23" t="s">
        <v>2068</v>
      </c>
      <c r="AB203" s="23" t="s">
        <v>196</v>
      </c>
      <c r="AC203" s="23" t="s">
        <v>2069</v>
      </c>
      <c r="AD203" s="23" t="s">
        <v>2070</v>
      </c>
      <c r="AE203" s="23" t="s">
        <v>2071</v>
      </c>
      <c r="AF203" s="23" t="s">
        <v>2072</v>
      </c>
      <c r="AG203" s="23" t="s">
        <v>2073</v>
      </c>
      <c r="AH203" s="23" t="s">
        <v>2022</v>
      </c>
      <c r="AI203" s="23" t="s">
        <v>2023</v>
      </c>
      <c r="AJ203" s="23" t="s">
        <v>2074</v>
      </c>
      <c r="AK203" s="23" t="s">
        <v>2075</v>
      </c>
      <c r="AL203" s="23" t="s">
        <v>2038</v>
      </c>
      <c r="AM203" s="33" t="s">
        <v>365</v>
      </c>
      <c r="AN203" s="33" t="s">
        <v>230</v>
      </c>
      <c r="AO203" s="23" t="s">
        <v>1457</v>
      </c>
      <c r="AP203" s="23" t="s">
        <v>111</v>
      </c>
      <c r="AQ203" s="23"/>
      <c r="AR203" s="23"/>
      <c r="AS203" s="23"/>
      <c r="AT203" s="23"/>
      <c r="AU203" s="36">
        <v>40</v>
      </c>
      <c r="AV203" s="36">
        <v>40</v>
      </c>
      <c r="AW203" s="36">
        <f t="shared" si="51"/>
        <v>40</v>
      </c>
      <c r="AX203" s="36">
        <f t="shared" si="52"/>
        <v>0</v>
      </c>
      <c r="AY203" s="36">
        <v>0</v>
      </c>
      <c r="AZ203" s="36"/>
      <c r="BA203" s="40">
        <v>3</v>
      </c>
      <c r="BB203" s="40">
        <v>3</v>
      </c>
      <c r="BC203" s="23" t="s">
        <v>210</v>
      </c>
      <c r="BD203" s="23" t="s">
        <v>210</v>
      </c>
      <c r="BE203" s="23" t="s">
        <v>211</v>
      </c>
      <c r="BF203" s="23">
        <v>0</v>
      </c>
      <c r="BG203" s="23">
        <v>0</v>
      </c>
      <c r="BH203" s="23" t="s">
        <v>210</v>
      </c>
      <c r="BI203" s="23" t="s">
        <v>210</v>
      </c>
      <c r="BJ203" s="23">
        <v>0</v>
      </c>
      <c r="BK203" s="23" t="s">
        <v>210</v>
      </c>
      <c r="BL203" s="23">
        <v>0</v>
      </c>
      <c r="BM203" s="23" t="s">
        <v>2039</v>
      </c>
      <c r="BN203" s="23" t="s">
        <v>2040</v>
      </c>
      <c r="BO203" s="23"/>
      <c r="BP203" s="23" t="s">
        <v>209</v>
      </c>
      <c r="BQ203" s="49">
        <f t="shared" si="53"/>
        <v>40</v>
      </c>
      <c r="BR203" s="49">
        <f t="shared" si="50"/>
        <v>40</v>
      </c>
      <c r="BS203" s="49">
        <f t="shared" si="54"/>
        <v>40</v>
      </c>
      <c r="BT203" s="49">
        <f t="shared" si="55"/>
        <v>0</v>
      </c>
      <c r="BU203" s="49">
        <f t="shared" si="48"/>
        <v>0</v>
      </c>
      <c r="BV203" s="49">
        <f t="shared" si="56"/>
        <v>0</v>
      </c>
      <c r="BW203" s="49">
        <f t="shared" si="57"/>
        <v>0</v>
      </c>
      <c r="BX203" s="49">
        <f t="shared" si="58"/>
        <v>40</v>
      </c>
      <c r="BY203" s="49">
        <v>40</v>
      </c>
      <c r="BZ203" s="52" t="s">
        <v>4078</v>
      </c>
      <c r="CA203" s="52" t="s">
        <v>4079</v>
      </c>
      <c r="CB203" s="36"/>
      <c r="CC203" s="36"/>
      <c r="CD203" s="36"/>
      <c r="CE203" s="36">
        <f t="shared" si="59"/>
        <v>0</v>
      </c>
      <c r="CF203" s="36"/>
      <c r="CG203" s="36"/>
      <c r="CH203" s="36"/>
      <c r="CI203" s="36"/>
      <c r="CJ203" s="36"/>
      <c r="CK203" s="36"/>
      <c r="CL203" s="36"/>
      <c r="CM203" s="36"/>
      <c r="CN203" s="36"/>
      <c r="CO203" s="36"/>
      <c r="CP203" s="36"/>
      <c r="CQ203" s="36">
        <f t="shared" si="60"/>
        <v>0</v>
      </c>
      <c r="CR203" s="36"/>
      <c r="CS203" s="36"/>
      <c r="CT203" s="36"/>
      <c r="CU203" s="36"/>
      <c r="CV203" s="36"/>
      <c r="CW203" s="36"/>
      <c r="CX203" s="59">
        <f t="shared" si="49"/>
        <v>0</v>
      </c>
      <c r="CY203" s="36"/>
      <c r="CZ203" s="36"/>
      <c r="DA203" s="36"/>
      <c r="DB203" s="36"/>
      <c r="DC203" s="36"/>
      <c r="DD203" s="36"/>
      <c r="DE203" s="59">
        <f t="shared" si="61"/>
        <v>40</v>
      </c>
      <c r="DF203" s="59">
        <v>40</v>
      </c>
      <c r="DG203" s="59">
        <v>0</v>
      </c>
      <c r="DH203" s="59"/>
      <c r="DI203" s="59"/>
      <c r="DJ203" s="59"/>
      <c r="DK203" s="59" t="s">
        <v>4075</v>
      </c>
      <c r="DL203" s="59">
        <v>1</v>
      </c>
      <c r="DM203" s="23" t="s">
        <v>4231</v>
      </c>
    </row>
    <row r="204" s="9" customFormat="1" ht="70" customHeight="1" spans="1:117">
      <c r="A204" s="23"/>
      <c r="B204" s="23"/>
      <c r="C204" s="23"/>
      <c r="D204" s="23"/>
      <c r="E204" s="23"/>
      <c r="F204" s="23"/>
      <c r="G204" s="23"/>
      <c r="H204" s="23"/>
      <c r="I204" s="23"/>
      <c r="J204" s="23"/>
      <c r="K204" s="23"/>
      <c r="L204" s="23"/>
      <c r="M204" s="23"/>
      <c r="N204" s="23"/>
      <c r="O204" s="23"/>
      <c r="P204" s="23"/>
      <c r="Q204" s="23">
        <f>SUBTOTAL(103,$W$7:W204)*1</f>
        <v>198</v>
      </c>
      <c r="R204" s="23" t="s">
        <v>4110</v>
      </c>
      <c r="S204" s="23">
        <v>-48</v>
      </c>
      <c r="T204" s="73"/>
      <c r="U204" s="23"/>
      <c r="V204" s="23" t="s">
        <v>4065</v>
      </c>
      <c r="W204" s="23" t="s">
        <v>3965</v>
      </c>
      <c r="X204" s="23" t="s">
        <v>215</v>
      </c>
      <c r="Y204" s="23" t="s">
        <v>216</v>
      </c>
      <c r="Z204" s="23" t="s">
        <v>217</v>
      </c>
      <c r="AA204" s="23" t="s">
        <v>3966</v>
      </c>
      <c r="AB204" s="23" t="s">
        <v>196</v>
      </c>
      <c r="AC204" s="23" t="s">
        <v>4237</v>
      </c>
      <c r="AD204" s="23" t="s">
        <v>4238</v>
      </c>
      <c r="AE204" s="23" t="s">
        <v>4239</v>
      </c>
      <c r="AF204" s="23" t="s">
        <v>4240</v>
      </c>
      <c r="AG204" s="23" t="s">
        <v>4241</v>
      </c>
      <c r="AH204" s="23" t="s">
        <v>224</v>
      </c>
      <c r="AI204" s="23" t="s">
        <v>225</v>
      </c>
      <c r="AJ204" s="23" t="s">
        <v>4242</v>
      </c>
      <c r="AK204" s="23" t="s">
        <v>4243</v>
      </c>
      <c r="AL204" s="23" t="s">
        <v>2085</v>
      </c>
      <c r="AM204" s="33" t="s">
        <v>1952</v>
      </c>
      <c r="AN204" s="33" t="s">
        <v>230</v>
      </c>
      <c r="AO204" s="23"/>
      <c r="AP204" s="23"/>
      <c r="AQ204" s="23"/>
      <c r="AR204" s="23"/>
      <c r="AS204" s="23"/>
      <c r="AT204" s="23"/>
      <c r="AU204" s="36"/>
      <c r="AV204" s="36"/>
      <c r="AW204" s="36">
        <f t="shared" si="51"/>
        <v>0</v>
      </c>
      <c r="AX204" s="36">
        <f t="shared" si="52"/>
        <v>0</v>
      </c>
      <c r="AY204" s="36"/>
      <c r="AZ204" s="36"/>
      <c r="BA204" s="40">
        <v>0</v>
      </c>
      <c r="BB204" s="40">
        <v>0</v>
      </c>
      <c r="BC204" s="23">
        <v>0</v>
      </c>
      <c r="BD204" s="23">
        <v>0</v>
      </c>
      <c r="BE204" s="23">
        <v>0</v>
      </c>
      <c r="BF204" s="23">
        <v>0</v>
      </c>
      <c r="BG204" s="23">
        <v>0</v>
      </c>
      <c r="BH204" s="23">
        <v>0</v>
      </c>
      <c r="BI204" s="23">
        <v>0</v>
      </c>
      <c r="BJ204" s="23">
        <v>0</v>
      </c>
      <c r="BK204" s="23">
        <v>0</v>
      </c>
      <c r="BL204" s="23">
        <v>0</v>
      </c>
      <c r="BM204" s="23">
        <v>0</v>
      </c>
      <c r="BN204" s="23">
        <v>0</v>
      </c>
      <c r="BO204" s="23"/>
      <c r="BP204" s="23"/>
      <c r="BQ204" s="49">
        <f t="shared" si="53"/>
        <v>0</v>
      </c>
      <c r="BR204" s="49">
        <f t="shared" si="50"/>
        <v>0</v>
      </c>
      <c r="BS204" s="49">
        <f t="shared" si="54"/>
        <v>0</v>
      </c>
      <c r="BT204" s="49">
        <f t="shared" si="55"/>
        <v>0</v>
      </c>
      <c r="BU204" s="49">
        <f t="shared" si="48"/>
        <v>0</v>
      </c>
      <c r="BV204" s="49">
        <f t="shared" si="56"/>
        <v>0</v>
      </c>
      <c r="BW204" s="49">
        <f t="shared" si="57"/>
        <v>0</v>
      </c>
      <c r="BX204" s="49">
        <f t="shared" si="58"/>
        <v>0</v>
      </c>
      <c r="BY204" s="36"/>
      <c r="BZ204" s="36"/>
      <c r="CA204" s="36"/>
      <c r="CB204" s="36"/>
      <c r="CC204" s="36"/>
      <c r="CD204" s="36"/>
      <c r="CE204" s="36">
        <f t="shared" si="59"/>
        <v>0</v>
      </c>
      <c r="CF204" s="36"/>
      <c r="CG204" s="36"/>
      <c r="CH204" s="36"/>
      <c r="CI204" s="36"/>
      <c r="CJ204" s="36"/>
      <c r="CK204" s="36"/>
      <c r="CL204" s="36"/>
      <c r="CM204" s="36"/>
      <c r="CN204" s="36"/>
      <c r="CO204" s="36"/>
      <c r="CP204" s="36"/>
      <c r="CQ204" s="36">
        <f t="shared" si="60"/>
        <v>0</v>
      </c>
      <c r="CR204" s="36"/>
      <c r="CS204" s="36"/>
      <c r="CT204" s="36"/>
      <c r="CU204" s="36"/>
      <c r="CV204" s="36"/>
      <c r="CW204" s="36"/>
      <c r="CX204" s="59">
        <f t="shared" si="49"/>
        <v>0</v>
      </c>
      <c r="CY204" s="36"/>
      <c r="CZ204" s="36"/>
      <c r="DA204" s="36"/>
      <c r="DB204" s="36"/>
      <c r="DC204" s="36"/>
      <c r="DD204" s="36"/>
      <c r="DE204" s="59">
        <f t="shared" si="61"/>
        <v>0</v>
      </c>
      <c r="DF204" s="59">
        <v>0</v>
      </c>
      <c r="DG204" s="59">
        <v>0</v>
      </c>
      <c r="DH204" s="59"/>
      <c r="DI204" s="59"/>
      <c r="DJ204" s="59"/>
      <c r="DK204" s="59" t="s">
        <v>4113</v>
      </c>
      <c r="DL204" s="59"/>
      <c r="DM204" s="23"/>
    </row>
    <row r="205" s="9" customFormat="1" ht="70" customHeight="1" spans="1:117">
      <c r="A205" s="23"/>
      <c r="B205" s="23"/>
      <c r="C205" s="23"/>
      <c r="D205" s="23"/>
      <c r="E205" s="23"/>
      <c r="F205" s="23"/>
      <c r="G205" s="23"/>
      <c r="H205" s="23"/>
      <c r="I205" s="23"/>
      <c r="J205" s="23"/>
      <c r="K205" s="23"/>
      <c r="L205" s="23"/>
      <c r="M205" s="23"/>
      <c r="N205" s="23"/>
      <c r="O205" s="23"/>
      <c r="P205" s="23"/>
      <c r="Q205" s="23">
        <f>SUBTOTAL(103,$W$7:W205)*1</f>
        <v>199</v>
      </c>
      <c r="R205" s="23"/>
      <c r="S205" s="23"/>
      <c r="T205" s="23"/>
      <c r="U205" s="23"/>
      <c r="V205" s="23" t="s">
        <v>4065</v>
      </c>
      <c r="W205" s="23" t="s">
        <v>2076</v>
      </c>
      <c r="X205" s="23" t="s">
        <v>215</v>
      </c>
      <c r="Y205" s="23" t="s">
        <v>1834</v>
      </c>
      <c r="Z205" s="23" t="s">
        <v>2077</v>
      </c>
      <c r="AA205" s="23" t="s">
        <v>2078</v>
      </c>
      <c r="AB205" s="23" t="s">
        <v>196</v>
      </c>
      <c r="AC205" s="23" t="s">
        <v>2079</v>
      </c>
      <c r="AD205" s="23" t="s">
        <v>2080</v>
      </c>
      <c r="AE205" s="23" t="s">
        <v>2081</v>
      </c>
      <c r="AF205" s="23" t="s">
        <v>2080</v>
      </c>
      <c r="AG205" s="23" t="s">
        <v>2082</v>
      </c>
      <c r="AH205" s="23" t="s">
        <v>224</v>
      </c>
      <c r="AI205" s="23" t="s">
        <v>225</v>
      </c>
      <c r="AJ205" s="23" t="s">
        <v>2083</v>
      </c>
      <c r="AK205" s="23" t="s">
        <v>2084</v>
      </c>
      <c r="AL205" s="23" t="s">
        <v>2085</v>
      </c>
      <c r="AM205" s="33" t="s">
        <v>1952</v>
      </c>
      <c r="AN205" s="33" t="s">
        <v>230</v>
      </c>
      <c r="AO205" s="23" t="s">
        <v>1457</v>
      </c>
      <c r="AP205" s="23" t="s">
        <v>124</v>
      </c>
      <c r="AQ205" s="23"/>
      <c r="AR205" s="23"/>
      <c r="AS205" s="23"/>
      <c r="AT205" s="23"/>
      <c r="AU205" s="36">
        <v>30.6</v>
      </c>
      <c r="AV205" s="36">
        <v>30.6</v>
      </c>
      <c r="AW205" s="36">
        <f t="shared" si="51"/>
        <v>30.6</v>
      </c>
      <c r="AX205" s="36">
        <f t="shared" si="52"/>
        <v>0</v>
      </c>
      <c r="AY205" s="36">
        <v>0</v>
      </c>
      <c r="AZ205" s="36"/>
      <c r="BA205" s="40">
        <v>40</v>
      </c>
      <c r="BB205" s="40">
        <v>2</v>
      </c>
      <c r="BC205" s="23" t="s">
        <v>210</v>
      </c>
      <c r="BD205" s="23" t="s">
        <v>210</v>
      </c>
      <c r="BE205" s="23" t="s">
        <v>211</v>
      </c>
      <c r="BF205" s="23">
        <v>0</v>
      </c>
      <c r="BG205" s="23">
        <v>0</v>
      </c>
      <c r="BH205" s="23" t="s">
        <v>210</v>
      </c>
      <c r="BI205" s="23" t="s">
        <v>210</v>
      </c>
      <c r="BJ205" s="23">
        <v>0</v>
      </c>
      <c r="BK205" s="23" t="s">
        <v>210</v>
      </c>
      <c r="BL205" s="23">
        <v>0</v>
      </c>
      <c r="BM205" s="23" t="s">
        <v>2086</v>
      </c>
      <c r="BN205" s="23" t="s">
        <v>2087</v>
      </c>
      <c r="BO205" s="23"/>
      <c r="BP205" s="23" t="s">
        <v>209</v>
      </c>
      <c r="BQ205" s="49">
        <f t="shared" si="53"/>
        <v>30.6</v>
      </c>
      <c r="BR205" s="49">
        <f t="shared" si="50"/>
        <v>30.6</v>
      </c>
      <c r="BS205" s="49">
        <f t="shared" si="54"/>
        <v>30.6</v>
      </c>
      <c r="BT205" s="49">
        <f t="shared" si="55"/>
        <v>0</v>
      </c>
      <c r="BU205" s="49">
        <f t="shared" si="48"/>
        <v>0</v>
      </c>
      <c r="BV205" s="49">
        <f t="shared" si="56"/>
        <v>0</v>
      </c>
      <c r="BW205" s="49">
        <f t="shared" si="57"/>
        <v>0</v>
      </c>
      <c r="BX205" s="49">
        <f t="shared" si="58"/>
        <v>30.6</v>
      </c>
      <c r="BY205" s="49">
        <v>30.6</v>
      </c>
      <c r="BZ205" s="52" t="s">
        <v>4078</v>
      </c>
      <c r="CA205" s="52" t="s">
        <v>4079</v>
      </c>
      <c r="CB205" s="36"/>
      <c r="CC205" s="36"/>
      <c r="CD205" s="36"/>
      <c r="CE205" s="36">
        <f t="shared" si="59"/>
        <v>0</v>
      </c>
      <c r="CF205" s="36"/>
      <c r="CG205" s="36"/>
      <c r="CH205" s="36"/>
      <c r="CI205" s="36"/>
      <c r="CJ205" s="36"/>
      <c r="CK205" s="36"/>
      <c r="CL205" s="36"/>
      <c r="CM205" s="36"/>
      <c r="CN205" s="36"/>
      <c r="CO205" s="36"/>
      <c r="CP205" s="36"/>
      <c r="CQ205" s="36">
        <f t="shared" si="60"/>
        <v>0</v>
      </c>
      <c r="CR205" s="36"/>
      <c r="CS205" s="36"/>
      <c r="CT205" s="36"/>
      <c r="CU205" s="36"/>
      <c r="CV205" s="36"/>
      <c r="CW205" s="36"/>
      <c r="CX205" s="59">
        <f t="shared" si="49"/>
        <v>0</v>
      </c>
      <c r="CY205" s="36"/>
      <c r="CZ205" s="36"/>
      <c r="DA205" s="36"/>
      <c r="DB205" s="36"/>
      <c r="DC205" s="36"/>
      <c r="DD205" s="36"/>
      <c r="DE205" s="59">
        <f t="shared" si="61"/>
        <v>24</v>
      </c>
      <c r="DF205" s="59">
        <v>24</v>
      </c>
      <c r="DG205" s="59">
        <v>0</v>
      </c>
      <c r="DH205" s="59"/>
      <c r="DI205" s="59"/>
      <c r="DJ205" s="59"/>
      <c r="DK205" s="59" t="s">
        <v>4083</v>
      </c>
      <c r="DL205" s="59">
        <v>0</v>
      </c>
      <c r="DM205" s="23">
        <v>0</v>
      </c>
    </row>
    <row r="206" s="9" customFormat="1" ht="70" customHeight="1" spans="1:117">
      <c r="A206" s="23"/>
      <c r="B206" s="23"/>
      <c r="C206" s="23"/>
      <c r="D206" s="23"/>
      <c r="E206" s="23"/>
      <c r="F206" s="23"/>
      <c r="G206" s="23"/>
      <c r="H206" s="23"/>
      <c r="I206" s="23"/>
      <c r="J206" s="23"/>
      <c r="K206" s="23"/>
      <c r="L206" s="23"/>
      <c r="M206" s="23"/>
      <c r="N206" s="23"/>
      <c r="O206" s="23"/>
      <c r="P206" s="23"/>
      <c r="Q206" s="23">
        <f>SUBTOTAL(103,$W$7:W206)*1</f>
        <v>200</v>
      </c>
      <c r="R206" s="23" t="s">
        <v>4110</v>
      </c>
      <c r="S206" s="23">
        <v>-200</v>
      </c>
      <c r="T206" s="73"/>
      <c r="U206" s="23"/>
      <c r="V206" s="23" t="s">
        <v>4065</v>
      </c>
      <c r="W206" s="23" t="s">
        <v>3967</v>
      </c>
      <c r="X206" s="23" t="s">
        <v>215</v>
      </c>
      <c r="Y206" s="23" t="s">
        <v>216</v>
      </c>
      <c r="Z206" s="23" t="s">
        <v>217</v>
      </c>
      <c r="AA206" s="23" t="s">
        <v>3968</v>
      </c>
      <c r="AB206" s="23" t="s">
        <v>196</v>
      </c>
      <c r="AC206" s="23" t="s">
        <v>4244</v>
      </c>
      <c r="AD206" s="23" t="s">
        <v>4245</v>
      </c>
      <c r="AE206" s="23" t="s">
        <v>4246</v>
      </c>
      <c r="AF206" s="23" t="s">
        <v>4247</v>
      </c>
      <c r="AG206" s="23" t="s">
        <v>4248</v>
      </c>
      <c r="AH206" s="23" t="s">
        <v>224</v>
      </c>
      <c r="AI206" s="23" t="s">
        <v>225</v>
      </c>
      <c r="AJ206" s="23" t="s">
        <v>4249</v>
      </c>
      <c r="AK206" s="23" t="s">
        <v>2226</v>
      </c>
      <c r="AL206" s="23" t="s">
        <v>4250</v>
      </c>
      <c r="AM206" s="33" t="s">
        <v>365</v>
      </c>
      <c r="AN206" s="33" t="s">
        <v>230</v>
      </c>
      <c r="AO206" s="23"/>
      <c r="AP206" s="23"/>
      <c r="AQ206" s="23"/>
      <c r="AR206" s="23"/>
      <c r="AS206" s="23"/>
      <c r="AT206" s="23"/>
      <c r="AU206" s="36"/>
      <c r="AV206" s="36"/>
      <c r="AW206" s="36">
        <f t="shared" si="51"/>
        <v>0</v>
      </c>
      <c r="AX206" s="36">
        <f t="shared" si="52"/>
        <v>0</v>
      </c>
      <c r="AY206" s="36"/>
      <c r="AZ206" s="36"/>
      <c r="BA206" s="40">
        <v>0</v>
      </c>
      <c r="BB206" s="40">
        <v>0</v>
      </c>
      <c r="BC206" s="23">
        <v>0</v>
      </c>
      <c r="BD206" s="23">
        <v>0</v>
      </c>
      <c r="BE206" s="23">
        <v>0</v>
      </c>
      <c r="BF206" s="23">
        <v>0</v>
      </c>
      <c r="BG206" s="23">
        <v>0</v>
      </c>
      <c r="BH206" s="23">
        <v>0</v>
      </c>
      <c r="BI206" s="23">
        <v>0</v>
      </c>
      <c r="BJ206" s="23">
        <v>0</v>
      </c>
      <c r="BK206" s="23">
        <v>0</v>
      </c>
      <c r="BL206" s="23">
        <v>0</v>
      </c>
      <c r="BM206" s="23">
        <v>0</v>
      </c>
      <c r="BN206" s="23">
        <v>0</v>
      </c>
      <c r="BO206" s="23"/>
      <c r="BP206" s="23"/>
      <c r="BQ206" s="49">
        <f t="shared" si="53"/>
        <v>0</v>
      </c>
      <c r="BR206" s="49">
        <f t="shared" si="50"/>
        <v>0</v>
      </c>
      <c r="BS206" s="49">
        <f t="shared" si="54"/>
        <v>0</v>
      </c>
      <c r="BT206" s="49">
        <f t="shared" si="55"/>
        <v>0</v>
      </c>
      <c r="BU206" s="49">
        <f t="shared" si="48"/>
        <v>0</v>
      </c>
      <c r="BV206" s="49">
        <f t="shared" si="56"/>
        <v>0</v>
      </c>
      <c r="BW206" s="49">
        <f t="shared" si="57"/>
        <v>0</v>
      </c>
      <c r="BX206" s="49">
        <f t="shared" si="58"/>
        <v>0</v>
      </c>
      <c r="BY206" s="49"/>
      <c r="BZ206" s="52"/>
      <c r="CA206" s="49"/>
      <c r="CB206" s="36"/>
      <c r="CC206" s="36"/>
      <c r="CD206" s="36"/>
      <c r="CE206" s="36">
        <f t="shared" si="59"/>
        <v>0</v>
      </c>
      <c r="CF206" s="36"/>
      <c r="CG206" s="36"/>
      <c r="CH206" s="36"/>
      <c r="CI206" s="36"/>
      <c r="CJ206" s="36"/>
      <c r="CK206" s="36"/>
      <c r="CL206" s="36"/>
      <c r="CM206" s="36"/>
      <c r="CN206" s="36"/>
      <c r="CO206" s="36"/>
      <c r="CP206" s="36"/>
      <c r="CQ206" s="36">
        <f t="shared" si="60"/>
        <v>0</v>
      </c>
      <c r="CR206" s="36"/>
      <c r="CS206" s="36"/>
      <c r="CT206" s="36"/>
      <c r="CU206" s="36"/>
      <c r="CV206" s="36"/>
      <c r="CW206" s="36"/>
      <c r="CX206" s="59">
        <f t="shared" si="49"/>
        <v>0</v>
      </c>
      <c r="CY206" s="36"/>
      <c r="CZ206" s="36"/>
      <c r="DA206" s="36"/>
      <c r="DB206" s="36"/>
      <c r="DC206" s="36"/>
      <c r="DD206" s="36"/>
      <c r="DE206" s="59">
        <f t="shared" si="61"/>
        <v>0</v>
      </c>
      <c r="DF206" s="59">
        <v>0</v>
      </c>
      <c r="DG206" s="59">
        <v>0</v>
      </c>
      <c r="DH206" s="59"/>
      <c r="DI206" s="59"/>
      <c r="DJ206" s="59"/>
      <c r="DK206" s="59" t="s">
        <v>4113</v>
      </c>
      <c r="DL206" s="59"/>
      <c r="DM206" s="23"/>
    </row>
    <row r="207" s="9" customFormat="1" ht="70" customHeight="1" spans="1:117">
      <c r="A207" s="23"/>
      <c r="B207" s="23"/>
      <c r="C207" s="23"/>
      <c r="D207" s="23"/>
      <c r="E207" s="23"/>
      <c r="F207" s="23"/>
      <c r="G207" s="23"/>
      <c r="H207" s="23"/>
      <c r="I207" s="23"/>
      <c r="J207" s="23"/>
      <c r="K207" s="23"/>
      <c r="L207" s="23"/>
      <c r="M207" s="23"/>
      <c r="N207" s="23"/>
      <c r="O207" s="23"/>
      <c r="P207" s="23"/>
      <c r="Q207" s="23">
        <f>SUBTOTAL(103,$W$7:W207)*1</f>
        <v>201</v>
      </c>
      <c r="R207" s="23" t="s">
        <v>4110</v>
      </c>
      <c r="S207" s="23">
        <v>-1500</v>
      </c>
      <c r="T207" s="23"/>
      <c r="U207" s="23"/>
      <c r="V207" s="23" t="s">
        <v>4065</v>
      </c>
      <c r="W207" s="23" t="s">
        <v>3969</v>
      </c>
      <c r="X207" s="23" t="s">
        <v>215</v>
      </c>
      <c r="Y207" s="23" t="s">
        <v>277</v>
      </c>
      <c r="Z207" s="23" t="s">
        <v>2089</v>
      </c>
      <c r="AA207" s="23" t="s">
        <v>3970</v>
      </c>
      <c r="AB207" s="23" t="s">
        <v>196</v>
      </c>
      <c r="AC207" s="23" t="s">
        <v>4251</v>
      </c>
      <c r="AD207" s="23" t="s">
        <v>4252</v>
      </c>
      <c r="AE207" s="23" t="s">
        <v>4253</v>
      </c>
      <c r="AF207" s="23" t="s">
        <v>4254</v>
      </c>
      <c r="AG207" s="23" t="s">
        <v>4255</v>
      </c>
      <c r="AH207" s="23" t="s">
        <v>753</v>
      </c>
      <c r="AI207" s="23" t="s">
        <v>377</v>
      </c>
      <c r="AJ207" s="23" t="s">
        <v>4256</v>
      </c>
      <c r="AK207" s="23" t="s">
        <v>4257</v>
      </c>
      <c r="AL207" s="23" t="s">
        <v>4258</v>
      </c>
      <c r="AM207" s="33" t="s">
        <v>1465</v>
      </c>
      <c r="AN207" s="33" t="s">
        <v>290</v>
      </c>
      <c r="AO207" s="23"/>
      <c r="AP207" s="23"/>
      <c r="AQ207" s="23"/>
      <c r="AR207" s="23"/>
      <c r="AS207" s="23"/>
      <c r="AT207" s="23"/>
      <c r="AU207" s="36"/>
      <c r="AV207" s="36"/>
      <c r="AW207" s="36">
        <f t="shared" si="51"/>
        <v>0</v>
      </c>
      <c r="AX207" s="36">
        <f t="shared" si="52"/>
        <v>0</v>
      </c>
      <c r="AY207" s="36"/>
      <c r="AZ207" s="36"/>
      <c r="BA207" s="40">
        <v>0</v>
      </c>
      <c r="BB207" s="40">
        <v>0</v>
      </c>
      <c r="BC207" s="23">
        <v>0</v>
      </c>
      <c r="BD207" s="23">
        <v>0</v>
      </c>
      <c r="BE207" s="23">
        <v>0</v>
      </c>
      <c r="BF207" s="23">
        <v>0</v>
      </c>
      <c r="BG207" s="23">
        <v>0</v>
      </c>
      <c r="BH207" s="23">
        <v>0</v>
      </c>
      <c r="BI207" s="23">
        <v>0</v>
      </c>
      <c r="BJ207" s="23">
        <v>0</v>
      </c>
      <c r="BK207" s="23">
        <v>0</v>
      </c>
      <c r="BL207" s="23">
        <v>0</v>
      </c>
      <c r="BM207" s="23">
        <v>0</v>
      </c>
      <c r="BN207" s="23">
        <v>0</v>
      </c>
      <c r="BO207" s="23"/>
      <c r="BP207" s="23"/>
      <c r="BQ207" s="49">
        <f t="shared" si="53"/>
        <v>0</v>
      </c>
      <c r="BR207" s="49">
        <f t="shared" si="50"/>
        <v>0</v>
      </c>
      <c r="BS207" s="49">
        <f t="shared" si="54"/>
        <v>0</v>
      </c>
      <c r="BT207" s="49">
        <f t="shared" si="55"/>
        <v>0</v>
      </c>
      <c r="BU207" s="49">
        <f t="shared" si="48"/>
        <v>0</v>
      </c>
      <c r="BV207" s="49">
        <f t="shared" si="56"/>
        <v>0</v>
      </c>
      <c r="BW207" s="49">
        <f t="shared" si="57"/>
        <v>0</v>
      </c>
      <c r="BX207" s="49">
        <f t="shared" si="58"/>
        <v>0</v>
      </c>
      <c r="BY207" s="49"/>
      <c r="BZ207" s="52"/>
      <c r="CA207" s="49"/>
      <c r="CB207" s="36"/>
      <c r="CC207" s="36"/>
      <c r="CD207" s="36"/>
      <c r="CE207" s="36">
        <f t="shared" si="59"/>
        <v>0</v>
      </c>
      <c r="CF207" s="36"/>
      <c r="CG207" s="36"/>
      <c r="CH207" s="36"/>
      <c r="CI207" s="36"/>
      <c r="CJ207" s="36"/>
      <c r="CK207" s="36"/>
      <c r="CL207" s="36"/>
      <c r="CM207" s="36"/>
      <c r="CN207" s="36"/>
      <c r="CO207" s="36"/>
      <c r="CP207" s="36"/>
      <c r="CQ207" s="36">
        <f t="shared" si="60"/>
        <v>0</v>
      </c>
      <c r="CR207" s="36"/>
      <c r="CS207" s="36"/>
      <c r="CT207" s="36"/>
      <c r="CU207" s="36"/>
      <c r="CV207" s="36"/>
      <c r="CW207" s="36"/>
      <c r="CX207" s="59">
        <f t="shared" si="49"/>
        <v>0</v>
      </c>
      <c r="CY207" s="36"/>
      <c r="CZ207" s="36"/>
      <c r="DA207" s="36"/>
      <c r="DB207" s="36"/>
      <c r="DC207" s="36"/>
      <c r="DD207" s="36"/>
      <c r="DE207" s="59">
        <f t="shared" si="61"/>
        <v>0</v>
      </c>
      <c r="DF207" s="59">
        <v>0</v>
      </c>
      <c r="DG207" s="59">
        <v>0</v>
      </c>
      <c r="DH207" s="59"/>
      <c r="DI207" s="59"/>
      <c r="DJ207" s="59"/>
      <c r="DK207" s="59" t="s">
        <v>4113</v>
      </c>
      <c r="DL207" s="59"/>
      <c r="DM207" s="23"/>
    </row>
    <row r="208" s="9" customFormat="1" ht="70" customHeight="1" spans="1:117">
      <c r="A208" s="23"/>
      <c r="B208" s="23"/>
      <c r="C208" s="23"/>
      <c r="D208" s="23"/>
      <c r="E208" s="23"/>
      <c r="F208" s="23"/>
      <c r="G208" s="23"/>
      <c r="H208" s="23"/>
      <c r="I208" s="23"/>
      <c r="J208" s="23"/>
      <c r="K208" s="23"/>
      <c r="L208" s="23"/>
      <c r="M208" s="23"/>
      <c r="N208" s="23"/>
      <c r="O208" s="23"/>
      <c r="P208" s="23"/>
      <c r="Q208" s="23">
        <f>SUBTOTAL(103,$W$7:W208)*1</f>
        <v>202</v>
      </c>
      <c r="R208" s="23"/>
      <c r="S208" s="23"/>
      <c r="T208" s="30"/>
      <c r="U208" s="23"/>
      <c r="V208" s="23" t="s">
        <v>4065</v>
      </c>
      <c r="W208" s="23" t="s">
        <v>2088</v>
      </c>
      <c r="X208" s="23" t="s">
        <v>215</v>
      </c>
      <c r="Y208" s="23" t="s">
        <v>216</v>
      </c>
      <c r="Z208" s="23" t="s">
        <v>2089</v>
      </c>
      <c r="AA208" s="23" t="s">
        <v>2090</v>
      </c>
      <c r="AB208" s="23" t="s">
        <v>196</v>
      </c>
      <c r="AC208" s="23" t="s">
        <v>1062</v>
      </c>
      <c r="AD208" s="23" t="s">
        <v>2091</v>
      </c>
      <c r="AE208" s="23" t="s">
        <v>2092</v>
      </c>
      <c r="AF208" s="23" t="s">
        <v>2091</v>
      </c>
      <c r="AG208" s="23" t="s">
        <v>2093</v>
      </c>
      <c r="AH208" s="23" t="s">
        <v>482</v>
      </c>
      <c r="AI208" s="23" t="s">
        <v>203</v>
      </c>
      <c r="AJ208" s="23" t="s">
        <v>2094</v>
      </c>
      <c r="AK208" s="23" t="s">
        <v>2095</v>
      </c>
      <c r="AL208" s="23" t="s">
        <v>2096</v>
      </c>
      <c r="AM208" s="33" t="s">
        <v>1991</v>
      </c>
      <c r="AN208" s="33" t="s">
        <v>230</v>
      </c>
      <c r="AO208" s="23" t="s">
        <v>1457</v>
      </c>
      <c r="AP208" s="23" t="s">
        <v>46</v>
      </c>
      <c r="AQ208" s="23"/>
      <c r="AR208" s="23"/>
      <c r="AS208" s="23"/>
      <c r="AT208" s="23"/>
      <c r="AU208" s="36">
        <v>70</v>
      </c>
      <c r="AV208" s="36">
        <v>70</v>
      </c>
      <c r="AW208" s="36">
        <f t="shared" si="51"/>
        <v>70</v>
      </c>
      <c r="AX208" s="36">
        <f t="shared" si="52"/>
        <v>0</v>
      </c>
      <c r="AY208" s="36">
        <v>0</v>
      </c>
      <c r="AZ208" s="36"/>
      <c r="BA208" s="40">
        <v>300</v>
      </c>
      <c r="BB208" s="40">
        <v>27</v>
      </c>
      <c r="BC208" s="23" t="s">
        <v>210</v>
      </c>
      <c r="BD208" s="23" t="s">
        <v>210</v>
      </c>
      <c r="BE208" s="23" t="s">
        <v>211</v>
      </c>
      <c r="BF208" s="23">
        <v>0</v>
      </c>
      <c r="BG208" s="23">
        <v>0</v>
      </c>
      <c r="BH208" s="23" t="s">
        <v>209</v>
      </c>
      <c r="BI208" s="23" t="s">
        <v>210</v>
      </c>
      <c r="BJ208" s="23">
        <v>0</v>
      </c>
      <c r="BK208" s="23" t="s">
        <v>209</v>
      </c>
      <c r="BL208" s="23">
        <v>0</v>
      </c>
      <c r="BM208" s="23" t="s">
        <v>1069</v>
      </c>
      <c r="BN208" s="23" t="s">
        <v>1070</v>
      </c>
      <c r="BO208" s="23"/>
      <c r="BP208" s="23" t="s">
        <v>209</v>
      </c>
      <c r="BQ208" s="49">
        <f t="shared" si="53"/>
        <v>70</v>
      </c>
      <c r="BR208" s="49">
        <f t="shared" si="50"/>
        <v>70</v>
      </c>
      <c r="BS208" s="49">
        <f t="shared" si="54"/>
        <v>70</v>
      </c>
      <c r="BT208" s="49">
        <f t="shared" si="55"/>
        <v>0</v>
      </c>
      <c r="BU208" s="49">
        <f t="shared" si="48"/>
        <v>0</v>
      </c>
      <c r="BV208" s="49">
        <f t="shared" si="56"/>
        <v>0</v>
      </c>
      <c r="BW208" s="49">
        <f t="shared" si="57"/>
        <v>0</v>
      </c>
      <c r="BX208" s="49">
        <f t="shared" si="58"/>
        <v>70</v>
      </c>
      <c r="BY208" s="49">
        <v>70</v>
      </c>
      <c r="BZ208" s="52" t="s">
        <v>4078</v>
      </c>
      <c r="CA208" s="52" t="s">
        <v>4079</v>
      </c>
      <c r="CB208" s="36"/>
      <c r="CC208" s="36"/>
      <c r="CD208" s="36"/>
      <c r="CE208" s="36">
        <f t="shared" si="59"/>
        <v>0</v>
      </c>
      <c r="CF208" s="36"/>
      <c r="CG208" s="36"/>
      <c r="CH208" s="36"/>
      <c r="CI208" s="36"/>
      <c r="CJ208" s="36"/>
      <c r="CK208" s="36"/>
      <c r="CL208" s="36"/>
      <c r="CM208" s="36"/>
      <c r="CN208" s="36"/>
      <c r="CO208" s="36"/>
      <c r="CP208" s="36"/>
      <c r="CQ208" s="36">
        <f t="shared" si="60"/>
        <v>0</v>
      </c>
      <c r="CR208" s="36"/>
      <c r="CS208" s="36"/>
      <c r="CT208" s="36"/>
      <c r="CU208" s="36"/>
      <c r="CV208" s="36"/>
      <c r="CW208" s="36"/>
      <c r="CX208" s="59">
        <f t="shared" si="49"/>
        <v>0</v>
      </c>
      <c r="CY208" s="36"/>
      <c r="CZ208" s="36"/>
      <c r="DA208" s="36"/>
      <c r="DB208" s="36"/>
      <c r="DC208" s="36"/>
      <c r="DD208" s="36"/>
      <c r="DE208" s="59">
        <f t="shared" si="61"/>
        <v>24.03</v>
      </c>
      <c r="DF208" s="59">
        <v>24.03</v>
      </c>
      <c r="DG208" s="59">
        <v>0</v>
      </c>
      <c r="DH208" s="59"/>
      <c r="DI208" s="59"/>
      <c r="DJ208" s="59"/>
      <c r="DK208" s="59" t="s">
        <v>4083</v>
      </c>
      <c r="DL208" s="59">
        <v>0</v>
      </c>
      <c r="DM208" s="23">
        <v>0</v>
      </c>
    </row>
    <row r="209" s="9" customFormat="1" ht="70" customHeight="1" spans="1:117">
      <c r="A209" s="23"/>
      <c r="B209" s="23"/>
      <c r="C209" s="23"/>
      <c r="D209" s="23"/>
      <c r="E209" s="23"/>
      <c r="F209" s="23"/>
      <c r="G209" s="23"/>
      <c r="H209" s="23"/>
      <c r="I209" s="23"/>
      <c r="J209" s="23"/>
      <c r="K209" s="23"/>
      <c r="L209" s="23"/>
      <c r="M209" s="23"/>
      <c r="N209" s="23"/>
      <c r="O209" s="23"/>
      <c r="P209" s="23"/>
      <c r="Q209" s="23">
        <f>SUBTOTAL(103,$W$7:W209)*1</f>
        <v>203</v>
      </c>
      <c r="R209" s="23" t="s">
        <v>4110</v>
      </c>
      <c r="S209" s="23">
        <v>-70</v>
      </c>
      <c r="T209" s="23"/>
      <c r="U209" s="23"/>
      <c r="V209" s="23" t="s">
        <v>4065</v>
      </c>
      <c r="W209" s="23" t="s">
        <v>3971</v>
      </c>
      <c r="X209" s="23" t="s">
        <v>215</v>
      </c>
      <c r="Y209" s="23" t="s">
        <v>216</v>
      </c>
      <c r="Z209" s="23" t="s">
        <v>217</v>
      </c>
      <c r="AA209" s="23" t="s">
        <v>3972</v>
      </c>
      <c r="AB209" s="23" t="s">
        <v>196</v>
      </c>
      <c r="AC209" s="23" t="s">
        <v>4259</v>
      </c>
      <c r="AD209" s="23" t="s">
        <v>4260</v>
      </c>
      <c r="AE209" s="23" t="s">
        <v>4261</v>
      </c>
      <c r="AF209" s="23" t="s">
        <v>4262</v>
      </c>
      <c r="AG209" s="23" t="s">
        <v>4263</v>
      </c>
      <c r="AH209" s="23" t="s">
        <v>1125</v>
      </c>
      <c r="AI209" s="23" t="s">
        <v>203</v>
      </c>
      <c r="AJ209" s="23" t="s">
        <v>4264</v>
      </c>
      <c r="AK209" s="23" t="s">
        <v>4265</v>
      </c>
      <c r="AL209" s="23" t="s">
        <v>4266</v>
      </c>
      <c r="AM209" s="33" t="s">
        <v>4267</v>
      </c>
      <c r="AN209" s="33" t="s">
        <v>230</v>
      </c>
      <c r="AO209" s="23"/>
      <c r="AP209" s="23"/>
      <c r="AQ209" s="23"/>
      <c r="AR209" s="23"/>
      <c r="AS209" s="23"/>
      <c r="AT209" s="23"/>
      <c r="AU209" s="36"/>
      <c r="AV209" s="36"/>
      <c r="AW209" s="36">
        <f t="shared" si="51"/>
        <v>0</v>
      </c>
      <c r="AX209" s="36">
        <f t="shared" si="52"/>
        <v>0</v>
      </c>
      <c r="AY209" s="36"/>
      <c r="AZ209" s="36"/>
      <c r="BA209" s="40">
        <v>0</v>
      </c>
      <c r="BB209" s="40">
        <v>0</v>
      </c>
      <c r="BC209" s="23">
        <v>0</v>
      </c>
      <c r="BD209" s="23">
        <v>0</v>
      </c>
      <c r="BE209" s="23">
        <v>0</v>
      </c>
      <c r="BF209" s="23">
        <v>0</v>
      </c>
      <c r="BG209" s="23">
        <v>0</v>
      </c>
      <c r="BH209" s="23">
        <v>0</v>
      </c>
      <c r="BI209" s="23">
        <v>0</v>
      </c>
      <c r="BJ209" s="23">
        <v>0</v>
      </c>
      <c r="BK209" s="23">
        <v>0</v>
      </c>
      <c r="BL209" s="23">
        <v>0</v>
      </c>
      <c r="BM209" s="23">
        <v>0</v>
      </c>
      <c r="BN209" s="23">
        <v>0</v>
      </c>
      <c r="BO209" s="23"/>
      <c r="BP209" s="23"/>
      <c r="BQ209" s="49">
        <f t="shared" si="53"/>
        <v>0</v>
      </c>
      <c r="BR209" s="49">
        <f t="shared" si="50"/>
        <v>0</v>
      </c>
      <c r="BS209" s="49">
        <f t="shared" si="54"/>
        <v>0</v>
      </c>
      <c r="BT209" s="49">
        <f t="shared" si="55"/>
        <v>0</v>
      </c>
      <c r="BU209" s="49">
        <f t="shared" si="48"/>
        <v>0</v>
      </c>
      <c r="BV209" s="49">
        <f t="shared" si="56"/>
        <v>0</v>
      </c>
      <c r="BW209" s="49">
        <f t="shared" si="57"/>
        <v>0</v>
      </c>
      <c r="BX209" s="49">
        <f t="shared" si="58"/>
        <v>0</v>
      </c>
      <c r="BY209" s="49"/>
      <c r="BZ209" s="52"/>
      <c r="CA209" s="49"/>
      <c r="CB209" s="36"/>
      <c r="CC209" s="36"/>
      <c r="CD209" s="36"/>
      <c r="CE209" s="36">
        <f t="shared" si="59"/>
        <v>0</v>
      </c>
      <c r="CF209" s="36"/>
      <c r="CG209" s="36"/>
      <c r="CH209" s="36"/>
      <c r="CI209" s="36"/>
      <c r="CJ209" s="36"/>
      <c r="CK209" s="36"/>
      <c r="CL209" s="36"/>
      <c r="CM209" s="36"/>
      <c r="CN209" s="36"/>
      <c r="CO209" s="36"/>
      <c r="CP209" s="36"/>
      <c r="CQ209" s="36">
        <f t="shared" si="60"/>
        <v>0</v>
      </c>
      <c r="CR209" s="36"/>
      <c r="CS209" s="36"/>
      <c r="CT209" s="36"/>
      <c r="CU209" s="36"/>
      <c r="CV209" s="36"/>
      <c r="CW209" s="36"/>
      <c r="CX209" s="59">
        <f t="shared" si="49"/>
        <v>0</v>
      </c>
      <c r="CY209" s="36"/>
      <c r="CZ209" s="36"/>
      <c r="DA209" s="36"/>
      <c r="DB209" s="36"/>
      <c r="DC209" s="36"/>
      <c r="DD209" s="36"/>
      <c r="DE209" s="59">
        <f t="shared" si="61"/>
        <v>0</v>
      </c>
      <c r="DF209" s="59">
        <v>0</v>
      </c>
      <c r="DG209" s="59">
        <v>0</v>
      </c>
      <c r="DH209" s="59"/>
      <c r="DI209" s="59"/>
      <c r="DJ209" s="59"/>
      <c r="DK209" s="59" t="s">
        <v>4113</v>
      </c>
      <c r="DL209" s="59"/>
      <c r="DM209" s="23"/>
    </row>
    <row r="210" s="9" customFormat="1" ht="70" customHeight="1" spans="1:117">
      <c r="A210" s="23"/>
      <c r="B210" s="23"/>
      <c r="C210" s="23"/>
      <c r="D210" s="23"/>
      <c r="E210" s="23"/>
      <c r="F210" s="23"/>
      <c r="G210" s="23"/>
      <c r="H210" s="23"/>
      <c r="I210" s="23"/>
      <c r="J210" s="23"/>
      <c r="K210" s="23"/>
      <c r="L210" s="23"/>
      <c r="M210" s="23"/>
      <c r="N210" s="23"/>
      <c r="O210" s="23"/>
      <c r="P210" s="23"/>
      <c r="Q210" s="23">
        <f>SUBTOTAL(103,$W$7:W210)*1</f>
        <v>204</v>
      </c>
      <c r="R210" s="23" t="s">
        <v>4110</v>
      </c>
      <c r="S210" s="23">
        <v>-70</v>
      </c>
      <c r="T210" s="73"/>
      <c r="U210" s="23"/>
      <c r="V210" s="23" t="s">
        <v>4065</v>
      </c>
      <c r="W210" s="23" t="s">
        <v>3973</v>
      </c>
      <c r="X210" s="23" t="s">
        <v>215</v>
      </c>
      <c r="Y210" s="23" t="s">
        <v>216</v>
      </c>
      <c r="Z210" s="23" t="s">
        <v>217</v>
      </c>
      <c r="AA210" s="23" t="s">
        <v>3974</v>
      </c>
      <c r="AB210" s="23" t="s">
        <v>196</v>
      </c>
      <c r="AC210" s="23" t="s">
        <v>4268</v>
      </c>
      <c r="AD210" s="23" t="s">
        <v>3974</v>
      </c>
      <c r="AE210" s="23" t="s">
        <v>4269</v>
      </c>
      <c r="AF210" s="23" t="s">
        <v>4270</v>
      </c>
      <c r="AG210" s="23" t="s">
        <v>1648</v>
      </c>
      <c r="AH210" s="23" t="s">
        <v>224</v>
      </c>
      <c r="AI210" s="23" t="s">
        <v>225</v>
      </c>
      <c r="AJ210" s="23" t="s">
        <v>4271</v>
      </c>
      <c r="AK210" s="23" t="s">
        <v>4272</v>
      </c>
      <c r="AL210" s="23" t="s">
        <v>4273</v>
      </c>
      <c r="AM210" s="33" t="s">
        <v>365</v>
      </c>
      <c r="AN210" s="33" t="s">
        <v>230</v>
      </c>
      <c r="AO210" s="23"/>
      <c r="AP210" s="23"/>
      <c r="AQ210" s="23"/>
      <c r="AR210" s="23"/>
      <c r="AS210" s="23"/>
      <c r="AT210" s="23"/>
      <c r="AU210" s="36"/>
      <c r="AV210" s="36"/>
      <c r="AW210" s="36">
        <f t="shared" si="51"/>
        <v>0</v>
      </c>
      <c r="AX210" s="36">
        <f t="shared" si="52"/>
        <v>0</v>
      </c>
      <c r="AY210" s="36"/>
      <c r="AZ210" s="36"/>
      <c r="BA210" s="40">
        <v>0</v>
      </c>
      <c r="BB210" s="40">
        <v>0</v>
      </c>
      <c r="BC210" s="23">
        <v>0</v>
      </c>
      <c r="BD210" s="23">
        <v>0</v>
      </c>
      <c r="BE210" s="23">
        <v>0</v>
      </c>
      <c r="BF210" s="23">
        <v>0</v>
      </c>
      <c r="BG210" s="23">
        <v>0</v>
      </c>
      <c r="BH210" s="23">
        <v>0</v>
      </c>
      <c r="BI210" s="23">
        <v>0</v>
      </c>
      <c r="BJ210" s="23">
        <v>0</v>
      </c>
      <c r="BK210" s="23">
        <v>0</v>
      </c>
      <c r="BL210" s="23">
        <v>0</v>
      </c>
      <c r="BM210" s="23">
        <v>0</v>
      </c>
      <c r="BN210" s="23">
        <v>0</v>
      </c>
      <c r="BO210" s="23"/>
      <c r="BP210" s="23"/>
      <c r="BQ210" s="49">
        <f t="shared" si="53"/>
        <v>0</v>
      </c>
      <c r="BR210" s="49">
        <f t="shared" si="50"/>
        <v>0</v>
      </c>
      <c r="BS210" s="49">
        <f t="shared" si="54"/>
        <v>0</v>
      </c>
      <c r="BT210" s="49">
        <f t="shared" si="55"/>
        <v>0</v>
      </c>
      <c r="BU210" s="49">
        <f t="shared" si="48"/>
        <v>0</v>
      </c>
      <c r="BV210" s="49">
        <f t="shared" si="56"/>
        <v>0</v>
      </c>
      <c r="BW210" s="49">
        <f t="shared" si="57"/>
        <v>0</v>
      </c>
      <c r="BX210" s="49">
        <f t="shared" si="58"/>
        <v>0</v>
      </c>
      <c r="BY210" s="36"/>
      <c r="BZ210" s="36"/>
      <c r="CA210" s="36"/>
      <c r="CB210" s="36"/>
      <c r="CC210" s="36"/>
      <c r="CD210" s="36"/>
      <c r="CE210" s="36">
        <f t="shared" si="59"/>
        <v>0</v>
      </c>
      <c r="CF210" s="36"/>
      <c r="CG210" s="36"/>
      <c r="CH210" s="36"/>
      <c r="CI210" s="36"/>
      <c r="CJ210" s="36"/>
      <c r="CK210" s="36"/>
      <c r="CL210" s="36"/>
      <c r="CM210" s="36"/>
      <c r="CN210" s="36"/>
      <c r="CO210" s="36"/>
      <c r="CP210" s="36"/>
      <c r="CQ210" s="36">
        <f t="shared" si="60"/>
        <v>0</v>
      </c>
      <c r="CR210" s="36"/>
      <c r="CS210" s="36"/>
      <c r="CT210" s="36"/>
      <c r="CU210" s="36"/>
      <c r="CV210" s="36"/>
      <c r="CW210" s="36"/>
      <c r="CX210" s="59">
        <f t="shared" si="49"/>
        <v>0</v>
      </c>
      <c r="CY210" s="36"/>
      <c r="CZ210" s="36"/>
      <c r="DA210" s="36"/>
      <c r="DB210" s="36"/>
      <c r="DC210" s="36"/>
      <c r="DD210" s="36"/>
      <c r="DE210" s="59">
        <f t="shared" si="61"/>
        <v>0</v>
      </c>
      <c r="DF210" s="59">
        <v>0</v>
      </c>
      <c r="DG210" s="59">
        <v>0</v>
      </c>
      <c r="DH210" s="59"/>
      <c r="DI210" s="59"/>
      <c r="DJ210" s="59"/>
      <c r="DK210" s="59" t="s">
        <v>4113</v>
      </c>
      <c r="DL210" s="59"/>
      <c r="DM210" s="23"/>
    </row>
    <row r="211" s="9" customFormat="1" ht="70" customHeight="1" spans="1:117">
      <c r="A211" s="23"/>
      <c r="B211" s="23"/>
      <c r="C211" s="23"/>
      <c r="D211" s="23"/>
      <c r="E211" s="23"/>
      <c r="F211" s="23"/>
      <c r="G211" s="23"/>
      <c r="H211" s="23"/>
      <c r="I211" s="23"/>
      <c r="J211" s="23"/>
      <c r="K211" s="23"/>
      <c r="L211" s="23"/>
      <c r="M211" s="23"/>
      <c r="N211" s="23"/>
      <c r="O211" s="23"/>
      <c r="P211" s="23"/>
      <c r="Q211" s="23">
        <f>SUBTOTAL(103,$W$7:W211)*1</f>
        <v>205</v>
      </c>
      <c r="R211" s="23" t="s">
        <v>4110</v>
      </c>
      <c r="S211" s="23">
        <v>-80</v>
      </c>
      <c r="T211" s="23"/>
      <c r="U211" s="23"/>
      <c r="V211" s="23" t="s">
        <v>4065</v>
      </c>
      <c r="W211" s="23" t="s">
        <v>3975</v>
      </c>
      <c r="X211" s="23" t="s">
        <v>215</v>
      </c>
      <c r="Y211" s="23" t="s">
        <v>216</v>
      </c>
      <c r="Z211" s="23" t="s">
        <v>3976</v>
      </c>
      <c r="AA211" s="23" t="s">
        <v>3977</v>
      </c>
      <c r="AB211" s="23" t="s">
        <v>196</v>
      </c>
      <c r="AC211" s="23" t="s">
        <v>4274</v>
      </c>
      <c r="AD211" s="23" t="s">
        <v>4275</v>
      </c>
      <c r="AE211" s="23" t="s">
        <v>4276</v>
      </c>
      <c r="AF211" s="23" t="s">
        <v>4277</v>
      </c>
      <c r="AG211" s="23" t="s">
        <v>4278</v>
      </c>
      <c r="AH211" s="23" t="s">
        <v>224</v>
      </c>
      <c r="AI211" s="23" t="s">
        <v>225</v>
      </c>
      <c r="AJ211" s="23" t="s">
        <v>4279</v>
      </c>
      <c r="AK211" s="23" t="s">
        <v>4280</v>
      </c>
      <c r="AL211" s="23" t="s">
        <v>4281</v>
      </c>
      <c r="AM211" s="33" t="s">
        <v>734</v>
      </c>
      <c r="AN211" s="33" t="s">
        <v>230</v>
      </c>
      <c r="AO211" s="23"/>
      <c r="AP211" s="23"/>
      <c r="AQ211" s="23"/>
      <c r="AR211" s="23"/>
      <c r="AS211" s="23"/>
      <c r="AT211" s="23"/>
      <c r="AU211" s="36"/>
      <c r="AV211" s="36"/>
      <c r="AW211" s="36">
        <f t="shared" si="51"/>
        <v>0</v>
      </c>
      <c r="AX211" s="36">
        <f t="shared" si="52"/>
        <v>0</v>
      </c>
      <c r="AY211" s="36"/>
      <c r="AZ211" s="36"/>
      <c r="BA211" s="40">
        <v>0</v>
      </c>
      <c r="BB211" s="40">
        <v>0</v>
      </c>
      <c r="BC211" s="23">
        <v>0</v>
      </c>
      <c r="BD211" s="23">
        <v>0</v>
      </c>
      <c r="BE211" s="23">
        <v>0</v>
      </c>
      <c r="BF211" s="23">
        <v>0</v>
      </c>
      <c r="BG211" s="23">
        <v>0</v>
      </c>
      <c r="BH211" s="23">
        <v>0</v>
      </c>
      <c r="BI211" s="23">
        <v>0</v>
      </c>
      <c r="BJ211" s="23">
        <v>0</v>
      </c>
      <c r="BK211" s="23">
        <v>0</v>
      </c>
      <c r="BL211" s="23">
        <v>0</v>
      </c>
      <c r="BM211" s="23">
        <v>0</v>
      </c>
      <c r="BN211" s="23">
        <v>0</v>
      </c>
      <c r="BO211" s="23"/>
      <c r="BP211" s="23"/>
      <c r="BQ211" s="49">
        <f t="shared" si="53"/>
        <v>0</v>
      </c>
      <c r="BR211" s="49">
        <f t="shared" si="50"/>
        <v>0</v>
      </c>
      <c r="BS211" s="49">
        <f t="shared" si="54"/>
        <v>0</v>
      </c>
      <c r="BT211" s="49">
        <f t="shared" si="55"/>
        <v>0</v>
      </c>
      <c r="BU211" s="49">
        <f t="shared" si="48"/>
        <v>0</v>
      </c>
      <c r="BV211" s="49">
        <f t="shared" si="56"/>
        <v>0</v>
      </c>
      <c r="BW211" s="49">
        <f t="shared" si="57"/>
        <v>0</v>
      </c>
      <c r="BX211" s="49">
        <f t="shared" si="58"/>
        <v>0</v>
      </c>
      <c r="BY211" s="36"/>
      <c r="BZ211" s="36"/>
      <c r="CA211" s="36"/>
      <c r="CB211" s="36"/>
      <c r="CC211" s="36"/>
      <c r="CD211" s="36"/>
      <c r="CE211" s="36">
        <f t="shared" si="59"/>
        <v>0</v>
      </c>
      <c r="CF211" s="36"/>
      <c r="CG211" s="36"/>
      <c r="CH211" s="36"/>
      <c r="CI211" s="36"/>
      <c r="CJ211" s="36"/>
      <c r="CK211" s="36"/>
      <c r="CL211" s="36"/>
      <c r="CM211" s="36"/>
      <c r="CN211" s="36"/>
      <c r="CO211" s="36"/>
      <c r="CP211" s="36"/>
      <c r="CQ211" s="36">
        <f t="shared" si="60"/>
        <v>0</v>
      </c>
      <c r="CR211" s="36"/>
      <c r="CS211" s="36"/>
      <c r="CT211" s="36"/>
      <c r="CU211" s="36"/>
      <c r="CV211" s="36"/>
      <c r="CW211" s="36"/>
      <c r="CX211" s="59">
        <f t="shared" si="49"/>
        <v>0</v>
      </c>
      <c r="CY211" s="36"/>
      <c r="CZ211" s="36"/>
      <c r="DA211" s="36"/>
      <c r="DB211" s="36"/>
      <c r="DC211" s="36"/>
      <c r="DD211" s="36"/>
      <c r="DE211" s="59">
        <f t="shared" si="61"/>
        <v>0</v>
      </c>
      <c r="DF211" s="59">
        <v>0</v>
      </c>
      <c r="DG211" s="59">
        <v>0</v>
      </c>
      <c r="DH211" s="59"/>
      <c r="DI211" s="59"/>
      <c r="DJ211" s="59"/>
      <c r="DK211" s="59" t="s">
        <v>4113</v>
      </c>
      <c r="DL211" s="59"/>
      <c r="DM211" s="23"/>
    </row>
    <row r="212" s="9" customFormat="1" ht="70" customHeight="1" spans="1:117">
      <c r="A212" s="23"/>
      <c r="B212" s="23"/>
      <c r="C212" s="23"/>
      <c r="D212" s="23"/>
      <c r="E212" s="23"/>
      <c r="F212" s="23"/>
      <c r="G212" s="23"/>
      <c r="H212" s="23"/>
      <c r="I212" s="23"/>
      <c r="J212" s="23"/>
      <c r="K212" s="23"/>
      <c r="L212" s="23"/>
      <c r="M212" s="23"/>
      <c r="N212" s="23"/>
      <c r="O212" s="23"/>
      <c r="P212" s="23"/>
      <c r="Q212" s="23">
        <f>SUBTOTAL(103,$W$7:W212)*1</f>
        <v>206</v>
      </c>
      <c r="R212" s="23" t="s">
        <v>4110</v>
      </c>
      <c r="S212" s="23">
        <v>-90</v>
      </c>
      <c r="T212" s="73"/>
      <c r="U212" s="23"/>
      <c r="V212" s="23" t="s">
        <v>4065</v>
      </c>
      <c r="W212" s="23" t="s">
        <v>3978</v>
      </c>
      <c r="X212" s="23" t="s">
        <v>192</v>
      </c>
      <c r="Y212" s="23" t="s">
        <v>193</v>
      </c>
      <c r="Z212" s="23" t="s">
        <v>3976</v>
      </c>
      <c r="AA212" s="23" t="s">
        <v>3979</v>
      </c>
      <c r="AB212" s="23" t="s">
        <v>196</v>
      </c>
      <c r="AC212" s="23" t="s">
        <v>4282</v>
      </c>
      <c r="AD212" s="23" t="s">
        <v>4283</v>
      </c>
      <c r="AE212" s="23" t="s">
        <v>4284</v>
      </c>
      <c r="AF212" s="23" t="s">
        <v>4283</v>
      </c>
      <c r="AG212" s="23" t="s">
        <v>4285</v>
      </c>
      <c r="AH212" s="23" t="s">
        <v>3859</v>
      </c>
      <c r="AI212" s="23" t="s">
        <v>225</v>
      </c>
      <c r="AJ212" s="23" t="s">
        <v>4286</v>
      </c>
      <c r="AK212" s="23" t="s">
        <v>4287</v>
      </c>
      <c r="AL212" s="23" t="s">
        <v>4288</v>
      </c>
      <c r="AM212" s="33" t="s">
        <v>1928</v>
      </c>
      <c r="AN212" s="33" t="s">
        <v>290</v>
      </c>
      <c r="AO212" s="23"/>
      <c r="AP212" s="23"/>
      <c r="AQ212" s="23"/>
      <c r="AR212" s="23"/>
      <c r="AS212" s="23"/>
      <c r="AT212" s="23"/>
      <c r="AU212" s="36"/>
      <c r="AV212" s="36"/>
      <c r="AW212" s="36">
        <f t="shared" si="51"/>
        <v>0</v>
      </c>
      <c r="AX212" s="36">
        <f t="shared" si="52"/>
        <v>0</v>
      </c>
      <c r="AY212" s="36"/>
      <c r="AZ212" s="36"/>
      <c r="BA212" s="40">
        <v>0</v>
      </c>
      <c r="BB212" s="40">
        <v>0</v>
      </c>
      <c r="BC212" s="23">
        <v>0</v>
      </c>
      <c r="BD212" s="23">
        <v>0</v>
      </c>
      <c r="BE212" s="23">
        <v>0</v>
      </c>
      <c r="BF212" s="23">
        <v>0</v>
      </c>
      <c r="BG212" s="23">
        <v>0</v>
      </c>
      <c r="BH212" s="23">
        <v>0</v>
      </c>
      <c r="BI212" s="23">
        <v>0</v>
      </c>
      <c r="BJ212" s="23">
        <v>0</v>
      </c>
      <c r="BK212" s="23">
        <v>0</v>
      </c>
      <c r="BL212" s="23">
        <v>0</v>
      </c>
      <c r="BM212" s="23">
        <v>0</v>
      </c>
      <c r="BN212" s="23">
        <v>0</v>
      </c>
      <c r="BO212" s="23"/>
      <c r="BP212" s="23"/>
      <c r="BQ212" s="49">
        <f t="shared" si="53"/>
        <v>0</v>
      </c>
      <c r="BR212" s="49">
        <f t="shared" si="50"/>
        <v>0</v>
      </c>
      <c r="BS212" s="49">
        <f t="shared" si="54"/>
        <v>0</v>
      </c>
      <c r="BT212" s="49">
        <f t="shared" si="55"/>
        <v>0</v>
      </c>
      <c r="BU212" s="49">
        <f t="shared" si="48"/>
        <v>0</v>
      </c>
      <c r="BV212" s="49">
        <f t="shared" si="56"/>
        <v>0</v>
      </c>
      <c r="BW212" s="49">
        <f t="shared" si="57"/>
        <v>0</v>
      </c>
      <c r="BX212" s="49">
        <f t="shared" si="58"/>
        <v>0</v>
      </c>
      <c r="BY212" s="49"/>
      <c r="BZ212" s="52"/>
      <c r="CA212" s="49"/>
      <c r="CB212" s="36"/>
      <c r="CC212" s="36"/>
      <c r="CD212" s="36"/>
      <c r="CE212" s="36">
        <f t="shared" si="59"/>
        <v>0</v>
      </c>
      <c r="CF212" s="36"/>
      <c r="CG212" s="36"/>
      <c r="CH212" s="36"/>
      <c r="CI212" s="36"/>
      <c r="CJ212" s="36"/>
      <c r="CK212" s="36"/>
      <c r="CL212" s="36"/>
      <c r="CM212" s="36"/>
      <c r="CN212" s="36"/>
      <c r="CO212" s="36"/>
      <c r="CP212" s="36"/>
      <c r="CQ212" s="36">
        <f t="shared" si="60"/>
        <v>0</v>
      </c>
      <c r="CR212" s="36"/>
      <c r="CS212" s="36"/>
      <c r="CT212" s="36"/>
      <c r="CU212" s="36"/>
      <c r="CV212" s="36"/>
      <c r="CW212" s="36"/>
      <c r="CX212" s="59">
        <f t="shared" si="49"/>
        <v>0</v>
      </c>
      <c r="CY212" s="36"/>
      <c r="CZ212" s="36"/>
      <c r="DA212" s="36"/>
      <c r="DB212" s="36"/>
      <c r="DC212" s="36"/>
      <c r="DD212" s="36"/>
      <c r="DE212" s="59">
        <f t="shared" si="61"/>
        <v>0</v>
      </c>
      <c r="DF212" s="59">
        <v>0</v>
      </c>
      <c r="DG212" s="59">
        <v>0</v>
      </c>
      <c r="DH212" s="59"/>
      <c r="DI212" s="59"/>
      <c r="DJ212" s="59"/>
      <c r="DK212" s="59" t="s">
        <v>4113</v>
      </c>
      <c r="DL212" s="59"/>
      <c r="DM212" s="23"/>
    </row>
    <row r="213" s="9" customFormat="1" ht="70" customHeight="1" spans="1:117">
      <c r="A213" s="23"/>
      <c r="B213" s="23"/>
      <c r="C213" s="23"/>
      <c r="D213" s="23"/>
      <c r="E213" s="23"/>
      <c r="F213" s="23"/>
      <c r="G213" s="23"/>
      <c r="H213" s="23"/>
      <c r="I213" s="23"/>
      <c r="J213" s="23"/>
      <c r="K213" s="23"/>
      <c r="L213" s="23"/>
      <c r="M213" s="23"/>
      <c r="N213" s="23"/>
      <c r="O213" s="23"/>
      <c r="P213" s="23"/>
      <c r="Q213" s="23">
        <f>SUBTOTAL(103,$W$7:W213)*1</f>
        <v>207</v>
      </c>
      <c r="R213" s="23" t="s">
        <v>4110</v>
      </c>
      <c r="S213" s="23">
        <v>-80</v>
      </c>
      <c r="T213" s="23"/>
      <c r="U213" s="23"/>
      <c r="V213" s="23" t="s">
        <v>4065</v>
      </c>
      <c r="W213" s="23" t="s">
        <v>3980</v>
      </c>
      <c r="X213" s="23" t="s">
        <v>192</v>
      </c>
      <c r="Y213" s="23" t="s">
        <v>193</v>
      </c>
      <c r="Z213" s="23" t="s">
        <v>3976</v>
      </c>
      <c r="AA213" s="23" t="s">
        <v>3981</v>
      </c>
      <c r="AB213" s="23" t="s">
        <v>196</v>
      </c>
      <c r="AC213" s="23" t="s">
        <v>4289</v>
      </c>
      <c r="AD213" s="23" t="s">
        <v>4290</v>
      </c>
      <c r="AE213" s="23" t="s">
        <v>4291</v>
      </c>
      <c r="AF213" s="23" t="s">
        <v>4290</v>
      </c>
      <c r="AG213" s="23" t="s">
        <v>4292</v>
      </c>
      <c r="AH213" s="23" t="s">
        <v>1730</v>
      </c>
      <c r="AI213" s="23" t="s">
        <v>203</v>
      </c>
      <c r="AJ213" s="23" t="s">
        <v>4293</v>
      </c>
      <c r="AK213" s="23" t="s">
        <v>4294</v>
      </c>
      <c r="AL213" s="23" t="s">
        <v>4295</v>
      </c>
      <c r="AM213" s="33" t="s">
        <v>2013</v>
      </c>
      <c r="AN213" s="33" t="s">
        <v>290</v>
      </c>
      <c r="AO213" s="23"/>
      <c r="AP213" s="23"/>
      <c r="AQ213" s="23"/>
      <c r="AR213" s="23"/>
      <c r="AS213" s="23"/>
      <c r="AT213" s="23"/>
      <c r="AU213" s="36"/>
      <c r="AV213" s="36"/>
      <c r="AW213" s="36">
        <f t="shared" si="51"/>
        <v>0</v>
      </c>
      <c r="AX213" s="36">
        <f t="shared" si="52"/>
        <v>0</v>
      </c>
      <c r="AY213" s="36"/>
      <c r="AZ213" s="36"/>
      <c r="BA213" s="40">
        <v>0</v>
      </c>
      <c r="BB213" s="40">
        <v>0</v>
      </c>
      <c r="BC213" s="23">
        <v>0</v>
      </c>
      <c r="BD213" s="23">
        <v>0</v>
      </c>
      <c r="BE213" s="23">
        <v>0</v>
      </c>
      <c r="BF213" s="23">
        <v>0</v>
      </c>
      <c r="BG213" s="23">
        <v>0</v>
      </c>
      <c r="BH213" s="23">
        <v>0</v>
      </c>
      <c r="BI213" s="23">
        <v>0</v>
      </c>
      <c r="BJ213" s="23">
        <v>0</v>
      </c>
      <c r="BK213" s="23">
        <v>0</v>
      </c>
      <c r="BL213" s="23">
        <v>0</v>
      </c>
      <c r="BM213" s="23">
        <v>0</v>
      </c>
      <c r="BN213" s="23">
        <v>0</v>
      </c>
      <c r="BO213" s="23"/>
      <c r="BP213" s="23"/>
      <c r="BQ213" s="49">
        <f t="shared" si="53"/>
        <v>0</v>
      </c>
      <c r="BR213" s="49">
        <f t="shared" si="50"/>
        <v>0</v>
      </c>
      <c r="BS213" s="49">
        <f t="shared" si="54"/>
        <v>0</v>
      </c>
      <c r="BT213" s="49">
        <f t="shared" si="55"/>
        <v>0</v>
      </c>
      <c r="BU213" s="49">
        <f t="shared" si="48"/>
        <v>0</v>
      </c>
      <c r="BV213" s="49">
        <f t="shared" si="56"/>
        <v>0</v>
      </c>
      <c r="BW213" s="49">
        <f t="shared" si="57"/>
        <v>0</v>
      </c>
      <c r="BX213" s="49">
        <f t="shared" si="58"/>
        <v>0</v>
      </c>
      <c r="BY213" s="49"/>
      <c r="BZ213" s="52"/>
      <c r="CA213" s="49"/>
      <c r="CB213" s="36"/>
      <c r="CC213" s="36"/>
      <c r="CD213" s="36"/>
      <c r="CE213" s="36">
        <f t="shared" si="59"/>
        <v>0</v>
      </c>
      <c r="CF213" s="36"/>
      <c r="CG213" s="36"/>
      <c r="CH213" s="36"/>
      <c r="CI213" s="36"/>
      <c r="CJ213" s="36"/>
      <c r="CK213" s="36"/>
      <c r="CL213" s="36"/>
      <c r="CM213" s="36"/>
      <c r="CN213" s="36"/>
      <c r="CO213" s="36"/>
      <c r="CP213" s="36"/>
      <c r="CQ213" s="36">
        <f t="shared" si="60"/>
        <v>0</v>
      </c>
      <c r="CR213" s="36"/>
      <c r="CS213" s="36"/>
      <c r="CT213" s="36"/>
      <c r="CU213" s="36"/>
      <c r="CV213" s="36"/>
      <c r="CW213" s="36"/>
      <c r="CX213" s="59">
        <f t="shared" si="49"/>
        <v>0</v>
      </c>
      <c r="CY213" s="36"/>
      <c r="CZ213" s="36"/>
      <c r="DA213" s="36"/>
      <c r="DB213" s="36"/>
      <c r="DC213" s="36"/>
      <c r="DD213" s="36"/>
      <c r="DE213" s="59">
        <f t="shared" si="61"/>
        <v>0</v>
      </c>
      <c r="DF213" s="59">
        <v>0</v>
      </c>
      <c r="DG213" s="59">
        <v>0</v>
      </c>
      <c r="DH213" s="59"/>
      <c r="DI213" s="59"/>
      <c r="DJ213" s="59"/>
      <c r="DK213" s="59" t="s">
        <v>4113</v>
      </c>
      <c r="DL213" s="59"/>
      <c r="DM213" s="23"/>
    </row>
    <row r="214" s="9" customFormat="1" ht="70" customHeight="1" spans="1:117">
      <c r="A214" s="23"/>
      <c r="B214" s="23"/>
      <c r="C214" s="23"/>
      <c r="D214" s="23"/>
      <c r="E214" s="23"/>
      <c r="F214" s="23"/>
      <c r="G214" s="23"/>
      <c r="H214" s="23"/>
      <c r="I214" s="23"/>
      <c r="J214" s="23"/>
      <c r="K214" s="23"/>
      <c r="L214" s="23"/>
      <c r="M214" s="23"/>
      <c r="N214" s="23"/>
      <c r="O214" s="23"/>
      <c r="P214" s="23"/>
      <c r="Q214" s="23">
        <f>SUBTOTAL(103,$W$7:W214)*1</f>
        <v>208</v>
      </c>
      <c r="R214" s="23" t="s">
        <v>4110</v>
      </c>
      <c r="S214" s="23">
        <v>-70</v>
      </c>
      <c r="T214" s="73"/>
      <c r="U214" s="23"/>
      <c r="V214" s="23" t="s">
        <v>4065</v>
      </c>
      <c r="W214" s="23" t="s">
        <v>3982</v>
      </c>
      <c r="X214" s="23" t="s">
        <v>215</v>
      </c>
      <c r="Y214" s="23" t="s">
        <v>216</v>
      </c>
      <c r="Z214" s="23" t="s">
        <v>2015</v>
      </c>
      <c r="AA214" s="23" t="s">
        <v>3983</v>
      </c>
      <c r="AB214" s="23" t="s">
        <v>196</v>
      </c>
      <c r="AC214" s="23" t="s">
        <v>2194</v>
      </c>
      <c r="AD214" s="23" t="s">
        <v>4296</v>
      </c>
      <c r="AE214" s="23" t="s">
        <v>4297</v>
      </c>
      <c r="AF214" s="23" t="s">
        <v>4298</v>
      </c>
      <c r="AG214" s="23" t="s">
        <v>4299</v>
      </c>
      <c r="AH214" s="23" t="s">
        <v>1730</v>
      </c>
      <c r="AI214" s="23" t="s">
        <v>377</v>
      </c>
      <c r="AJ214" s="23" t="s">
        <v>4190</v>
      </c>
      <c r="AK214" s="23" t="s">
        <v>4300</v>
      </c>
      <c r="AL214" s="23" t="s">
        <v>4301</v>
      </c>
      <c r="AM214" s="33" t="s">
        <v>1465</v>
      </c>
      <c r="AN214" s="33" t="s">
        <v>290</v>
      </c>
      <c r="AO214" s="23"/>
      <c r="AP214" s="23"/>
      <c r="AQ214" s="23"/>
      <c r="AR214" s="23"/>
      <c r="AS214" s="23"/>
      <c r="AT214" s="23"/>
      <c r="AU214" s="36"/>
      <c r="AV214" s="36"/>
      <c r="AW214" s="36">
        <f t="shared" si="51"/>
        <v>0</v>
      </c>
      <c r="AX214" s="36">
        <f t="shared" si="52"/>
        <v>0</v>
      </c>
      <c r="AY214" s="36"/>
      <c r="AZ214" s="36"/>
      <c r="BA214" s="40">
        <v>0</v>
      </c>
      <c r="BB214" s="40">
        <v>0</v>
      </c>
      <c r="BC214" s="23">
        <v>0</v>
      </c>
      <c r="BD214" s="23">
        <v>0</v>
      </c>
      <c r="BE214" s="23">
        <v>0</v>
      </c>
      <c r="BF214" s="23">
        <v>0</v>
      </c>
      <c r="BG214" s="23">
        <v>0</v>
      </c>
      <c r="BH214" s="23">
        <v>0</v>
      </c>
      <c r="BI214" s="23">
        <v>0</v>
      </c>
      <c r="BJ214" s="23">
        <v>0</v>
      </c>
      <c r="BK214" s="23">
        <v>0</v>
      </c>
      <c r="BL214" s="23">
        <v>0</v>
      </c>
      <c r="BM214" s="23">
        <v>0</v>
      </c>
      <c r="BN214" s="23">
        <v>0</v>
      </c>
      <c r="BO214" s="23"/>
      <c r="BP214" s="23"/>
      <c r="BQ214" s="49">
        <f t="shared" si="53"/>
        <v>0</v>
      </c>
      <c r="BR214" s="49">
        <f t="shared" si="50"/>
        <v>0</v>
      </c>
      <c r="BS214" s="49">
        <f t="shared" si="54"/>
        <v>0</v>
      </c>
      <c r="BT214" s="49">
        <f t="shared" si="55"/>
        <v>0</v>
      </c>
      <c r="BU214" s="49">
        <f t="shared" si="48"/>
        <v>0</v>
      </c>
      <c r="BV214" s="49">
        <f t="shared" si="56"/>
        <v>0</v>
      </c>
      <c r="BW214" s="49">
        <f t="shared" si="57"/>
        <v>0</v>
      </c>
      <c r="BX214" s="49">
        <f t="shared" si="58"/>
        <v>0</v>
      </c>
      <c r="BY214" s="49"/>
      <c r="BZ214" s="52"/>
      <c r="CA214" s="49"/>
      <c r="CB214" s="36"/>
      <c r="CC214" s="36"/>
      <c r="CD214" s="36"/>
      <c r="CE214" s="36">
        <f t="shared" si="59"/>
        <v>0</v>
      </c>
      <c r="CF214" s="36"/>
      <c r="CG214" s="36"/>
      <c r="CH214" s="36"/>
      <c r="CI214" s="36"/>
      <c r="CJ214" s="36"/>
      <c r="CK214" s="36"/>
      <c r="CL214" s="36"/>
      <c r="CM214" s="36"/>
      <c r="CN214" s="36"/>
      <c r="CO214" s="36"/>
      <c r="CP214" s="36"/>
      <c r="CQ214" s="36">
        <f t="shared" si="60"/>
        <v>0</v>
      </c>
      <c r="CR214" s="36"/>
      <c r="CS214" s="36"/>
      <c r="CT214" s="36"/>
      <c r="CU214" s="36"/>
      <c r="CV214" s="36"/>
      <c r="CW214" s="36"/>
      <c r="CX214" s="59">
        <f t="shared" si="49"/>
        <v>0</v>
      </c>
      <c r="CY214" s="36"/>
      <c r="CZ214" s="36"/>
      <c r="DA214" s="36"/>
      <c r="DB214" s="36"/>
      <c r="DC214" s="36"/>
      <c r="DD214" s="36"/>
      <c r="DE214" s="59">
        <f t="shared" si="61"/>
        <v>0</v>
      </c>
      <c r="DF214" s="59">
        <v>0</v>
      </c>
      <c r="DG214" s="59">
        <v>0</v>
      </c>
      <c r="DH214" s="59"/>
      <c r="DI214" s="59"/>
      <c r="DJ214" s="59"/>
      <c r="DK214" s="59" t="s">
        <v>4113</v>
      </c>
      <c r="DL214" s="59"/>
      <c r="DM214" s="23"/>
    </row>
    <row r="215" s="9" customFormat="1" ht="70" customHeight="1" spans="1:117">
      <c r="A215" s="23"/>
      <c r="B215" s="23"/>
      <c r="C215" s="23"/>
      <c r="D215" s="23"/>
      <c r="E215" s="23"/>
      <c r="F215" s="23"/>
      <c r="G215" s="23"/>
      <c r="H215" s="23"/>
      <c r="I215" s="23"/>
      <c r="J215" s="23"/>
      <c r="K215" s="23"/>
      <c r="L215" s="23"/>
      <c r="M215" s="23"/>
      <c r="N215" s="23"/>
      <c r="O215" s="23"/>
      <c r="P215" s="23"/>
      <c r="Q215" s="23">
        <f>SUBTOTAL(103,$W$7:W215)*1</f>
        <v>209</v>
      </c>
      <c r="R215" s="23" t="s">
        <v>4110</v>
      </c>
      <c r="S215" s="23">
        <v>-80</v>
      </c>
      <c r="T215" s="23"/>
      <c r="U215" s="23"/>
      <c r="V215" s="23" t="s">
        <v>4065</v>
      </c>
      <c r="W215" s="23" t="s">
        <v>3984</v>
      </c>
      <c r="X215" s="23" t="s">
        <v>215</v>
      </c>
      <c r="Y215" s="23" t="s">
        <v>1834</v>
      </c>
      <c r="Z215" s="23" t="s">
        <v>3976</v>
      </c>
      <c r="AA215" s="23" t="s">
        <v>3985</v>
      </c>
      <c r="AB215" s="23" t="s">
        <v>196</v>
      </c>
      <c r="AC215" s="23" t="s">
        <v>4302</v>
      </c>
      <c r="AD215" s="23" t="s">
        <v>4303</v>
      </c>
      <c r="AE215" s="23" t="s">
        <v>4304</v>
      </c>
      <c r="AF215" s="23" t="s">
        <v>4303</v>
      </c>
      <c r="AG215" s="23" t="s">
        <v>4305</v>
      </c>
      <c r="AH215" s="23" t="s">
        <v>3859</v>
      </c>
      <c r="AI215" s="23" t="s">
        <v>225</v>
      </c>
      <c r="AJ215" s="23" t="s">
        <v>4306</v>
      </c>
      <c r="AK215" s="23" t="s">
        <v>4307</v>
      </c>
      <c r="AL215" s="23" t="s">
        <v>4308</v>
      </c>
      <c r="AM215" s="33" t="s">
        <v>2013</v>
      </c>
      <c r="AN215" s="33" t="s">
        <v>207</v>
      </c>
      <c r="AO215" s="23"/>
      <c r="AP215" s="23"/>
      <c r="AQ215" s="23"/>
      <c r="AR215" s="23"/>
      <c r="AS215" s="23"/>
      <c r="AT215" s="23"/>
      <c r="AU215" s="36"/>
      <c r="AV215" s="36"/>
      <c r="AW215" s="36">
        <f t="shared" si="51"/>
        <v>0</v>
      </c>
      <c r="AX215" s="36">
        <f t="shared" si="52"/>
        <v>0</v>
      </c>
      <c r="AY215" s="36"/>
      <c r="AZ215" s="36"/>
      <c r="BA215" s="40">
        <v>0</v>
      </c>
      <c r="BB215" s="40">
        <v>0</v>
      </c>
      <c r="BC215" s="23">
        <v>0</v>
      </c>
      <c r="BD215" s="23">
        <v>0</v>
      </c>
      <c r="BE215" s="23">
        <v>0</v>
      </c>
      <c r="BF215" s="23">
        <v>0</v>
      </c>
      <c r="BG215" s="23">
        <v>0</v>
      </c>
      <c r="BH215" s="23">
        <v>0</v>
      </c>
      <c r="BI215" s="23">
        <v>0</v>
      </c>
      <c r="BJ215" s="23">
        <v>0</v>
      </c>
      <c r="BK215" s="23">
        <v>0</v>
      </c>
      <c r="BL215" s="23">
        <v>0</v>
      </c>
      <c r="BM215" s="23">
        <v>0</v>
      </c>
      <c r="BN215" s="23">
        <v>0</v>
      </c>
      <c r="BO215" s="23"/>
      <c r="BP215" s="23"/>
      <c r="BQ215" s="49">
        <f t="shared" si="53"/>
        <v>0</v>
      </c>
      <c r="BR215" s="49">
        <f t="shared" si="50"/>
        <v>0</v>
      </c>
      <c r="BS215" s="49">
        <f t="shared" si="54"/>
        <v>0</v>
      </c>
      <c r="BT215" s="49">
        <f t="shared" si="55"/>
        <v>0</v>
      </c>
      <c r="BU215" s="49">
        <f t="shared" si="48"/>
        <v>0</v>
      </c>
      <c r="BV215" s="49">
        <f t="shared" si="56"/>
        <v>0</v>
      </c>
      <c r="BW215" s="49">
        <f t="shared" si="57"/>
        <v>0</v>
      </c>
      <c r="BX215" s="49">
        <f t="shared" si="58"/>
        <v>0</v>
      </c>
      <c r="BY215" s="49"/>
      <c r="BZ215" s="52"/>
      <c r="CA215" s="49"/>
      <c r="CB215" s="36"/>
      <c r="CC215" s="36"/>
      <c r="CD215" s="36"/>
      <c r="CE215" s="36">
        <f t="shared" si="59"/>
        <v>0</v>
      </c>
      <c r="CF215" s="36"/>
      <c r="CG215" s="36"/>
      <c r="CH215" s="36"/>
      <c r="CI215" s="36"/>
      <c r="CJ215" s="36"/>
      <c r="CK215" s="36"/>
      <c r="CL215" s="36"/>
      <c r="CM215" s="36"/>
      <c r="CN215" s="36"/>
      <c r="CO215" s="36"/>
      <c r="CP215" s="36"/>
      <c r="CQ215" s="36">
        <f t="shared" si="60"/>
        <v>0</v>
      </c>
      <c r="CR215" s="36"/>
      <c r="CS215" s="36"/>
      <c r="CT215" s="36"/>
      <c r="CU215" s="36"/>
      <c r="CV215" s="36"/>
      <c r="CW215" s="36"/>
      <c r="CX215" s="59">
        <f t="shared" si="49"/>
        <v>0</v>
      </c>
      <c r="CY215" s="36"/>
      <c r="CZ215" s="36"/>
      <c r="DA215" s="36"/>
      <c r="DB215" s="36"/>
      <c r="DC215" s="36"/>
      <c r="DD215" s="36"/>
      <c r="DE215" s="59">
        <f t="shared" si="61"/>
        <v>0</v>
      </c>
      <c r="DF215" s="59">
        <v>0</v>
      </c>
      <c r="DG215" s="59">
        <v>0</v>
      </c>
      <c r="DH215" s="59"/>
      <c r="DI215" s="59"/>
      <c r="DJ215" s="59"/>
      <c r="DK215" s="59" t="s">
        <v>4113</v>
      </c>
      <c r="DL215" s="59"/>
      <c r="DM215" s="23"/>
    </row>
    <row r="216" s="9" customFormat="1" ht="70" customHeight="1" spans="1:117">
      <c r="A216" s="23"/>
      <c r="B216" s="23"/>
      <c r="C216" s="23"/>
      <c r="D216" s="23"/>
      <c r="E216" s="23"/>
      <c r="F216" s="23"/>
      <c r="G216" s="23"/>
      <c r="H216" s="23"/>
      <c r="I216" s="23"/>
      <c r="J216" s="23"/>
      <c r="K216" s="23"/>
      <c r="L216" s="23"/>
      <c r="M216" s="23"/>
      <c r="N216" s="23"/>
      <c r="O216" s="23"/>
      <c r="P216" s="23"/>
      <c r="Q216" s="23">
        <f>SUBTOTAL(103,$W$7:W216)*1</f>
        <v>210</v>
      </c>
      <c r="R216" s="23" t="s">
        <v>4110</v>
      </c>
      <c r="S216" s="23">
        <v>-80</v>
      </c>
      <c r="T216" s="73"/>
      <c r="U216" s="23"/>
      <c r="V216" s="23" t="s">
        <v>4065</v>
      </c>
      <c r="W216" s="23" t="s">
        <v>3986</v>
      </c>
      <c r="X216" s="23" t="s">
        <v>215</v>
      </c>
      <c r="Y216" s="23" t="s">
        <v>216</v>
      </c>
      <c r="Z216" s="23" t="s">
        <v>3976</v>
      </c>
      <c r="AA216" s="23" t="s">
        <v>3987</v>
      </c>
      <c r="AB216" s="23" t="s">
        <v>196</v>
      </c>
      <c r="AC216" s="23" t="s">
        <v>4309</v>
      </c>
      <c r="AD216" s="23" t="s">
        <v>4310</v>
      </c>
      <c r="AE216" s="23" t="s">
        <v>4311</v>
      </c>
      <c r="AF216" s="23" t="s">
        <v>4310</v>
      </c>
      <c r="AG216" s="23" t="s">
        <v>4312</v>
      </c>
      <c r="AH216" s="23" t="s">
        <v>224</v>
      </c>
      <c r="AI216" s="23" t="s">
        <v>225</v>
      </c>
      <c r="AJ216" s="23" t="s">
        <v>4279</v>
      </c>
      <c r="AK216" s="23" t="s">
        <v>4313</v>
      </c>
      <c r="AL216" s="23" t="s">
        <v>4314</v>
      </c>
      <c r="AM216" s="33" t="s">
        <v>2013</v>
      </c>
      <c r="AN216" s="33" t="s">
        <v>207</v>
      </c>
      <c r="AO216" s="23"/>
      <c r="AP216" s="23"/>
      <c r="AQ216" s="23"/>
      <c r="AR216" s="23"/>
      <c r="AS216" s="23"/>
      <c r="AT216" s="23"/>
      <c r="AU216" s="36"/>
      <c r="AV216" s="36"/>
      <c r="AW216" s="36">
        <f t="shared" si="51"/>
        <v>0</v>
      </c>
      <c r="AX216" s="36">
        <f t="shared" si="52"/>
        <v>0</v>
      </c>
      <c r="AY216" s="36"/>
      <c r="AZ216" s="36"/>
      <c r="BA216" s="40">
        <v>0</v>
      </c>
      <c r="BB216" s="40">
        <v>0</v>
      </c>
      <c r="BC216" s="23">
        <v>0</v>
      </c>
      <c r="BD216" s="23">
        <v>0</v>
      </c>
      <c r="BE216" s="23">
        <v>0</v>
      </c>
      <c r="BF216" s="23">
        <v>0</v>
      </c>
      <c r="BG216" s="23">
        <v>0</v>
      </c>
      <c r="BH216" s="23">
        <v>0</v>
      </c>
      <c r="BI216" s="23">
        <v>0</v>
      </c>
      <c r="BJ216" s="23">
        <v>0</v>
      </c>
      <c r="BK216" s="23">
        <v>0</v>
      </c>
      <c r="BL216" s="23">
        <v>0</v>
      </c>
      <c r="BM216" s="23">
        <v>0</v>
      </c>
      <c r="BN216" s="23">
        <v>0</v>
      </c>
      <c r="BO216" s="23"/>
      <c r="BP216" s="23"/>
      <c r="BQ216" s="49">
        <f t="shared" si="53"/>
        <v>0</v>
      </c>
      <c r="BR216" s="49">
        <f t="shared" si="50"/>
        <v>0</v>
      </c>
      <c r="BS216" s="49">
        <f t="shared" si="54"/>
        <v>0</v>
      </c>
      <c r="BT216" s="49">
        <f t="shared" si="55"/>
        <v>0</v>
      </c>
      <c r="BU216" s="49">
        <f t="shared" si="48"/>
        <v>0</v>
      </c>
      <c r="BV216" s="49">
        <f t="shared" si="56"/>
        <v>0</v>
      </c>
      <c r="BW216" s="49">
        <f t="shared" si="57"/>
        <v>0</v>
      </c>
      <c r="BX216" s="49">
        <f t="shared" si="58"/>
        <v>0</v>
      </c>
      <c r="BY216" s="36"/>
      <c r="BZ216" s="36"/>
      <c r="CA216" s="36"/>
      <c r="CB216" s="36"/>
      <c r="CC216" s="36"/>
      <c r="CD216" s="36"/>
      <c r="CE216" s="36">
        <f t="shared" si="59"/>
        <v>0</v>
      </c>
      <c r="CF216" s="36"/>
      <c r="CG216" s="36"/>
      <c r="CH216" s="36"/>
      <c r="CI216" s="36"/>
      <c r="CJ216" s="36"/>
      <c r="CK216" s="36"/>
      <c r="CL216" s="36"/>
      <c r="CM216" s="36"/>
      <c r="CN216" s="36"/>
      <c r="CO216" s="36"/>
      <c r="CP216" s="36"/>
      <c r="CQ216" s="36">
        <f t="shared" si="60"/>
        <v>0</v>
      </c>
      <c r="CR216" s="36"/>
      <c r="CS216" s="36"/>
      <c r="CT216" s="36"/>
      <c r="CU216" s="36"/>
      <c r="CV216" s="36"/>
      <c r="CW216" s="36"/>
      <c r="CX216" s="59">
        <f t="shared" si="49"/>
        <v>0</v>
      </c>
      <c r="CY216" s="36"/>
      <c r="CZ216" s="36"/>
      <c r="DA216" s="36"/>
      <c r="DB216" s="36"/>
      <c r="DC216" s="36"/>
      <c r="DD216" s="36"/>
      <c r="DE216" s="59">
        <f t="shared" si="61"/>
        <v>0</v>
      </c>
      <c r="DF216" s="59">
        <v>0</v>
      </c>
      <c r="DG216" s="59">
        <v>0</v>
      </c>
      <c r="DH216" s="59"/>
      <c r="DI216" s="59"/>
      <c r="DJ216" s="59"/>
      <c r="DK216" s="59" t="s">
        <v>4113</v>
      </c>
      <c r="DL216" s="59"/>
      <c r="DM216" s="23"/>
    </row>
    <row r="217" s="9" customFormat="1" ht="70" customHeight="1" spans="1:117">
      <c r="A217" s="23"/>
      <c r="B217" s="23"/>
      <c r="C217" s="23"/>
      <c r="D217" s="23"/>
      <c r="E217" s="23"/>
      <c r="F217" s="23"/>
      <c r="G217" s="23"/>
      <c r="H217" s="23"/>
      <c r="I217" s="23"/>
      <c r="J217" s="23"/>
      <c r="K217" s="23"/>
      <c r="L217" s="23"/>
      <c r="M217" s="23"/>
      <c r="N217" s="23"/>
      <c r="O217" s="23"/>
      <c r="P217" s="23"/>
      <c r="Q217" s="23">
        <f>SUBTOTAL(103,$W$7:W217)*1</f>
        <v>211</v>
      </c>
      <c r="R217" s="23"/>
      <c r="S217" s="23"/>
      <c r="T217" s="23"/>
      <c r="U217" s="23"/>
      <c r="V217" s="23" t="s">
        <v>4065</v>
      </c>
      <c r="W217" s="23" t="s">
        <v>2097</v>
      </c>
      <c r="X217" s="23" t="s">
        <v>215</v>
      </c>
      <c r="Y217" s="23" t="s">
        <v>216</v>
      </c>
      <c r="Z217" s="23" t="s">
        <v>217</v>
      </c>
      <c r="AA217" s="23" t="s">
        <v>2098</v>
      </c>
      <c r="AB217" s="23" t="s">
        <v>196</v>
      </c>
      <c r="AC217" s="23" t="s">
        <v>1396</v>
      </c>
      <c r="AD217" s="23" t="s">
        <v>2099</v>
      </c>
      <c r="AE217" s="23" t="s">
        <v>2100</v>
      </c>
      <c r="AF217" s="23" t="s">
        <v>2099</v>
      </c>
      <c r="AG217" s="23" t="s">
        <v>2101</v>
      </c>
      <c r="AH217" s="23" t="s">
        <v>202</v>
      </c>
      <c r="AI217" s="23" t="s">
        <v>692</v>
      </c>
      <c r="AJ217" s="23" t="s">
        <v>2102</v>
      </c>
      <c r="AK217" s="23" t="s">
        <v>2103</v>
      </c>
      <c r="AL217" s="23" t="s">
        <v>2104</v>
      </c>
      <c r="AM217" s="33" t="s">
        <v>1401</v>
      </c>
      <c r="AN217" s="33" t="s">
        <v>546</v>
      </c>
      <c r="AO217" s="23" t="s">
        <v>1457</v>
      </c>
      <c r="AP217" s="23" t="s">
        <v>84</v>
      </c>
      <c r="AQ217" s="23"/>
      <c r="AR217" s="23"/>
      <c r="AS217" s="23"/>
      <c r="AT217" s="23"/>
      <c r="AU217" s="36">
        <v>54</v>
      </c>
      <c r="AV217" s="36">
        <v>54</v>
      </c>
      <c r="AW217" s="36">
        <f t="shared" si="51"/>
        <v>54</v>
      </c>
      <c r="AX217" s="36">
        <f t="shared" si="52"/>
        <v>0</v>
      </c>
      <c r="AY217" s="36">
        <v>0</v>
      </c>
      <c r="AZ217" s="36"/>
      <c r="BA217" s="40">
        <v>120</v>
      </c>
      <c r="BB217" s="40">
        <v>8</v>
      </c>
      <c r="BC217" s="23" t="s">
        <v>210</v>
      </c>
      <c r="BD217" s="23" t="s">
        <v>210</v>
      </c>
      <c r="BE217" s="23" t="s">
        <v>211</v>
      </c>
      <c r="BF217" s="23">
        <v>0</v>
      </c>
      <c r="BG217" s="23" t="s">
        <v>212</v>
      </c>
      <c r="BH217" s="23" t="s">
        <v>210</v>
      </c>
      <c r="BI217" s="23" t="s">
        <v>210</v>
      </c>
      <c r="BJ217" s="23">
        <v>0</v>
      </c>
      <c r="BK217" s="23" t="s">
        <v>210</v>
      </c>
      <c r="BL217" s="23">
        <v>0</v>
      </c>
      <c r="BM217" s="23" t="s">
        <v>1669</v>
      </c>
      <c r="BN217" s="23">
        <v>18996968678</v>
      </c>
      <c r="BO217" s="23"/>
      <c r="BP217" s="23" t="s">
        <v>209</v>
      </c>
      <c r="BQ217" s="49">
        <f t="shared" si="53"/>
        <v>54</v>
      </c>
      <c r="BR217" s="49">
        <f t="shared" si="50"/>
        <v>54</v>
      </c>
      <c r="BS217" s="49">
        <f t="shared" si="54"/>
        <v>54</v>
      </c>
      <c r="BT217" s="49">
        <f t="shared" si="55"/>
        <v>0</v>
      </c>
      <c r="BU217" s="49">
        <f t="shared" si="48"/>
        <v>0</v>
      </c>
      <c r="BV217" s="49">
        <f t="shared" si="56"/>
        <v>0</v>
      </c>
      <c r="BW217" s="49">
        <f t="shared" si="57"/>
        <v>0</v>
      </c>
      <c r="BX217" s="49">
        <f t="shared" si="58"/>
        <v>54</v>
      </c>
      <c r="BY217" s="49">
        <v>54</v>
      </c>
      <c r="BZ217" s="52" t="s">
        <v>4078</v>
      </c>
      <c r="CA217" s="52" t="s">
        <v>4079</v>
      </c>
      <c r="CB217" s="36"/>
      <c r="CC217" s="36"/>
      <c r="CD217" s="36"/>
      <c r="CE217" s="36">
        <f t="shared" si="59"/>
        <v>0</v>
      </c>
      <c r="CF217" s="36"/>
      <c r="CG217" s="36"/>
      <c r="CH217" s="36"/>
      <c r="CI217" s="36"/>
      <c r="CJ217" s="36"/>
      <c r="CK217" s="36"/>
      <c r="CL217" s="36"/>
      <c r="CM217" s="36"/>
      <c r="CN217" s="36"/>
      <c r="CO217" s="36"/>
      <c r="CP217" s="36"/>
      <c r="CQ217" s="36">
        <f t="shared" si="60"/>
        <v>0</v>
      </c>
      <c r="CR217" s="36"/>
      <c r="CS217" s="36"/>
      <c r="CT217" s="36"/>
      <c r="CU217" s="36"/>
      <c r="CV217" s="36"/>
      <c r="CW217" s="36"/>
      <c r="CX217" s="59">
        <f t="shared" si="49"/>
        <v>0</v>
      </c>
      <c r="CY217" s="36"/>
      <c r="CZ217" s="36"/>
      <c r="DA217" s="36"/>
      <c r="DB217" s="36"/>
      <c r="DC217" s="36"/>
      <c r="DD217" s="36"/>
      <c r="DE217" s="59">
        <f t="shared" si="61"/>
        <v>0</v>
      </c>
      <c r="DF217" s="59">
        <v>0</v>
      </c>
      <c r="DG217" s="59">
        <v>0</v>
      </c>
      <c r="DH217" s="59"/>
      <c r="DI217" s="59"/>
      <c r="DJ217" s="59"/>
      <c r="DK217" s="59" t="s">
        <v>4075</v>
      </c>
      <c r="DL217" s="59">
        <v>0</v>
      </c>
      <c r="DM217" s="23">
        <v>0</v>
      </c>
    </row>
    <row r="218" s="9" customFormat="1" ht="70" customHeight="1" spans="1:117">
      <c r="A218" s="23"/>
      <c r="B218" s="23"/>
      <c r="C218" s="23"/>
      <c r="D218" s="23"/>
      <c r="E218" s="23"/>
      <c r="F218" s="23"/>
      <c r="G218" s="23"/>
      <c r="H218" s="23"/>
      <c r="I218" s="23"/>
      <c r="J218" s="23"/>
      <c r="K218" s="23"/>
      <c r="L218" s="23"/>
      <c r="M218" s="23"/>
      <c r="N218" s="23"/>
      <c r="O218" s="23"/>
      <c r="P218" s="23"/>
      <c r="Q218" s="23">
        <f>SUBTOTAL(103,$W$7:W218)*1</f>
        <v>212</v>
      </c>
      <c r="R218" s="23" t="s">
        <v>4110</v>
      </c>
      <c r="S218" s="23">
        <v>-50</v>
      </c>
      <c r="T218" s="73"/>
      <c r="U218" s="23"/>
      <c r="V218" s="23" t="s">
        <v>4065</v>
      </c>
      <c r="W218" s="23" t="s">
        <v>3988</v>
      </c>
      <c r="X218" s="23" t="s">
        <v>215</v>
      </c>
      <c r="Y218" s="23" t="s">
        <v>216</v>
      </c>
      <c r="Z218" s="23" t="s">
        <v>217</v>
      </c>
      <c r="AA218" s="23" t="s">
        <v>3989</v>
      </c>
      <c r="AB218" s="23" t="s">
        <v>196</v>
      </c>
      <c r="AC218" s="23" t="s">
        <v>4315</v>
      </c>
      <c r="AD218" s="23" t="s">
        <v>4316</v>
      </c>
      <c r="AE218" s="23" t="s">
        <v>4317</v>
      </c>
      <c r="AF218" s="23" t="s">
        <v>4316</v>
      </c>
      <c r="AG218" s="23" t="s">
        <v>4318</v>
      </c>
      <c r="AH218" s="23" t="s">
        <v>4319</v>
      </c>
      <c r="AI218" s="23" t="s">
        <v>377</v>
      </c>
      <c r="AJ218" s="23" t="s">
        <v>4320</v>
      </c>
      <c r="AK218" s="23" t="s">
        <v>4321</v>
      </c>
      <c r="AL218" s="23" t="s">
        <v>4322</v>
      </c>
      <c r="AM218" s="33" t="s">
        <v>1952</v>
      </c>
      <c r="AN218" s="33" t="s">
        <v>1099</v>
      </c>
      <c r="AO218" s="23"/>
      <c r="AP218" s="23"/>
      <c r="AQ218" s="23"/>
      <c r="AR218" s="23"/>
      <c r="AS218" s="23"/>
      <c r="AT218" s="23"/>
      <c r="AU218" s="36"/>
      <c r="AV218" s="36"/>
      <c r="AW218" s="36">
        <f t="shared" si="51"/>
        <v>0</v>
      </c>
      <c r="AX218" s="36">
        <f t="shared" si="52"/>
        <v>0</v>
      </c>
      <c r="AY218" s="36"/>
      <c r="AZ218" s="36"/>
      <c r="BA218" s="40">
        <v>0</v>
      </c>
      <c r="BB218" s="40">
        <v>0</v>
      </c>
      <c r="BC218" s="23">
        <v>0</v>
      </c>
      <c r="BD218" s="23">
        <v>0</v>
      </c>
      <c r="BE218" s="23">
        <v>0</v>
      </c>
      <c r="BF218" s="23">
        <v>0</v>
      </c>
      <c r="BG218" s="23">
        <v>0</v>
      </c>
      <c r="BH218" s="23">
        <v>0</v>
      </c>
      <c r="BI218" s="23">
        <v>0</v>
      </c>
      <c r="BJ218" s="23">
        <v>0</v>
      </c>
      <c r="BK218" s="23">
        <v>0</v>
      </c>
      <c r="BL218" s="23">
        <v>0</v>
      </c>
      <c r="BM218" s="23">
        <v>0</v>
      </c>
      <c r="BN218" s="23">
        <v>0</v>
      </c>
      <c r="BO218" s="23"/>
      <c r="BP218" s="23"/>
      <c r="BQ218" s="49">
        <f t="shared" si="53"/>
        <v>0</v>
      </c>
      <c r="BR218" s="49">
        <f t="shared" si="50"/>
        <v>0</v>
      </c>
      <c r="BS218" s="49">
        <f t="shared" si="54"/>
        <v>0</v>
      </c>
      <c r="BT218" s="49">
        <f t="shared" si="55"/>
        <v>0</v>
      </c>
      <c r="BU218" s="49">
        <f t="shared" si="48"/>
        <v>0</v>
      </c>
      <c r="BV218" s="49">
        <f t="shared" si="56"/>
        <v>0</v>
      </c>
      <c r="BW218" s="49">
        <f t="shared" si="57"/>
        <v>0</v>
      </c>
      <c r="BX218" s="49">
        <f t="shared" si="58"/>
        <v>0</v>
      </c>
      <c r="BY218" s="49"/>
      <c r="BZ218" s="52"/>
      <c r="CA218" s="49"/>
      <c r="CB218" s="36"/>
      <c r="CC218" s="36"/>
      <c r="CD218" s="36"/>
      <c r="CE218" s="36">
        <f t="shared" si="59"/>
        <v>0</v>
      </c>
      <c r="CF218" s="36"/>
      <c r="CG218" s="36"/>
      <c r="CH218" s="36"/>
      <c r="CI218" s="36"/>
      <c r="CJ218" s="36"/>
      <c r="CK218" s="36"/>
      <c r="CL218" s="36"/>
      <c r="CM218" s="36"/>
      <c r="CN218" s="36"/>
      <c r="CO218" s="36"/>
      <c r="CP218" s="36"/>
      <c r="CQ218" s="36">
        <f t="shared" si="60"/>
        <v>0</v>
      </c>
      <c r="CR218" s="36"/>
      <c r="CS218" s="36"/>
      <c r="CT218" s="36"/>
      <c r="CU218" s="36"/>
      <c r="CV218" s="36"/>
      <c r="CW218" s="36"/>
      <c r="CX218" s="59">
        <f t="shared" si="49"/>
        <v>0</v>
      </c>
      <c r="CY218" s="36"/>
      <c r="CZ218" s="36"/>
      <c r="DA218" s="36"/>
      <c r="DB218" s="36"/>
      <c r="DC218" s="36"/>
      <c r="DD218" s="36"/>
      <c r="DE218" s="59">
        <f t="shared" si="61"/>
        <v>0</v>
      </c>
      <c r="DF218" s="59">
        <v>0</v>
      </c>
      <c r="DG218" s="59">
        <v>0</v>
      </c>
      <c r="DH218" s="59"/>
      <c r="DI218" s="59"/>
      <c r="DJ218" s="59"/>
      <c r="DK218" s="59" t="s">
        <v>4113</v>
      </c>
      <c r="DL218" s="59"/>
      <c r="DM218" s="23"/>
    </row>
    <row r="219" s="9" customFormat="1" ht="70" customHeight="1" spans="1:117">
      <c r="A219" s="23"/>
      <c r="B219" s="23"/>
      <c r="C219" s="23"/>
      <c r="D219" s="23"/>
      <c r="E219" s="23"/>
      <c r="F219" s="23"/>
      <c r="G219" s="23"/>
      <c r="H219" s="23"/>
      <c r="I219" s="23"/>
      <c r="J219" s="23"/>
      <c r="K219" s="23"/>
      <c r="L219" s="23"/>
      <c r="M219" s="23"/>
      <c r="N219" s="23"/>
      <c r="O219" s="23"/>
      <c r="P219" s="23"/>
      <c r="Q219" s="23">
        <f>SUBTOTAL(103,$W$7:W219)*1</f>
        <v>213</v>
      </c>
      <c r="R219" s="23" t="s">
        <v>4110</v>
      </c>
      <c r="S219" s="23">
        <v>-49.8</v>
      </c>
      <c r="T219" s="23"/>
      <c r="U219" s="23"/>
      <c r="V219" s="23" t="s">
        <v>4065</v>
      </c>
      <c r="W219" s="23" t="s">
        <v>3990</v>
      </c>
      <c r="X219" s="23" t="s">
        <v>215</v>
      </c>
      <c r="Y219" s="23" t="s">
        <v>1834</v>
      </c>
      <c r="Z219" s="23" t="s">
        <v>1835</v>
      </c>
      <c r="AA219" s="23" t="s">
        <v>3991</v>
      </c>
      <c r="AB219" s="23" t="s">
        <v>196</v>
      </c>
      <c r="AC219" s="23" t="s">
        <v>610</v>
      </c>
      <c r="AD219" s="23" t="s">
        <v>4323</v>
      </c>
      <c r="AE219" s="23" t="s">
        <v>4317</v>
      </c>
      <c r="AF219" s="23" t="s">
        <v>4323</v>
      </c>
      <c r="AG219" s="23" t="s">
        <v>4324</v>
      </c>
      <c r="AH219" s="23" t="s">
        <v>753</v>
      </c>
      <c r="AI219" s="23" t="s">
        <v>377</v>
      </c>
      <c r="AJ219" s="23" t="s">
        <v>4325</v>
      </c>
      <c r="AK219" s="23" t="s">
        <v>4326</v>
      </c>
      <c r="AL219" s="23" t="s">
        <v>4327</v>
      </c>
      <c r="AM219" s="33" t="s">
        <v>365</v>
      </c>
      <c r="AN219" s="33" t="s">
        <v>1099</v>
      </c>
      <c r="AO219" s="23"/>
      <c r="AP219" s="23"/>
      <c r="AQ219" s="23"/>
      <c r="AR219" s="23"/>
      <c r="AS219" s="23"/>
      <c r="AT219" s="23"/>
      <c r="AU219" s="36"/>
      <c r="AV219" s="36"/>
      <c r="AW219" s="36">
        <f t="shared" si="51"/>
        <v>0</v>
      </c>
      <c r="AX219" s="36">
        <f t="shared" si="52"/>
        <v>0</v>
      </c>
      <c r="AY219" s="36"/>
      <c r="AZ219" s="36"/>
      <c r="BA219" s="40">
        <v>0</v>
      </c>
      <c r="BB219" s="40">
        <v>0</v>
      </c>
      <c r="BC219" s="23">
        <v>0</v>
      </c>
      <c r="BD219" s="23">
        <v>0</v>
      </c>
      <c r="BE219" s="23">
        <v>0</v>
      </c>
      <c r="BF219" s="23">
        <v>0</v>
      </c>
      <c r="BG219" s="23">
        <v>0</v>
      </c>
      <c r="BH219" s="23">
        <v>0</v>
      </c>
      <c r="BI219" s="23">
        <v>0</v>
      </c>
      <c r="BJ219" s="23">
        <v>0</v>
      </c>
      <c r="BK219" s="23">
        <v>0</v>
      </c>
      <c r="BL219" s="23">
        <v>0</v>
      </c>
      <c r="BM219" s="23">
        <v>0</v>
      </c>
      <c r="BN219" s="23">
        <v>0</v>
      </c>
      <c r="BO219" s="23"/>
      <c r="BP219" s="23"/>
      <c r="BQ219" s="49">
        <f t="shared" si="53"/>
        <v>0</v>
      </c>
      <c r="BR219" s="49">
        <f t="shared" si="50"/>
        <v>0</v>
      </c>
      <c r="BS219" s="49">
        <f t="shared" si="54"/>
        <v>0</v>
      </c>
      <c r="BT219" s="49">
        <f t="shared" si="55"/>
        <v>0</v>
      </c>
      <c r="BU219" s="49">
        <f t="shared" si="48"/>
        <v>0</v>
      </c>
      <c r="BV219" s="49">
        <f t="shared" si="56"/>
        <v>0</v>
      </c>
      <c r="BW219" s="49">
        <f t="shared" si="57"/>
        <v>0</v>
      </c>
      <c r="BX219" s="49">
        <f t="shared" si="58"/>
        <v>0</v>
      </c>
      <c r="BY219" s="49"/>
      <c r="BZ219" s="52"/>
      <c r="CA219" s="49"/>
      <c r="CB219" s="36"/>
      <c r="CC219" s="36"/>
      <c r="CD219" s="36"/>
      <c r="CE219" s="36">
        <f t="shared" si="59"/>
        <v>0</v>
      </c>
      <c r="CF219" s="36"/>
      <c r="CG219" s="36"/>
      <c r="CH219" s="36"/>
      <c r="CI219" s="36"/>
      <c r="CJ219" s="36"/>
      <c r="CK219" s="36"/>
      <c r="CL219" s="36"/>
      <c r="CM219" s="36"/>
      <c r="CN219" s="36"/>
      <c r="CO219" s="36"/>
      <c r="CP219" s="36"/>
      <c r="CQ219" s="36">
        <f t="shared" si="60"/>
        <v>0</v>
      </c>
      <c r="CR219" s="36"/>
      <c r="CS219" s="36"/>
      <c r="CT219" s="36"/>
      <c r="CU219" s="36"/>
      <c r="CV219" s="36"/>
      <c r="CW219" s="36"/>
      <c r="CX219" s="59">
        <f t="shared" si="49"/>
        <v>0</v>
      </c>
      <c r="CY219" s="36"/>
      <c r="CZ219" s="36"/>
      <c r="DA219" s="36"/>
      <c r="DB219" s="36"/>
      <c r="DC219" s="36"/>
      <c r="DD219" s="36"/>
      <c r="DE219" s="59">
        <f t="shared" si="61"/>
        <v>0</v>
      </c>
      <c r="DF219" s="59">
        <v>0</v>
      </c>
      <c r="DG219" s="59">
        <v>0</v>
      </c>
      <c r="DH219" s="59"/>
      <c r="DI219" s="59"/>
      <c r="DJ219" s="59"/>
      <c r="DK219" s="59" t="s">
        <v>4113</v>
      </c>
      <c r="DL219" s="59"/>
      <c r="DM219" s="23"/>
    </row>
    <row r="220" s="9" customFormat="1" ht="70" customHeight="1" spans="1:117">
      <c r="A220" s="23"/>
      <c r="B220" s="23"/>
      <c r="C220" s="23"/>
      <c r="D220" s="23"/>
      <c r="E220" s="23"/>
      <c r="F220" s="23"/>
      <c r="G220" s="23"/>
      <c r="H220" s="23"/>
      <c r="I220" s="23"/>
      <c r="J220" s="23"/>
      <c r="K220" s="23"/>
      <c r="L220" s="23"/>
      <c r="M220" s="23"/>
      <c r="N220" s="23"/>
      <c r="O220" s="23"/>
      <c r="P220" s="23"/>
      <c r="Q220" s="23">
        <f>SUBTOTAL(103,$W$7:W220)*1</f>
        <v>214</v>
      </c>
      <c r="R220" s="23"/>
      <c r="S220" s="23"/>
      <c r="T220" s="30"/>
      <c r="U220" s="23"/>
      <c r="V220" s="23" t="s">
        <v>4065</v>
      </c>
      <c r="W220" s="23" t="s">
        <v>2105</v>
      </c>
      <c r="X220" s="23" t="s">
        <v>215</v>
      </c>
      <c r="Y220" s="23" t="s">
        <v>216</v>
      </c>
      <c r="Z220" s="23" t="s">
        <v>2106</v>
      </c>
      <c r="AA220" s="23" t="s">
        <v>2107</v>
      </c>
      <c r="AB220" s="23" t="s">
        <v>196</v>
      </c>
      <c r="AC220" s="23" t="s">
        <v>1760</v>
      </c>
      <c r="AD220" s="23" t="s">
        <v>2108</v>
      </c>
      <c r="AE220" s="23" t="s">
        <v>2109</v>
      </c>
      <c r="AF220" s="23" t="s">
        <v>2108</v>
      </c>
      <c r="AG220" s="23" t="s">
        <v>2110</v>
      </c>
      <c r="AH220" s="23" t="s">
        <v>2111</v>
      </c>
      <c r="AI220" s="23" t="s">
        <v>225</v>
      </c>
      <c r="AJ220" s="23" t="s">
        <v>2112</v>
      </c>
      <c r="AK220" s="23" t="s">
        <v>2113</v>
      </c>
      <c r="AL220" s="23" t="s">
        <v>2114</v>
      </c>
      <c r="AM220" s="33" t="s">
        <v>396</v>
      </c>
      <c r="AN220" s="33" t="s">
        <v>230</v>
      </c>
      <c r="AO220" s="23" t="s">
        <v>1457</v>
      </c>
      <c r="AP220" s="23" t="s">
        <v>93</v>
      </c>
      <c r="AQ220" s="23"/>
      <c r="AR220" s="23"/>
      <c r="AS220" s="23"/>
      <c r="AT220" s="23"/>
      <c r="AU220" s="36">
        <v>400</v>
      </c>
      <c r="AV220" s="36">
        <v>400</v>
      </c>
      <c r="AW220" s="36">
        <f t="shared" si="51"/>
        <v>400</v>
      </c>
      <c r="AX220" s="36">
        <f t="shared" si="52"/>
        <v>0</v>
      </c>
      <c r="AY220" s="36">
        <v>0</v>
      </c>
      <c r="AZ220" s="36"/>
      <c r="BA220" s="40">
        <v>680</v>
      </c>
      <c r="BB220" s="40">
        <v>178</v>
      </c>
      <c r="BC220" s="23" t="s">
        <v>210</v>
      </c>
      <c r="BD220" s="23" t="s">
        <v>210</v>
      </c>
      <c r="BE220" s="23" t="s">
        <v>211</v>
      </c>
      <c r="BF220" s="23">
        <v>0</v>
      </c>
      <c r="BG220" s="23" t="s">
        <v>212</v>
      </c>
      <c r="BH220" s="23" t="s">
        <v>209</v>
      </c>
      <c r="BI220" s="23" t="s">
        <v>209</v>
      </c>
      <c r="BJ220" s="23">
        <v>0</v>
      </c>
      <c r="BK220" s="23" t="s">
        <v>209</v>
      </c>
      <c r="BL220" s="23" t="s">
        <v>2115</v>
      </c>
      <c r="BM220" s="23" t="s">
        <v>2116</v>
      </c>
      <c r="BN220" s="23">
        <v>13648230522</v>
      </c>
      <c r="BO220" s="23"/>
      <c r="BP220" s="23" t="s">
        <v>209</v>
      </c>
      <c r="BQ220" s="49">
        <f t="shared" si="53"/>
        <v>400</v>
      </c>
      <c r="BR220" s="49">
        <f t="shared" si="50"/>
        <v>400</v>
      </c>
      <c r="BS220" s="49">
        <f t="shared" si="54"/>
        <v>400</v>
      </c>
      <c r="BT220" s="49">
        <f t="shared" si="55"/>
        <v>0</v>
      </c>
      <c r="BU220" s="49">
        <f t="shared" si="48"/>
        <v>0</v>
      </c>
      <c r="BV220" s="49">
        <f t="shared" si="56"/>
        <v>0</v>
      </c>
      <c r="BW220" s="49">
        <f t="shared" si="57"/>
        <v>0</v>
      </c>
      <c r="BX220" s="49">
        <f t="shared" si="58"/>
        <v>400</v>
      </c>
      <c r="BY220" s="49">
        <v>400</v>
      </c>
      <c r="BZ220" s="52" t="s">
        <v>4078</v>
      </c>
      <c r="CA220" s="52" t="s">
        <v>4079</v>
      </c>
      <c r="CB220" s="36"/>
      <c r="CC220" s="36"/>
      <c r="CD220" s="36"/>
      <c r="CE220" s="36">
        <f t="shared" si="59"/>
        <v>0</v>
      </c>
      <c r="CF220" s="36"/>
      <c r="CG220" s="36"/>
      <c r="CH220" s="36"/>
      <c r="CI220" s="36"/>
      <c r="CJ220" s="36"/>
      <c r="CK220" s="36"/>
      <c r="CL220" s="36"/>
      <c r="CM220" s="36"/>
      <c r="CN220" s="36"/>
      <c r="CO220" s="36"/>
      <c r="CP220" s="36"/>
      <c r="CQ220" s="36">
        <f t="shared" si="60"/>
        <v>0</v>
      </c>
      <c r="CR220" s="36"/>
      <c r="CS220" s="36"/>
      <c r="CT220" s="36"/>
      <c r="CU220" s="36"/>
      <c r="CV220" s="36"/>
      <c r="CW220" s="36"/>
      <c r="CX220" s="59">
        <f t="shared" si="49"/>
        <v>0</v>
      </c>
      <c r="CY220" s="36"/>
      <c r="CZ220" s="36"/>
      <c r="DA220" s="36"/>
      <c r="DB220" s="36"/>
      <c r="DC220" s="36"/>
      <c r="DD220" s="36"/>
      <c r="DE220" s="59">
        <f t="shared" si="61"/>
        <v>228</v>
      </c>
      <c r="DF220" s="59">
        <v>228</v>
      </c>
      <c r="DG220" s="59">
        <v>0</v>
      </c>
      <c r="DH220" s="59"/>
      <c r="DI220" s="59"/>
      <c r="DJ220" s="59"/>
      <c r="DK220" s="59" t="s">
        <v>4075</v>
      </c>
      <c r="DL220" s="59">
        <v>0</v>
      </c>
      <c r="DM220" s="23">
        <v>0</v>
      </c>
    </row>
    <row r="221" s="9" customFormat="1" ht="70" customHeight="1" spans="1:117">
      <c r="A221" s="23"/>
      <c r="B221" s="23"/>
      <c r="C221" s="23"/>
      <c r="D221" s="23"/>
      <c r="E221" s="23"/>
      <c r="F221" s="23"/>
      <c r="G221" s="23"/>
      <c r="H221" s="23"/>
      <c r="I221" s="23"/>
      <c r="J221" s="23"/>
      <c r="K221" s="23"/>
      <c r="L221" s="23"/>
      <c r="M221" s="23"/>
      <c r="N221" s="23"/>
      <c r="O221" s="23"/>
      <c r="P221" s="23"/>
      <c r="Q221" s="23">
        <f>SUBTOTAL(103,$W$7:W221)*1</f>
        <v>215</v>
      </c>
      <c r="R221" s="23"/>
      <c r="S221" s="23"/>
      <c r="T221" s="23"/>
      <c r="U221" s="23"/>
      <c r="V221" s="23" t="s">
        <v>4065</v>
      </c>
      <c r="W221" s="23" t="s">
        <v>2117</v>
      </c>
      <c r="X221" s="23" t="s">
        <v>192</v>
      </c>
      <c r="Y221" s="23" t="s">
        <v>193</v>
      </c>
      <c r="Z221" s="23" t="s">
        <v>548</v>
      </c>
      <c r="AA221" s="23" t="s">
        <v>2118</v>
      </c>
      <c r="AB221" s="23" t="s">
        <v>196</v>
      </c>
      <c r="AC221" s="23" t="s">
        <v>2119</v>
      </c>
      <c r="AD221" s="23" t="s">
        <v>2120</v>
      </c>
      <c r="AE221" s="23" t="s">
        <v>2121</v>
      </c>
      <c r="AF221" s="23" t="s">
        <v>2122</v>
      </c>
      <c r="AG221" s="23" t="s">
        <v>2123</v>
      </c>
      <c r="AH221" s="23" t="s">
        <v>224</v>
      </c>
      <c r="AI221" s="23" t="s">
        <v>225</v>
      </c>
      <c r="AJ221" s="23" t="s">
        <v>2124</v>
      </c>
      <c r="AK221" s="23" t="s">
        <v>2125</v>
      </c>
      <c r="AL221" s="23" t="s">
        <v>2126</v>
      </c>
      <c r="AM221" s="33" t="s">
        <v>2013</v>
      </c>
      <c r="AN221" s="33" t="s">
        <v>230</v>
      </c>
      <c r="AO221" s="23" t="s">
        <v>1457</v>
      </c>
      <c r="AP221" s="23" t="s">
        <v>70</v>
      </c>
      <c r="AQ221" s="23"/>
      <c r="AR221" s="23"/>
      <c r="AS221" s="23"/>
      <c r="AT221" s="23"/>
      <c r="AU221" s="36">
        <v>100.2</v>
      </c>
      <c r="AV221" s="36">
        <v>100.2</v>
      </c>
      <c r="AW221" s="36">
        <f t="shared" si="51"/>
        <v>100.2</v>
      </c>
      <c r="AX221" s="36">
        <f t="shared" si="52"/>
        <v>0</v>
      </c>
      <c r="AY221" s="36">
        <v>0</v>
      </c>
      <c r="AZ221" s="36"/>
      <c r="BA221" s="40">
        <v>260</v>
      </c>
      <c r="BB221" s="40">
        <v>60</v>
      </c>
      <c r="BC221" s="23" t="s">
        <v>210</v>
      </c>
      <c r="BD221" s="23" t="s">
        <v>210</v>
      </c>
      <c r="BE221" s="23" t="s">
        <v>211</v>
      </c>
      <c r="BF221" s="23">
        <v>0</v>
      </c>
      <c r="BG221" s="23" t="s">
        <v>212</v>
      </c>
      <c r="BH221" s="23" t="s">
        <v>210</v>
      </c>
      <c r="BI221" s="23" t="s">
        <v>210</v>
      </c>
      <c r="BJ221" s="23">
        <v>0</v>
      </c>
      <c r="BK221" s="23" t="s">
        <v>210</v>
      </c>
      <c r="BL221" s="23">
        <v>0</v>
      </c>
      <c r="BM221" s="23" t="s">
        <v>1718</v>
      </c>
      <c r="BN221" s="23">
        <v>15340369000</v>
      </c>
      <c r="BO221" s="23"/>
      <c r="BP221" s="23" t="s">
        <v>209</v>
      </c>
      <c r="BQ221" s="49">
        <f t="shared" si="53"/>
        <v>100.2</v>
      </c>
      <c r="BR221" s="49">
        <f t="shared" si="50"/>
        <v>40.2</v>
      </c>
      <c r="BS221" s="49">
        <f t="shared" si="54"/>
        <v>40.2</v>
      </c>
      <c r="BT221" s="49">
        <f t="shared" si="55"/>
        <v>0</v>
      </c>
      <c r="BU221" s="49">
        <f t="shared" si="48"/>
        <v>0</v>
      </c>
      <c r="BV221" s="49">
        <f t="shared" si="56"/>
        <v>0</v>
      </c>
      <c r="BW221" s="49">
        <f t="shared" si="57"/>
        <v>60</v>
      </c>
      <c r="BX221" s="49">
        <f t="shared" si="58"/>
        <v>40.2</v>
      </c>
      <c r="BY221" s="49">
        <v>40.2</v>
      </c>
      <c r="BZ221" s="49" t="s">
        <v>4078</v>
      </c>
      <c r="CA221" s="49" t="s">
        <v>4088</v>
      </c>
      <c r="CB221" s="36"/>
      <c r="CC221" s="36"/>
      <c r="CD221" s="36"/>
      <c r="CE221" s="36">
        <f t="shared" si="59"/>
        <v>0</v>
      </c>
      <c r="CF221" s="36"/>
      <c r="CG221" s="36"/>
      <c r="CH221" s="36"/>
      <c r="CI221" s="36"/>
      <c r="CJ221" s="36"/>
      <c r="CK221" s="36"/>
      <c r="CL221" s="36"/>
      <c r="CM221" s="36"/>
      <c r="CN221" s="36"/>
      <c r="CO221" s="36"/>
      <c r="CP221" s="36"/>
      <c r="CQ221" s="36">
        <f t="shared" si="60"/>
        <v>0</v>
      </c>
      <c r="CR221" s="36"/>
      <c r="CS221" s="36"/>
      <c r="CT221" s="36"/>
      <c r="CU221" s="36"/>
      <c r="CV221" s="36"/>
      <c r="CW221" s="36"/>
      <c r="CX221" s="59">
        <f t="shared" si="49"/>
        <v>60</v>
      </c>
      <c r="CY221" s="36">
        <v>60</v>
      </c>
      <c r="CZ221" s="36" t="s">
        <v>4090</v>
      </c>
      <c r="DA221" s="36" t="s">
        <v>4146</v>
      </c>
      <c r="DB221" s="36"/>
      <c r="DC221" s="36"/>
      <c r="DD221" s="36"/>
      <c r="DE221" s="59">
        <f t="shared" si="61"/>
        <v>39.93</v>
      </c>
      <c r="DF221" s="59">
        <v>39.93</v>
      </c>
      <c r="DG221" s="59">
        <v>0</v>
      </c>
      <c r="DH221" s="59"/>
      <c r="DI221" s="59"/>
      <c r="DJ221" s="59"/>
      <c r="DK221" s="59" t="s">
        <v>4083</v>
      </c>
      <c r="DL221" s="59">
        <v>0.8</v>
      </c>
      <c r="DM221" s="23" t="s">
        <v>4328</v>
      </c>
    </row>
    <row r="222" s="9" customFormat="1" ht="70" customHeight="1" spans="1:117">
      <c r="A222" s="23"/>
      <c r="B222" s="23"/>
      <c r="C222" s="23"/>
      <c r="D222" s="23"/>
      <c r="E222" s="23"/>
      <c r="F222" s="23"/>
      <c r="G222" s="23"/>
      <c r="H222" s="23"/>
      <c r="I222" s="23"/>
      <c r="J222" s="23"/>
      <c r="K222" s="23"/>
      <c r="L222" s="23"/>
      <c r="M222" s="23"/>
      <c r="N222" s="23"/>
      <c r="O222" s="23"/>
      <c r="P222" s="23"/>
      <c r="Q222" s="23">
        <f>SUBTOTAL(103,$W$7:W222)*1</f>
        <v>216</v>
      </c>
      <c r="R222" s="23"/>
      <c r="S222" s="23"/>
      <c r="T222" s="30"/>
      <c r="U222" s="23"/>
      <c r="V222" s="23" t="s">
        <v>4065</v>
      </c>
      <c r="W222" s="23" t="s">
        <v>2127</v>
      </c>
      <c r="X222" s="23" t="s">
        <v>192</v>
      </c>
      <c r="Y222" s="23" t="s">
        <v>193</v>
      </c>
      <c r="Z222" s="23" t="s">
        <v>548</v>
      </c>
      <c r="AA222" s="23" t="s">
        <v>2128</v>
      </c>
      <c r="AB222" s="23" t="s">
        <v>196</v>
      </c>
      <c r="AC222" s="23" t="s">
        <v>2129</v>
      </c>
      <c r="AD222" s="23" t="s">
        <v>2130</v>
      </c>
      <c r="AE222" s="23" t="s">
        <v>2131</v>
      </c>
      <c r="AF222" s="23" t="s">
        <v>2132</v>
      </c>
      <c r="AG222" s="23" t="s">
        <v>2133</v>
      </c>
      <c r="AH222" s="23" t="s">
        <v>1730</v>
      </c>
      <c r="AI222" s="23" t="s">
        <v>225</v>
      </c>
      <c r="AJ222" s="23" t="s">
        <v>2124</v>
      </c>
      <c r="AK222" s="23" t="s">
        <v>2134</v>
      </c>
      <c r="AL222" s="23" t="s">
        <v>2135</v>
      </c>
      <c r="AM222" s="33" t="s">
        <v>1991</v>
      </c>
      <c r="AN222" s="33" t="s">
        <v>230</v>
      </c>
      <c r="AO222" s="23" t="s">
        <v>1457</v>
      </c>
      <c r="AP222" s="23" t="s">
        <v>70</v>
      </c>
      <c r="AQ222" s="23"/>
      <c r="AR222" s="23"/>
      <c r="AS222" s="23"/>
      <c r="AT222" s="23"/>
      <c r="AU222" s="36">
        <v>49.8</v>
      </c>
      <c r="AV222" s="36">
        <v>49.8</v>
      </c>
      <c r="AW222" s="36">
        <f t="shared" si="51"/>
        <v>49.8</v>
      </c>
      <c r="AX222" s="36">
        <f t="shared" si="52"/>
        <v>0</v>
      </c>
      <c r="AY222" s="36">
        <v>0</v>
      </c>
      <c r="AZ222" s="36"/>
      <c r="BA222" s="40">
        <v>153</v>
      </c>
      <c r="BB222" s="40">
        <v>31</v>
      </c>
      <c r="BC222" s="23" t="s">
        <v>210</v>
      </c>
      <c r="BD222" s="23" t="s">
        <v>210</v>
      </c>
      <c r="BE222" s="23" t="s">
        <v>211</v>
      </c>
      <c r="BF222" s="23">
        <v>0</v>
      </c>
      <c r="BG222" s="23" t="s">
        <v>212</v>
      </c>
      <c r="BH222" s="23" t="s">
        <v>209</v>
      </c>
      <c r="BI222" s="23" t="s">
        <v>210</v>
      </c>
      <c r="BJ222" s="23">
        <v>0</v>
      </c>
      <c r="BK222" s="23" t="s">
        <v>210</v>
      </c>
      <c r="BL222" s="23">
        <v>0</v>
      </c>
      <c r="BM222" s="23" t="s">
        <v>2136</v>
      </c>
      <c r="BN222" s="23">
        <v>15823623153</v>
      </c>
      <c r="BO222" s="23"/>
      <c r="BP222" s="23"/>
      <c r="BQ222" s="49">
        <f t="shared" si="53"/>
        <v>49.8</v>
      </c>
      <c r="BR222" s="49">
        <f t="shared" si="50"/>
        <v>0</v>
      </c>
      <c r="BS222" s="49">
        <f t="shared" si="54"/>
        <v>0</v>
      </c>
      <c r="BT222" s="49">
        <f t="shared" si="55"/>
        <v>0</v>
      </c>
      <c r="BU222" s="49">
        <f t="shared" si="48"/>
        <v>0</v>
      </c>
      <c r="BV222" s="49">
        <f t="shared" si="56"/>
        <v>0</v>
      </c>
      <c r="BW222" s="49">
        <f t="shared" si="57"/>
        <v>49.8</v>
      </c>
      <c r="BX222" s="49">
        <f t="shared" si="58"/>
        <v>0</v>
      </c>
      <c r="BY222" s="36"/>
      <c r="BZ222" s="36"/>
      <c r="CA222" s="36"/>
      <c r="CB222" s="36"/>
      <c r="CC222" s="36"/>
      <c r="CD222" s="36"/>
      <c r="CE222" s="36">
        <f t="shared" si="59"/>
        <v>0</v>
      </c>
      <c r="CF222" s="36"/>
      <c r="CG222" s="36"/>
      <c r="CH222" s="36"/>
      <c r="CI222" s="36"/>
      <c r="CJ222" s="36"/>
      <c r="CK222" s="36"/>
      <c r="CL222" s="36"/>
      <c r="CM222" s="36"/>
      <c r="CN222" s="36"/>
      <c r="CO222" s="36"/>
      <c r="CP222" s="36"/>
      <c r="CQ222" s="36">
        <f t="shared" si="60"/>
        <v>0</v>
      </c>
      <c r="CR222" s="36"/>
      <c r="CS222" s="36"/>
      <c r="CT222" s="36"/>
      <c r="CU222" s="36"/>
      <c r="CV222" s="36"/>
      <c r="CW222" s="36"/>
      <c r="CX222" s="59">
        <f t="shared" si="49"/>
        <v>49.8</v>
      </c>
      <c r="CY222" s="36">
        <v>49.8</v>
      </c>
      <c r="CZ222" s="36" t="s">
        <v>4090</v>
      </c>
      <c r="DA222" s="36" t="s">
        <v>4146</v>
      </c>
      <c r="DB222" s="36"/>
      <c r="DC222" s="36"/>
      <c r="DD222" s="36"/>
      <c r="DE222" s="59">
        <f t="shared" si="61"/>
        <v>0</v>
      </c>
      <c r="DF222" s="59">
        <v>0</v>
      </c>
      <c r="DG222" s="59">
        <v>0</v>
      </c>
      <c r="DH222" s="59"/>
      <c r="DI222" s="59"/>
      <c r="DJ222" s="59"/>
      <c r="DK222" s="59" t="s">
        <v>4075</v>
      </c>
      <c r="DL222" s="59">
        <v>0.95</v>
      </c>
      <c r="DM222" s="23" t="s">
        <v>4329</v>
      </c>
    </row>
    <row r="223" s="9" customFormat="1" ht="70" customHeight="1" spans="1:117">
      <c r="A223" s="23"/>
      <c r="B223" s="23"/>
      <c r="C223" s="23"/>
      <c r="D223" s="23"/>
      <c r="E223" s="23"/>
      <c r="F223" s="23"/>
      <c r="G223" s="23"/>
      <c r="H223" s="23"/>
      <c r="I223" s="23"/>
      <c r="J223" s="23"/>
      <c r="K223" s="23"/>
      <c r="L223" s="23"/>
      <c r="M223" s="23"/>
      <c r="N223" s="23"/>
      <c r="O223" s="23"/>
      <c r="P223" s="23"/>
      <c r="Q223" s="23">
        <f>SUBTOTAL(103,$W$7:W223)*1</f>
        <v>217</v>
      </c>
      <c r="R223" s="23" t="s">
        <v>4110</v>
      </c>
      <c r="S223" s="23">
        <v>-100</v>
      </c>
      <c r="T223" s="23"/>
      <c r="U223" s="23"/>
      <c r="V223" s="23" t="s">
        <v>4065</v>
      </c>
      <c r="W223" s="23" t="s">
        <v>3992</v>
      </c>
      <c r="X223" s="23" t="s">
        <v>215</v>
      </c>
      <c r="Y223" s="23" t="s">
        <v>571</v>
      </c>
      <c r="Z223" s="23" t="s">
        <v>931</v>
      </c>
      <c r="AA223" s="23" t="s">
        <v>3993</v>
      </c>
      <c r="AB223" s="23" t="s">
        <v>196</v>
      </c>
      <c r="AC223" s="23" t="s">
        <v>1771</v>
      </c>
      <c r="AD223" s="23" t="s">
        <v>4330</v>
      </c>
      <c r="AE223" s="23" t="s">
        <v>4331</v>
      </c>
      <c r="AF223" s="23" t="s">
        <v>4332</v>
      </c>
      <c r="AG223" s="23" t="s">
        <v>4333</v>
      </c>
      <c r="AH223" s="23" t="s">
        <v>4334</v>
      </c>
      <c r="AI223" s="23" t="s">
        <v>225</v>
      </c>
      <c r="AJ223" s="23" t="s">
        <v>4335</v>
      </c>
      <c r="AK223" s="23" t="s">
        <v>4336</v>
      </c>
      <c r="AL223" s="23" t="s">
        <v>4337</v>
      </c>
      <c r="AM223" s="33" t="s">
        <v>396</v>
      </c>
      <c r="AN223" s="33" t="s">
        <v>230</v>
      </c>
      <c r="AO223" s="23"/>
      <c r="AP223" s="23"/>
      <c r="AQ223" s="23"/>
      <c r="AR223" s="23"/>
      <c r="AS223" s="23"/>
      <c r="AT223" s="23"/>
      <c r="AU223" s="36">
        <v>0</v>
      </c>
      <c r="AV223" s="36">
        <v>0</v>
      </c>
      <c r="AW223" s="36">
        <f t="shared" si="51"/>
        <v>0</v>
      </c>
      <c r="AX223" s="36">
        <v>0</v>
      </c>
      <c r="AY223" s="36">
        <v>0</v>
      </c>
      <c r="AZ223" s="36"/>
      <c r="BA223" s="40">
        <v>50</v>
      </c>
      <c r="BB223" s="40">
        <v>4</v>
      </c>
      <c r="BC223" s="23" t="s">
        <v>210</v>
      </c>
      <c r="BD223" s="23" t="s">
        <v>210</v>
      </c>
      <c r="BE223" s="23" t="s">
        <v>211</v>
      </c>
      <c r="BF223" s="23">
        <v>0</v>
      </c>
      <c r="BG223" s="23" t="s">
        <v>212</v>
      </c>
      <c r="BH223" s="23" t="s">
        <v>209</v>
      </c>
      <c r="BI223" s="23" t="s">
        <v>210</v>
      </c>
      <c r="BJ223" s="23">
        <v>0</v>
      </c>
      <c r="BK223" s="23" t="s">
        <v>210</v>
      </c>
      <c r="BL223" s="23">
        <v>0</v>
      </c>
      <c r="BM223" s="23" t="s">
        <v>1811</v>
      </c>
      <c r="BN223" s="23" t="s">
        <v>4338</v>
      </c>
      <c r="BO223" s="23"/>
      <c r="BP223" s="23"/>
      <c r="BQ223" s="49">
        <f t="shared" si="53"/>
        <v>0</v>
      </c>
      <c r="BR223" s="49">
        <f t="shared" si="50"/>
        <v>0</v>
      </c>
      <c r="BS223" s="49">
        <f t="shared" si="54"/>
        <v>0</v>
      </c>
      <c r="BT223" s="49">
        <f t="shared" si="55"/>
        <v>0</v>
      </c>
      <c r="BU223" s="49">
        <f t="shared" si="48"/>
        <v>0</v>
      </c>
      <c r="BV223" s="49">
        <f t="shared" si="56"/>
        <v>0</v>
      </c>
      <c r="BW223" s="49">
        <f t="shared" si="57"/>
        <v>0</v>
      </c>
      <c r="BX223" s="49">
        <f t="shared" si="58"/>
        <v>0</v>
      </c>
      <c r="BY223" s="36"/>
      <c r="BZ223" s="36"/>
      <c r="CA223" s="36"/>
      <c r="CB223" s="36"/>
      <c r="CC223" s="36"/>
      <c r="CD223" s="36"/>
      <c r="CE223" s="36">
        <f t="shared" si="59"/>
        <v>0</v>
      </c>
      <c r="CF223" s="36"/>
      <c r="CG223" s="36"/>
      <c r="CH223" s="36"/>
      <c r="CI223" s="36"/>
      <c r="CJ223" s="36"/>
      <c r="CK223" s="36"/>
      <c r="CL223" s="36"/>
      <c r="CM223" s="36"/>
      <c r="CN223" s="36"/>
      <c r="CO223" s="36"/>
      <c r="CP223" s="36"/>
      <c r="CQ223" s="36">
        <f t="shared" si="60"/>
        <v>0</v>
      </c>
      <c r="CR223" s="36"/>
      <c r="CS223" s="36"/>
      <c r="CT223" s="36"/>
      <c r="CU223" s="36"/>
      <c r="CV223" s="36"/>
      <c r="CW223" s="36"/>
      <c r="CX223" s="59">
        <f t="shared" si="49"/>
        <v>0</v>
      </c>
      <c r="CY223" s="36"/>
      <c r="CZ223" s="36"/>
      <c r="DA223" s="36"/>
      <c r="DB223" s="36"/>
      <c r="DC223" s="36"/>
      <c r="DD223" s="36"/>
      <c r="DE223" s="59">
        <f t="shared" si="61"/>
        <v>0</v>
      </c>
      <c r="DF223" s="59">
        <v>0</v>
      </c>
      <c r="DG223" s="59">
        <v>0</v>
      </c>
      <c r="DH223" s="59"/>
      <c r="DI223" s="59"/>
      <c r="DJ223" s="59"/>
      <c r="DK223" s="59" t="s">
        <v>4113</v>
      </c>
      <c r="DL223" s="59">
        <v>0</v>
      </c>
      <c r="DM223" s="23">
        <v>0</v>
      </c>
    </row>
    <row r="224" s="9" customFormat="1" ht="70" customHeight="1" spans="1:117">
      <c r="A224" s="23"/>
      <c r="B224" s="23"/>
      <c r="C224" s="23"/>
      <c r="D224" s="23"/>
      <c r="E224" s="23"/>
      <c r="F224" s="23"/>
      <c r="G224" s="23"/>
      <c r="H224" s="23"/>
      <c r="I224" s="23"/>
      <c r="J224" s="23"/>
      <c r="K224" s="23"/>
      <c r="L224" s="23"/>
      <c r="M224" s="23"/>
      <c r="N224" s="23"/>
      <c r="O224" s="23"/>
      <c r="P224" s="23"/>
      <c r="Q224" s="23">
        <f>SUBTOTAL(103,$W$7:W224)*1</f>
        <v>218</v>
      </c>
      <c r="R224" s="23" t="s">
        <v>10</v>
      </c>
      <c r="S224" s="23"/>
      <c r="T224" s="76">
        <v>24.018</v>
      </c>
      <c r="U224" s="23"/>
      <c r="V224" s="23" t="s">
        <v>4065</v>
      </c>
      <c r="W224" s="23" t="s">
        <v>2137</v>
      </c>
      <c r="X224" s="23" t="s">
        <v>215</v>
      </c>
      <c r="Y224" s="23" t="s">
        <v>571</v>
      </c>
      <c r="Z224" s="23" t="s">
        <v>1780</v>
      </c>
      <c r="AA224" s="23" t="s">
        <v>2138</v>
      </c>
      <c r="AB224" s="23" t="s">
        <v>196</v>
      </c>
      <c r="AC224" s="23" t="s">
        <v>2139</v>
      </c>
      <c r="AD224" s="23" t="s">
        <v>2140</v>
      </c>
      <c r="AE224" s="23" t="s">
        <v>2141</v>
      </c>
      <c r="AF224" s="23" t="s">
        <v>2140</v>
      </c>
      <c r="AG224" s="23" t="s">
        <v>2142</v>
      </c>
      <c r="AH224" s="23" t="s">
        <v>224</v>
      </c>
      <c r="AI224" s="23" t="s">
        <v>2143</v>
      </c>
      <c r="AJ224" s="23" t="s">
        <v>2144</v>
      </c>
      <c r="AK224" s="23" t="s">
        <v>2145</v>
      </c>
      <c r="AL224" s="23" t="s">
        <v>2146</v>
      </c>
      <c r="AM224" s="33" t="s">
        <v>365</v>
      </c>
      <c r="AN224" s="33" t="s">
        <v>230</v>
      </c>
      <c r="AO224" s="23" t="s">
        <v>1457</v>
      </c>
      <c r="AP224" s="23" t="s">
        <v>93</v>
      </c>
      <c r="AQ224" s="23"/>
      <c r="AR224" s="23"/>
      <c r="AS224" s="23"/>
      <c r="AT224" s="23"/>
      <c r="AU224" s="36">
        <v>79.5</v>
      </c>
      <c r="AV224" s="36">
        <v>79.5</v>
      </c>
      <c r="AW224" s="36">
        <f t="shared" si="51"/>
        <v>33.518</v>
      </c>
      <c r="AX224" s="36">
        <f t="shared" ref="AX224:AX238" si="62">AV224-AW224-AY224</f>
        <v>-24.018</v>
      </c>
      <c r="AY224" s="36">
        <f t="shared" ref="AY224:AY227" si="63">CP224</f>
        <v>70</v>
      </c>
      <c r="AZ224" s="36"/>
      <c r="BA224" s="40">
        <v>100</v>
      </c>
      <c r="BB224" s="40">
        <v>20</v>
      </c>
      <c r="BC224" s="23" t="s">
        <v>210</v>
      </c>
      <c r="BD224" s="23" t="s">
        <v>210</v>
      </c>
      <c r="BE224" s="23" t="s">
        <v>211</v>
      </c>
      <c r="BF224" s="23">
        <v>0</v>
      </c>
      <c r="BG224" s="23" t="s">
        <v>212</v>
      </c>
      <c r="BH224" s="23" t="s">
        <v>210</v>
      </c>
      <c r="BI224" s="23" t="s">
        <v>210</v>
      </c>
      <c r="BJ224" s="23">
        <v>0</v>
      </c>
      <c r="BK224" s="23" t="s">
        <v>210</v>
      </c>
      <c r="BL224" s="23">
        <v>0</v>
      </c>
      <c r="BM224" s="23" t="s">
        <v>1811</v>
      </c>
      <c r="BN224" s="23">
        <v>13896889756</v>
      </c>
      <c r="BO224" s="23"/>
      <c r="BP224" s="23" t="s">
        <v>209</v>
      </c>
      <c r="BQ224" s="49">
        <f t="shared" si="53"/>
        <v>33.518</v>
      </c>
      <c r="BR224" s="49">
        <f t="shared" si="50"/>
        <v>33.518</v>
      </c>
      <c r="BS224" s="49">
        <f t="shared" si="54"/>
        <v>33.518</v>
      </c>
      <c r="BT224" s="49">
        <f t="shared" si="55"/>
        <v>0</v>
      </c>
      <c r="BU224" s="49">
        <f t="shared" si="48"/>
        <v>0</v>
      </c>
      <c r="BV224" s="49">
        <f t="shared" si="56"/>
        <v>0</v>
      </c>
      <c r="BW224" s="49">
        <f t="shared" si="57"/>
        <v>0</v>
      </c>
      <c r="BX224" s="49">
        <f t="shared" si="58"/>
        <v>33.518</v>
      </c>
      <c r="BY224" s="49">
        <v>33.518</v>
      </c>
      <c r="BZ224" s="52" t="s">
        <v>4078</v>
      </c>
      <c r="CA224" s="52" t="s">
        <v>4079</v>
      </c>
      <c r="CB224" s="36"/>
      <c r="CC224" s="36"/>
      <c r="CD224" s="36"/>
      <c r="CE224" s="36">
        <f t="shared" si="59"/>
        <v>0</v>
      </c>
      <c r="CF224" s="36"/>
      <c r="CG224" s="36"/>
      <c r="CH224" s="36"/>
      <c r="CI224" s="36"/>
      <c r="CJ224" s="36"/>
      <c r="CK224" s="36"/>
      <c r="CL224" s="36"/>
      <c r="CM224" s="36"/>
      <c r="CN224" s="36"/>
      <c r="CO224" s="36"/>
      <c r="CP224" s="36">
        <v>70</v>
      </c>
      <c r="CQ224" s="36">
        <f t="shared" si="60"/>
        <v>0</v>
      </c>
      <c r="CR224" s="36"/>
      <c r="CS224" s="36"/>
      <c r="CT224" s="36"/>
      <c r="CU224" s="36"/>
      <c r="CV224" s="36"/>
      <c r="CW224" s="36"/>
      <c r="CX224" s="59">
        <f t="shared" si="49"/>
        <v>0</v>
      </c>
      <c r="CY224" s="36"/>
      <c r="CZ224" s="36"/>
      <c r="DA224" s="36"/>
      <c r="DB224" s="36"/>
      <c r="DC224" s="36"/>
      <c r="DD224" s="36"/>
      <c r="DE224" s="59">
        <f t="shared" si="61"/>
        <v>33.52</v>
      </c>
      <c r="DF224" s="59">
        <v>33.52</v>
      </c>
      <c r="DG224" s="59">
        <v>0</v>
      </c>
      <c r="DH224" s="59"/>
      <c r="DI224" s="59"/>
      <c r="DJ224" s="59"/>
      <c r="DK224" s="59" t="s">
        <v>4075</v>
      </c>
      <c r="DL224" s="59">
        <v>0</v>
      </c>
      <c r="DM224" s="23">
        <v>0</v>
      </c>
    </row>
    <row r="225" s="9" customFormat="1" ht="70" customHeight="1" spans="1:117">
      <c r="A225" s="23"/>
      <c r="B225" s="23"/>
      <c r="C225" s="23"/>
      <c r="D225" s="23"/>
      <c r="E225" s="23"/>
      <c r="F225" s="23"/>
      <c r="G225" s="23"/>
      <c r="H225" s="23"/>
      <c r="I225" s="23"/>
      <c r="J225" s="23"/>
      <c r="K225" s="23"/>
      <c r="L225" s="23"/>
      <c r="M225" s="23"/>
      <c r="N225" s="23"/>
      <c r="O225" s="23"/>
      <c r="P225" s="23"/>
      <c r="Q225" s="23">
        <f>SUBTOTAL(103,$W$7:W225)*1</f>
        <v>219</v>
      </c>
      <c r="R225" s="23" t="s">
        <v>4110</v>
      </c>
      <c r="S225" s="23">
        <v>-70</v>
      </c>
      <c r="T225" s="23"/>
      <c r="U225" s="23"/>
      <c r="V225" s="23" t="s">
        <v>4065</v>
      </c>
      <c r="W225" s="23" t="s">
        <v>3994</v>
      </c>
      <c r="X225" s="23" t="s">
        <v>215</v>
      </c>
      <c r="Y225" s="23" t="s">
        <v>216</v>
      </c>
      <c r="Z225" s="23" t="s">
        <v>217</v>
      </c>
      <c r="AA225" s="23" t="s">
        <v>3995</v>
      </c>
      <c r="AB225" s="23" t="s">
        <v>196</v>
      </c>
      <c r="AC225" s="23" t="s">
        <v>355</v>
      </c>
      <c r="AD225" s="23" t="s">
        <v>4339</v>
      </c>
      <c r="AE225" s="23" t="s">
        <v>4340</v>
      </c>
      <c r="AF225" s="23" t="s">
        <v>4339</v>
      </c>
      <c r="AG225" s="23" t="s">
        <v>4341</v>
      </c>
      <c r="AH225" s="23" t="s">
        <v>1730</v>
      </c>
      <c r="AI225" s="23" t="s">
        <v>203</v>
      </c>
      <c r="AJ225" s="23" t="s">
        <v>4190</v>
      </c>
      <c r="AK225" s="23" t="s">
        <v>4342</v>
      </c>
      <c r="AL225" s="23" t="s">
        <v>4343</v>
      </c>
      <c r="AM225" s="33" t="s">
        <v>1318</v>
      </c>
      <c r="AN225" s="33" t="s">
        <v>290</v>
      </c>
      <c r="AO225" s="23"/>
      <c r="AP225" s="23"/>
      <c r="AQ225" s="23"/>
      <c r="AR225" s="23"/>
      <c r="AS225" s="23"/>
      <c r="AT225" s="23"/>
      <c r="AU225" s="36"/>
      <c r="AV225" s="36"/>
      <c r="AW225" s="36">
        <f t="shared" si="51"/>
        <v>0</v>
      </c>
      <c r="AX225" s="36">
        <f t="shared" si="62"/>
        <v>0</v>
      </c>
      <c r="AY225" s="36"/>
      <c r="AZ225" s="36"/>
      <c r="BA225" s="40">
        <v>0</v>
      </c>
      <c r="BB225" s="40">
        <v>0</v>
      </c>
      <c r="BC225" s="23">
        <v>0</v>
      </c>
      <c r="BD225" s="23">
        <v>0</v>
      </c>
      <c r="BE225" s="23">
        <v>0</v>
      </c>
      <c r="BF225" s="23">
        <v>0</v>
      </c>
      <c r="BG225" s="23">
        <v>0</v>
      </c>
      <c r="BH225" s="23">
        <v>0</v>
      </c>
      <c r="BI225" s="23">
        <v>0</v>
      </c>
      <c r="BJ225" s="23">
        <v>0</v>
      </c>
      <c r="BK225" s="23">
        <v>0</v>
      </c>
      <c r="BL225" s="23">
        <v>0</v>
      </c>
      <c r="BM225" s="23">
        <v>0</v>
      </c>
      <c r="BN225" s="23">
        <v>0</v>
      </c>
      <c r="BO225" s="23"/>
      <c r="BP225" s="23"/>
      <c r="BQ225" s="49">
        <f t="shared" si="53"/>
        <v>0</v>
      </c>
      <c r="BR225" s="49">
        <f t="shared" si="50"/>
        <v>0</v>
      </c>
      <c r="BS225" s="49">
        <f t="shared" si="54"/>
        <v>0</v>
      </c>
      <c r="BT225" s="49">
        <f t="shared" si="55"/>
        <v>0</v>
      </c>
      <c r="BU225" s="49">
        <f t="shared" si="48"/>
        <v>0</v>
      </c>
      <c r="BV225" s="49">
        <f t="shared" si="56"/>
        <v>0</v>
      </c>
      <c r="BW225" s="49">
        <f t="shared" si="57"/>
        <v>0</v>
      </c>
      <c r="BX225" s="49">
        <f t="shared" si="58"/>
        <v>0</v>
      </c>
      <c r="BY225" s="49"/>
      <c r="BZ225" s="52"/>
      <c r="CA225" s="49"/>
      <c r="CB225" s="36"/>
      <c r="CC225" s="36"/>
      <c r="CD225" s="36"/>
      <c r="CE225" s="36">
        <f t="shared" si="59"/>
        <v>0</v>
      </c>
      <c r="CF225" s="36"/>
      <c r="CG225" s="36"/>
      <c r="CH225" s="36"/>
      <c r="CI225" s="36"/>
      <c r="CJ225" s="36"/>
      <c r="CK225" s="36"/>
      <c r="CL225" s="36"/>
      <c r="CM225" s="36"/>
      <c r="CN225" s="36"/>
      <c r="CO225" s="36"/>
      <c r="CP225" s="36"/>
      <c r="CQ225" s="36">
        <f t="shared" si="60"/>
        <v>0</v>
      </c>
      <c r="CR225" s="36"/>
      <c r="CS225" s="36"/>
      <c r="CT225" s="36"/>
      <c r="CU225" s="36"/>
      <c r="CV225" s="36"/>
      <c r="CW225" s="36"/>
      <c r="CX225" s="59">
        <f t="shared" si="49"/>
        <v>0</v>
      </c>
      <c r="CY225" s="36"/>
      <c r="CZ225" s="36"/>
      <c r="DA225" s="36"/>
      <c r="DB225" s="36"/>
      <c r="DC225" s="36"/>
      <c r="DD225" s="36"/>
      <c r="DE225" s="59">
        <f t="shared" si="61"/>
        <v>0</v>
      </c>
      <c r="DF225" s="59">
        <v>0</v>
      </c>
      <c r="DG225" s="59">
        <v>0</v>
      </c>
      <c r="DH225" s="59"/>
      <c r="DI225" s="59"/>
      <c r="DJ225" s="59"/>
      <c r="DK225" s="59" t="s">
        <v>4113</v>
      </c>
      <c r="DL225" s="59"/>
      <c r="DM225" s="23"/>
    </row>
    <row r="226" s="9" customFormat="1" ht="70" customHeight="1" spans="1:117">
      <c r="A226" s="23"/>
      <c r="B226" s="23"/>
      <c r="C226" s="23"/>
      <c r="D226" s="23"/>
      <c r="E226" s="23"/>
      <c r="F226" s="23"/>
      <c r="G226" s="23"/>
      <c r="H226" s="23"/>
      <c r="I226" s="23"/>
      <c r="J226" s="23"/>
      <c r="K226" s="23"/>
      <c r="L226" s="23"/>
      <c r="M226" s="23"/>
      <c r="N226" s="23"/>
      <c r="O226" s="23"/>
      <c r="P226" s="23"/>
      <c r="Q226" s="23">
        <f>SUBTOTAL(103,$W$7:W226)*1</f>
        <v>220</v>
      </c>
      <c r="R226" s="23" t="s">
        <v>10</v>
      </c>
      <c r="S226" s="23"/>
      <c r="T226" s="76">
        <v>158.036</v>
      </c>
      <c r="U226" s="23"/>
      <c r="V226" s="23" t="s">
        <v>4065</v>
      </c>
      <c r="W226" s="23" t="s">
        <v>2147</v>
      </c>
      <c r="X226" s="23" t="s">
        <v>215</v>
      </c>
      <c r="Y226" s="23" t="s">
        <v>571</v>
      </c>
      <c r="Z226" s="23" t="s">
        <v>1780</v>
      </c>
      <c r="AA226" s="23" t="s">
        <v>2148</v>
      </c>
      <c r="AB226" s="23" t="s">
        <v>196</v>
      </c>
      <c r="AC226" s="23" t="s">
        <v>2149</v>
      </c>
      <c r="AD226" s="23" t="s">
        <v>2150</v>
      </c>
      <c r="AE226" s="23" t="s">
        <v>2151</v>
      </c>
      <c r="AF226" s="23" t="s">
        <v>2150</v>
      </c>
      <c r="AG226" s="23" t="s">
        <v>2152</v>
      </c>
      <c r="AH226" s="23" t="s">
        <v>2153</v>
      </c>
      <c r="AI226" s="23" t="s">
        <v>225</v>
      </c>
      <c r="AJ226" s="23" t="s">
        <v>2154</v>
      </c>
      <c r="AK226" s="23" t="s">
        <v>2155</v>
      </c>
      <c r="AL226" s="23" t="s">
        <v>1810</v>
      </c>
      <c r="AM226" s="33" t="s">
        <v>365</v>
      </c>
      <c r="AN226" s="33" t="s">
        <v>230</v>
      </c>
      <c r="AO226" s="23" t="s">
        <v>1457</v>
      </c>
      <c r="AP226" s="23" t="s">
        <v>93</v>
      </c>
      <c r="AQ226" s="23"/>
      <c r="AR226" s="23"/>
      <c r="AS226" s="23"/>
      <c r="AT226" s="23"/>
      <c r="AU226" s="36">
        <v>650</v>
      </c>
      <c r="AV226" s="36">
        <v>650</v>
      </c>
      <c r="AW226" s="36">
        <f t="shared" si="51"/>
        <v>585.036</v>
      </c>
      <c r="AX226" s="36">
        <f t="shared" si="62"/>
        <v>-158.036</v>
      </c>
      <c r="AY226" s="36">
        <f t="shared" si="63"/>
        <v>223</v>
      </c>
      <c r="AZ226" s="36"/>
      <c r="BA226" s="40">
        <v>1000</v>
      </c>
      <c r="BB226" s="40">
        <v>20</v>
      </c>
      <c r="BC226" s="23" t="s">
        <v>210</v>
      </c>
      <c r="BD226" s="23" t="s">
        <v>210</v>
      </c>
      <c r="BE226" s="23" t="s">
        <v>211</v>
      </c>
      <c r="BF226" s="23">
        <v>0</v>
      </c>
      <c r="BG226" s="23" t="s">
        <v>212</v>
      </c>
      <c r="BH226" s="23" t="s">
        <v>210</v>
      </c>
      <c r="BI226" s="23" t="s">
        <v>210</v>
      </c>
      <c r="BJ226" s="23">
        <v>0</v>
      </c>
      <c r="BK226" s="23" t="s">
        <v>210</v>
      </c>
      <c r="BL226" s="23">
        <v>0</v>
      </c>
      <c r="BM226" s="23" t="s">
        <v>2156</v>
      </c>
      <c r="BN226" s="23">
        <v>13709485650</v>
      </c>
      <c r="BO226" s="23"/>
      <c r="BP226" s="23" t="s">
        <v>209</v>
      </c>
      <c r="BQ226" s="49">
        <f t="shared" si="53"/>
        <v>585.036</v>
      </c>
      <c r="BR226" s="49">
        <f t="shared" si="50"/>
        <v>585.036</v>
      </c>
      <c r="BS226" s="49">
        <f t="shared" si="54"/>
        <v>585.036</v>
      </c>
      <c r="BT226" s="49">
        <f t="shared" si="55"/>
        <v>0</v>
      </c>
      <c r="BU226" s="49">
        <f t="shared" si="48"/>
        <v>0</v>
      </c>
      <c r="BV226" s="49">
        <f t="shared" si="56"/>
        <v>0</v>
      </c>
      <c r="BW226" s="49">
        <f t="shared" si="57"/>
        <v>0</v>
      </c>
      <c r="BX226" s="49">
        <f t="shared" si="58"/>
        <v>585.036</v>
      </c>
      <c r="BY226" s="49">
        <v>585.036</v>
      </c>
      <c r="BZ226" s="52" t="s">
        <v>4078</v>
      </c>
      <c r="CA226" s="52" t="s">
        <v>4079</v>
      </c>
      <c r="CB226" s="36"/>
      <c r="CC226" s="36"/>
      <c r="CD226" s="36"/>
      <c r="CE226" s="36">
        <f t="shared" si="59"/>
        <v>0</v>
      </c>
      <c r="CF226" s="36"/>
      <c r="CG226" s="36"/>
      <c r="CH226" s="36"/>
      <c r="CI226" s="36"/>
      <c r="CJ226" s="36"/>
      <c r="CK226" s="36"/>
      <c r="CL226" s="36"/>
      <c r="CM226" s="36"/>
      <c r="CN226" s="36"/>
      <c r="CO226" s="36"/>
      <c r="CP226" s="36">
        <v>223</v>
      </c>
      <c r="CQ226" s="36">
        <f t="shared" si="60"/>
        <v>0</v>
      </c>
      <c r="CR226" s="36"/>
      <c r="CS226" s="36"/>
      <c r="CT226" s="36"/>
      <c r="CU226" s="36"/>
      <c r="CV226" s="36"/>
      <c r="CW226" s="36"/>
      <c r="CX226" s="59">
        <f t="shared" si="49"/>
        <v>0</v>
      </c>
      <c r="CY226" s="36"/>
      <c r="CZ226" s="36"/>
      <c r="DA226" s="36"/>
      <c r="DB226" s="36"/>
      <c r="DC226" s="36"/>
      <c r="DD226" s="36"/>
      <c r="DE226" s="59">
        <f t="shared" si="61"/>
        <v>585.04</v>
      </c>
      <c r="DF226" s="59">
        <v>585.04</v>
      </c>
      <c r="DG226" s="59">
        <v>0</v>
      </c>
      <c r="DH226" s="59"/>
      <c r="DI226" s="59"/>
      <c r="DJ226" s="59"/>
      <c r="DK226" s="59" t="s">
        <v>4075</v>
      </c>
      <c r="DL226" s="59">
        <v>0</v>
      </c>
      <c r="DM226" s="23">
        <v>0</v>
      </c>
    </row>
    <row r="227" s="9" customFormat="1" ht="70" customHeight="1" spans="1:117">
      <c r="A227" s="23"/>
      <c r="B227" s="23"/>
      <c r="C227" s="23"/>
      <c r="D227" s="23"/>
      <c r="E227" s="23"/>
      <c r="F227" s="23"/>
      <c r="G227" s="23"/>
      <c r="H227" s="23"/>
      <c r="I227" s="23"/>
      <c r="J227" s="23"/>
      <c r="K227" s="23"/>
      <c r="L227" s="23"/>
      <c r="M227" s="23"/>
      <c r="N227" s="23"/>
      <c r="O227" s="23"/>
      <c r="P227" s="23"/>
      <c r="Q227" s="23">
        <f>SUBTOTAL(103,$W$7:W227)*1</f>
        <v>221</v>
      </c>
      <c r="R227" s="23"/>
      <c r="S227" s="23"/>
      <c r="T227" s="23"/>
      <c r="U227" s="23"/>
      <c r="V227" s="23" t="s">
        <v>4065</v>
      </c>
      <c r="W227" s="23" t="s">
        <v>2157</v>
      </c>
      <c r="X227" s="23" t="s">
        <v>215</v>
      </c>
      <c r="Y227" s="23" t="s">
        <v>571</v>
      </c>
      <c r="Z227" s="23" t="s">
        <v>1780</v>
      </c>
      <c r="AA227" s="23" t="s">
        <v>2158</v>
      </c>
      <c r="AB227" s="23" t="s">
        <v>196</v>
      </c>
      <c r="AC227" s="23" t="s">
        <v>2159</v>
      </c>
      <c r="AD227" s="23" t="s">
        <v>2160</v>
      </c>
      <c r="AE227" s="23" t="s">
        <v>2161</v>
      </c>
      <c r="AF227" s="23" t="s">
        <v>2160</v>
      </c>
      <c r="AG227" s="23" t="s">
        <v>2160</v>
      </c>
      <c r="AH227" s="23" t="s">
        <v>2162</v>
      </c>
      <c r="AI227" s="23" t="s">
        <v>225</v>
      </c>
      <c r="AJ227" s="23" t="s">
        <v>2163</v>
      </c>
      <c r="AK227" s="23" t="s">
        <v>2164</v>
      </c>
      <c r="AL227" s="23" t="s">
        <v>2165</v>
      </c>
      <c r="AM227" s="33" t="s">
        <v>365</v>
      </c>
      <c r="AN227" s="33" t="s">
        <v>230</v>
      </c>
      <c r="AO227" s="23" t="s">
        <v>1457</v>
      </c>
      <c r="AP227" s="23" t="s">
        <v>93</v>
      </c>
      <c r="AQ227" s="23"/>
      <c r="AR227" s="23"/>
      <c r="AS227" s="23"/>
      <c r="AT227" s="23"/>
      <c r="AU227" s="36">
        <v>230</v>
      </c>
      <c r="AV227" s="36">
        <v>230</v>
      </c>
      <c r="AW227" s="36">
        <f t="shared" si="51"/>
        <v>219</v>
      </c>
      <c r="AX227" s="36">
        <f t="shared" si="62"/>
        <v>0</v>
      </c>
      <c r="AY227" s="36">
        <f t="shared" si="63"/>
        <v>11</v>
      </c>
      <c r="AZ227" s="36"/>
      <c r="BA227" s="40">
        <v>100</v>
      </c>
      <c r="BB227" s="40">
        <v>20</v>
      </c>
      <c r="BC227" s="23" t="s">
        <v>210</v>
      </c>
      <c r="BD227" s="23" t="s">
        <v>210</v>
      </c>
      <c r="BE227" s="23" t="s">
        <v>211</v>
      </c>
      <c r="BF227" s="23">
        <v>0</v>
      </c>
      <c r="BG227" s="23" t="s">
        <v>212</v>
      </c>
      <c r="BH227" s="23" t="s">
        <v>210</v>
      </c>
      <c r="BI227" s="23" t="s">
        <v>210</v>
      </c>
      <c r="BJ227" s="23">
        <v>0</v>
      </c>
      <c r="BK227" s="23" t="s">
        <v>210</v>
      </c>
      <c r="BL227" s="23">
        <v>0</v>
      </c>
      <c r="BM227" s="23" t="s">
        <v>2166</v>
      </c>
      <c r="BN227" s="23">
        <v>13609496272</v>
      </c>
      <c r="BO227" s="23"/>
      <c r="BP227" s="23" t="s">
        <v>209</v>
      </c>
      <c r="BQ227" s="49">
        <f t="shared" si="53"/>
        <v>219</v>
      </c>
      <c r="BR227" s="49">
        <f t="shared" si="50"/>
        <v>219</v>
      </c>
      <c r="BS227" s="49">
        <f t="shared" si="54"/>
        <v>219</v>
      </c>
      <c r="BT227" s="49">
        <f t="shared" si="55"/>
        <v>0</v>
      </c>
      <c r="BU227" s="49">
        <f t="shared" si="48"/>
        <v>0</v>
      </c>
      <c r="BV227" s="49">
        <f t="shared" si="56"/>
        <v>0</v>
      </c>
      <c r="BW227" s="49">
        <f t="shared" si="57"/>
        <v>0</v>
      </c>
      <c r="BX227" s="49">
        <f t="shared" si="58"/>
        <v>219</v>
      </c>
      <c r="BY227" s="49">
        <v>219</v>
      </c>
      <c r="BZ227" s="52" t="s">
        <v>4078</v>
      </c>
      <c r="CA227" s="52" t="s">
        <v>4079</v>
      </c>
      <c r="CB227" s="36"/>
      <c r="CC227" s="36"/>
      <c r="CD227" s="36"/>
      <c r="CE227" s="36">
        <f t="shared" si="59"/>
        <v>0</v>
      </c>
      <c r="CF227" s="36"/>
      <c r="CG227" s="36"/>
      <c r="CH227" s="36"/>
      <c r="CI227" s="36"/>
      <c r="CJ227" s="36"/>
      <c r="CK227" s="36"/>
      <c r="CL227" s="36"/>
      <c r="CM227" s="36"/>
      <c r="CN227" s="36"/>
      <c r="CO227" s="36"/>
      <c r="CP227" s="36">
        <v>11</v>
      </c>
      <c r="CQ227" s="36">
        <f t="shared" si="60"/>
        <v>0</v>
      </c>
      <c r="CR227" s="36"/>
      <c r="CS227" s="36"/>
      <c r="CT227" s="36"/>
      <c r="CU227" s="36"/>
      <c r="CV227" s="36"/>
      <c r="CW227" s="36"/>
      <c r="CX227" s="59">
        <f t="shared" si="49"/>
        <v>0</v>
      </c>
      <c r="CY227" s="36"/>
      <c r="CZ227" s="36"/>
      <c r="DA227" s="36"/>
      <c r="DB227" s="36"/>
      <c r="DC227" s="36"/>
      <c r="DD227" s="36"/>
      <c r="DE227" s="59">
        <f t="shared" si="61"/>
        <v>120.18</v>
      </c>
      <c r="DF227" s="59">
        <v>120.18</v>
      </c>
      <c r="DG227" s="59">
        <v>0</v>
      </c>
      <c r="DH227" s="59"/>
      <c r="DI227" s="59"/>
      <c r="DJ227" s="59"/>
      <c r="DK227" s="59" t="s">
        <v>4344</v>
      </c>
      <c r="DL227" s="59">
        <v>0</v>
      </c>
      <c r="DM227" s="23">
        <v>0</v>
      </c>
    </row>
    <row r="228" s="9" customFormat="1" ht="70" customHeight="1" spans="1:117">
      <c r="A228" s="23"/>
      <c r="B228" s="23"/>
      <c r="C228" s="23"/>
      <c r="D228" s="23"/>
      <c r="E228" s="23"/>
      <c r="F228" s="23"/>
      <c r="G228" s="23"/>
      <c r="H228" s="23"/>
      <c r="I228" s="23"/>
      <c r="J228" s="23"/>
      <c r="K228" s="23"/>
      <c r="L228" s="23"/>
      <c r="M228" s="23"/>
      <c r="N228" s="23"/>
      <c r="O228" s="23"/>
      <c r="P228" s="23"/>
      <c r="Q228" s="23">
        <f>SUBTOTAL(103,$W$7:W228)*1</f>
        <v>222</v>
      </c>
      <c r="R228" s="23"/>
      <c r="S228" s="23"/>
      <c r="T228" s="30"/>
      <c r="U228" s="23"/>
      <c r="V228" s="23" t="s">
        <v>4065</v>
      </c>
      <c r="W228" s="23" t="s">
        <v>2167</v>
      </c>
      <c r="X228" s="23" t="s">
        <v>215</v>
      </c>
      <c r="Y228" s="23" t="s">
        <v>571</v>
      </c>
      <c r="Z228" s="23" t="s">
        <v>1780</v>
      </c>
      <c r="AA228" s="23" t="s">
        <v>2168</v>
      </c>
      <c r="AB228" s="23" t="s">
        <v>196</v>
      </c>
      <c r="AC228" s="23" t="s">
        <v>2169</v>
      </c>
      <c r="AD228" s="23" t="s">
        <v>2170</v>
      </c>
      <c r="AE228" s="23" t="s">
        <v>2171</v>
      </c>
      <c r="AF228" s="23" t="s">
        <v>2170</v>
      </c>
      <c r="AG228" s="23" t="s">
        <v>2172</v>
      </c>
      <c r="AH228" s="23" t="s">
        <v>1818</v>
      </c>
      <c r="AI228" s="23" t="s">
        <v>225</v>
      </c>
      <c r="AJ228" s="23" t="s">
        <v>2173</v>
      </c>
      <c r="AK228" s="23" t="s">
        <v>2174</v>
      </c>
      <c r="AL228" s="23" t="s">
        <v>2175</v>
      </c>
      <c r="AM228" s="33" t="s">
        <v>365</v>
      </c>
      <c r="AN228" s="33" t="s">
        <v>290</v>
      </c>
      <c r="AO228" s="23" t="s">
        <v>1457</v>
      </c>
      <c r="AP228" s="23" t="s">
        <v>93</v>
      </c>
      <c r="AQ228" s="23"/>
      <c r="AR228" s="23"/>
      <c r="AS228" s="23"/>
      <c r="AT228" s="23"/>
      <c r="AU228" s="36">
        <v>950</v>
      </c>
      <c r="AV228" s="36">
        <v>950</v>
      </c>
      <c r="AW228" s="36">
        <f t="shared" si="51"/>
        <v>950</v>
      </c>
      <c r="AX228" s="36">
        <f t="shared" si="62"/>
        <v>0</v>
      </c>
      <c r="AY228" s="36">
        <v>0</v>
      </c>
      <c r="AZ228" s="36"/>
      <c r="BA228" s="40">
        <v>4000</v>
      </c>
      <c r="BB228" s="40">
        <v>50</v>
      </c>
      <c r="BC228" s="23" t="s">
        <v>210</v>
      </c>
      <c r="BD228" s="23" t="s">
        <v>210</v>
      </c>
      <c r="BE228" s="23" t="s">
        <v>211</v>
      </c>
      <c r="BF228" s="23">
        <v>0</v>
      </c>
      <c r="BG228" s="23" t="s">
        <v>212</v>
      </c>
      <c r="BH228" s="23" t="s">
        <v>210</v>
      </c>
      <c r="BI228" s="23" t="s">
        <v>210</v>
      </c>
      <c r="BJ228" s="23">
        <v>0</v>
      </c>
      <c r="BK228" s="23" t="s">
        <v>210</v>
      </c>
      <c r="BL228" s="23">
        <v>0</v>
      </c>
      <c r="BM228" s="23" t="s">
        <v>1822</v>
      </c>
      <c r="BN228" s="23" t="s">
        <v>1823</v>
      </c>
      <c r="BO228" s="23"/>
      <c r="BP228" s="23" t="s">
        <v>209</v>
      </c>
      <c r="BQ228" s="49">
        <f t="shared" si="53"/>
        <v>950</v>
      </c>
      <c r="BR228" s="49">
        <f t="shared" si="50"/>
        <v>950</v>
      </c>
      <c r="BS228" s="49">
        <f t="shared" si="54"/>
        <v>950</v>
      </c>
      <c r="BT228" s="49">
        <f t="shared" si="55"/>
        <v>0</v>
      </c>
      <c r="BU228" s="49">
        <f t="shared" si="48"/>
        <v>0</v>
      </c>
      <c r="BV228" s="49">
        <f t="shared" si="56"/>
        <v>0</v>
      </c>
      <c r="BW228" s="49">
        <f t="shared" si="57"/>
        <v>0</v>
      </c>
      <c r="BX228" s="49">
        <f t="shared" si="58"/>
        <v>950</v>
      </c>
      <c r="BY228" s="49">
        <v>950</v>
      </c>
      <c r="BZ228" s="52" t="s">
        <v>4078</v>
      </c>
      <c r="CA228" s="52" t="s">
        <v>4079</v>
      </c>
      <c r="CB228" s="36"/>
      <c r="CC228" s="36"/>
      <c r="CD228" s="36"/>
      <c r="CE228" s="36">
        <f t="shared" si="59"/>
        <v>0</v>
      </c>
      <c r="CF228" s="36"/>
      <c r="CG228" s="36"/>
      <c r="CH228" s="36"/>
      <c r="CI228" s="36"/>
      <c r="CJ228" s="36"/>
      <c r="CK228" s="36"/>
      <c r="CL228" s="36"/>
      <c r="CM228" s="36"/>
      <c r="CN228" s="36"/>
      <c r="CO228" s="36"/>
      <c r="CP228" s="36"/>
      <c r="CQ228" s="36">
        <f t="shared" si="60"/>
        <v>0</v>
      </c>
      <c r="CR228" s="36"/>
      <c r="CS228" s="36"/>
      <c r="CT228" s="36"/>
      <c r="CU228" s="36"/>
      <c r="CV228" s="36"/>
      <c r="CW228" s="36"/>
      <c r="CX228" s="59">
        <f t="shared" si="49"/>
        <v>0</v>
      </c>
      <c r="CY228" s="36"/>
      <c r="CZ228" s="36"/>
      <c r="DA228" s="36"/>
      <c r="DB228" s="36"/>
      <c r="DC228" s="36"/>
      <c r="DD228" s="36"/>
      <c r="DE228" s="59">
        <f t="shared" si="61"/>
        <v>836.77</v>
      </c>
      <c r="DF228" s="59">
        <v>836.77</v>
      </c>
      <c r="DG228" s="59">
        <v>0</v>
      </c>
      <c r="DH228" s="59"/>
      <c r="DI228" s="59"/>
      <c r="DJ228" s="59"/>
      <c r="DK228" s="59" t="s">
        <v>4075</v>
      </c>
      <c r="DL228" s="59">
        <v>0</v>
      </c>
      <c r="DM228" s="23">
        <v>0</v>
      </c>
    </row>
    <row r="229" s="9" customFormat="1" ht="70" customHeight="1" spans="1:117">
      <c r="A229" s="23"/>
      <c r="B229" s="23"/>
      <c r="C229" s="23"/>
      <c r="D229" s="23"/>
      <c r="E229" s="23"/>
      <c r="F229" s="23"/>
      <c r="G229" s="23"/>
      <c r="H229" s="23"/>
      <c r="I229" s="23"/>
      <c r="J229" s="23"/>
      <c r="K229" s="23"/>
      <c r="L229" s="23"/>
      <c r="M229" s="23"/>
      <c r="N229" s="23"/>
      <c r="O229" s="23"/>
      <c r="P229" s="23"/>
      <c r="Q229" s="23">
        <f>SUBTOTAL(103,$W$7:W229)*1</f>
        <v>223</v>
      </c>
      <c r="R229" s="23"/>
      <c r="S229" s="23"/>
      <c r="T229" s="23"/>
      <c r="U229" s="23"/>
      <c r="V229" s="23" t="s">
        <v>4065</v>
      </c>
      <c r="W229" s="23" t="s">
        <v>2176</v>
      </c>
      <c r="X229" s="23" t="s">
        <v>215</v>
      </c>
      <c r="Y229" s="23" t="s">
        <v>216</v>
      </c>
      <c r="Z229" s="23" t="s">
        <v>217</v>
      </c>
      <c r="AA229" s="23" t="s">
        <v>2177</v>
      </c>
      <c r="AB229" s="23" t="s">
        <v>196</v>
      </c>
      <c r="AC229" s="23" t="s">
        <v>87</v>
      </c>
      <c r="AD229" s="23" t="s">
        <v>2178</v>
      </c>
      <c r="AE229" s="23" t="s">
        <v>2179</v>
      </c>
      <c r="AF229" s="23" t="s">
        <v>2178</v>
      </c>
      <c r="AG229" s="23" t="s">
        <v>2180</v>
      </c>
      <c r="AH229" s="23" t="s">
        <v>202</v>
      </c>
      <c r="AI229" s="23" t="s">
        <v>269</v>
      </c>
      <c r="AJ229" s="23" t="s">
        <v>2181</v>
      </c>
      <c r="AK229" s="23" t="s">
        <v>2182</v>
      </c>
      <c r="AL229" s="23" t="s">
        <v>2183</v>
      </c>
      <c r="AM229" s="33" t="s">
        <v>1539</v>
      </c>
      <c r="AN229" s="33" t="s">
        <v>207</v>
      </c>
      <c r="AO229" s="23" t="s">
        <v>1457</v>
      </c>
      <c r="AP229" s="23" t="s">
        <v>86</v>
      </c>
      <c r="AQ229" s="23"/>
      <c r="AR229" s="23"/>
      <c r="AS229" s="23"/>
      <c r="AT229" s="23"/>
      <c r="AU229" s="36">
        <v>100</v>
      </c>
      <c r="AV229" s="36">
        <v>100</v>
      </c>
      <c r="AW229" s="36">
        <f t="shared" si="51"/>
        <v>100</v>
      </c>
      <c r="AX229" s="36">
        <f t="shared" si="62"/>
        <v>0</v>
      </c>
      <c r="AY229" s="36">
        <v>0</v>
      </c>
      <c r="AZ229" s="36"/>
      <c r="BA229" s="40">
        <v>50</v>
      </c>
      <c r="BB229" s="40">
        <v>8</v>
      </c>
      <c r="BC229" s="23" t="s">
        <v>210</v>
      </c>
      <c r="BD229" s="23" t="s">
        <v>209</v>
      </c>
      <c r="BE229" s="23" t="s">
        <v>211</v>
      </c>
      <c r="BF229" s="23">
        <v>0</v>
      </c>
      <c r="BG229" s="23" t="s">
        <v>212</v>
      </c>
      <c r="BH229" s="23" t="s">
        <v>209</v>
      </c>
      <c r="BI229" s="23" t="s">
        <v>210</v>
      </c>
      <c r="BJ229" s="23">
        <v>0</v>
      </c>
      <c r="BK229" s="23" t="s">
        <v>210</v>
      </c>
      <c r="BL229" s="23">
        <v>0</v>
      </c>
      <c r="BM229" s="23" t="s">
        <v>1166</v>
      </c>
      <c r="BN229" s="23">
        <v>75560746</v>
      </c>
      <c r="BO229" s="23"/>
      <c r="BP229" s="23" t="s">
        <v>209</v>
      </c>
      <c r="BQ229" s="49">
        <f t="shared" si="53"/>
        <v>100</v>
      </c>
      <c r="BR229" s="49">
        <f t="shared" si="50"/>
        <v>100</v>
      </c>
      <c r="BS229" s="49">
        <f t="shared" si="54"/>
        <v>100</v>
      </c>
      <c r="BT229" s="49">
        <f t="shared" si="55"/>
        <v>0</v>
      </c>
      <c r="BU229" s="49">
        <f t="shared" si="48"/>
        <v>0</v>
      </c>
      <c r="BV229" s="49">
        <f t="shared" si="56"/>
        <v>0</v>
      </c>
      <c r="BW229" s="49">
        <f t="shared" si="57"/>
        <v>0</v>
      </c>
      <c r="BX229" s="49">
        <f t="shared" si="58"/>
        <v>100</v>
      </c>
      <c r="BY229" s="49">
        <v>100</v>
      </c>
      <c r="BZ229" s="52" t="s">
        <v>4078</v>
      </c>
      <c r="CA229" s="52" t="s">
        <v>4079</v>
      </c>
      <c r="CB229" s="36"/>
      <c r="CC229" s="36"/>
      <c r="CD229" s="36"/>
      <c r="CE229" s="36">
        <f t="shared" si="59"/>
        <v>0</v>
      </c>
      <c r="CF229" s="36"/>
      <c r="CG229" s="36"/>
      <c r="CH229" s="36"/>
      <c r="CI229" s="36"/>
      <c r="CJ229" s="36"/>
      <c r="CK229" s="36"/>
      <c r="CL229" s="36"/>
      <c r="CM229" s="36"/>
      <c r="CN229" s="36"/>
      <c r="CO229" s="36"/>
      <c r="CP229" s="36"/>
      <c r="CQ229" s="36">
        <f t="shared" si="60"/>
        <v>0</v>
      </c>
      <c r="CR229" s="36"/>
      <c r="CS229" s="36"/>
      <c r="CT229" s="36"/>
      <c r="CU229" s="36"/>
      <c r="CV229" s="36"/>
      <c r="CW229" s="36"/>
      <c r="CX229" s="59">
        <f t="shared" si="49"/>
        <v>0</v>
      </c>
      <c r="CY229" s="36"/>
      <c r="CZ229" s="36"/>
      <c r="DA229" s="36"/>
      <c r="DB229" s="36"/>
      <c r="DC229" s="36"/>
      <c r="DD229" s="36"/>
      <c r="DE229" s="59">
        <f t="shared" si="61"/>
        <v>0</v>
      </c>
      <c r="DF229" s="59">
        <v>0</v>
      </c>
      <c r="DG229" s="59">
        <v>0</v>
      </c>
      <c r="DH229" s="59"/>
      <c r="DI229" s="59"/>
      <c r="DJ229" s="59"/>
      <c r="DK229" s="59" t="s">
        <v>4083</v>
      </c>
      <c r="DL229" s="59">
        <v>0</v>
      </c>
      <c r="DM229" s="23">
        <v>0</v>
      </c>
    </row>
    <row r="230" s="9" customFormat="1" ht="70" customHeight="1" spans="1:117">
      <c r="A230" s="23"/>
      <c r="B230" s="23"/>
      <c r="C230" s="23"/>
      <c r="D230" s="23"/>
      <c r="E230" s="23"/>
      <c r="F230" s="23"/>
      <c r="G230" s="23"/>
      <c r="H230" s="23"/>
      <c r="I230" s="23"/>
      <c r="J230" s="23"/>
      <c r="K230" s="23"/>
      <c r="L230" s="23"/>
      <c r="M230" s="23"/>
      <c r="N230" s="23"/>
      <c r="O230" s="23"/>
      <c r="P230" s="23"/>
      <c r="Q230" s="23">
        <f>SUBTOTAL(103,$W$7:W230)*1</f>
        <v>224</v>
      </c>
      <c r="R230" s="23"/>
      <c r="S230" s="23"/>
      <c r="T230" s="30"/>
      <c r="U230" s="23"/>
      <c r="V230" s="23" t="s">
        <v>4065</v>
      </c>
      <c r="W230" s="23" t="s">
        <v>2184</v>
      </c>
      <c r="X230" s="23" t="s">
        <v>215</v>
      </c>
      <c r="Y230" s="23" t="s">
        <v>1834</v>
      </c>
      <c r="Z230" s="23" t="s">
        <v>1835</v>
      </c>
      <c r="AA230" s="23" t="s">
        <v>2185</v>
      </c>
      <c r="AB230" s="23" t="s">
        <v>196</v>
      </c>
      <c r="AC230" s="23" t="s">
        <v>87</v>
      </c>
      <c r="AD230" s="23" t="s">
        <v>2186</v>
      </c>
      <c r="AE230" s="23" t="s">
        <v>2187</v>
      </c>
      <c r="AF230" s="23" t="s">
        <v>2185</v>
      </c>
      <c r="AG230" s="23" t="s">
        <v>2188</v>
      </c>
      <c r="AH230" s="23" t="s">
        <v>268</v>
      </c>
      <c r="AI230" s="23" t="s">
        <v>225</v>
      </c>
      <c r="AJ230" s="23" t="s">
        <v>2189</v>
      </c>
      <c r="AK230" s="23">
        <v>0</v>
      </c>
      <c r="AL230" s="23" t="s">
        <v>2190</v>
      </c>
      <c r="AM230" s="33" t="s">
        <v>2191</v>
      </c>
      <c r="AN230" s="33" t="s">
        <v>257</v>
      </c>
      <c r="AO230" s="23" t="s">
        <v>1457</v>
      </c>
      <c r="AP230" s="23" t="s">
        <v>86</v>
      </c>
      <c r="AQ230" s="23"/>
      <c r="AR230" s="23"/>
      <c r="AS230" s="23"/>
      <c r="AT230" s="23"/>
      <c r="AU230" s="36">
        <v>80</v>
      </c>
      <c r="AV230" s="36">
        <v>80</v>
      </c>
      <c r="AW230" s="36">
        <f t="shared" si="51"/>
        <v>80</v>
      </c>
      <c r="AX230" s="36">
        <f t="shared" si="62"/>
        <v>0</v>
      </c>
      <c r="AY230" s="36">
        <v>0</v>
      </c>
      <c r="AZ230" s="36"/>
      <c r="BA230" s="40">
        <v>390</v>
      </c>
      <c r="BB230" s="40">
        <v>42</v>
      </c>
      <c r="BC230" s="23" t="s">
        <v>210</v>
      </c>
      <c r="BD230" s="23" t="s">
        <v>210</v>
      </c>
      <c r="BE230" s="23" t="s">
        <v>211</v>
      </c>
      <c r="BF230" s="23">
        <v>0</v>
      </c>
      <c r="BG230" s="23" t="s">
        <v>212</v>
      </c>
      <c r="BH230" s="23" t="s">
        <v>210</v>
      </c>
      <c r="BI230" s="23" t="s">
        <v>210</v>
      </c>
      <c r="BJ230" s="23">
        <v>0</v>
      </c>
      <c r="BK230" s="23" t="s">
        <v>210</v>
      </c>
      <c r="BL230" s="23">
        <v>0</v>
      </c>
      <c r="BM230" s="23" t="s">
        <v>1166</v>
      </c>
      <c r="BN230" s="23" t="s">
        <v>1167</v>
      </c>
      <c r="BO230" s="23"/>
      <c r="BP230" s="23" t="s">
        <v>209</v>
      </c>
      <c r="BQ230" s="49">
        <f t="shared" si="53"/>
        <v>80</v>
      </c>
      <c r="BR230" s="49">
        <f t="shared" si="50"/>
        <v>80</v>
      </c>
      <c r="BS230" s="49">
        <f t="shared" si="54"/>
        <v>80</v>
      </c>
      <c r="BT230" s="49">
        <f t="shared" si="55"/>
        <v>0</v>
      </c>
      <c r="BU230" s="49">
        <f t="shared" si="48"/>
        <v>0</v>
      </c>
      <c r="BV230" s="49">
        <f t="shared" si="56"/>
        <v>0</v>
      </c>
      <c r="BW230" s="49">
        <f t="shared" si="57"/>
        <v>0</v>
      </c>
      <c r="BX230" s="49">
        <f t="shared" si="58"/>
        <v>80</v>
      </c>
      <c r="BY230" s="49">
        <v>80</v>
      </c>
      <c r="BZ230" s="52" t="s">
        <v>4078</v>
      </c>
      <c r="CA230" s="52" t="s">
        <v>4079</v>
      </c>
      <c r="CB230" s="36"/>
      <c r="CC230" s="36"/>
      <c r="CD230" s="36"/>
      <c r="CE230" s="36">
        <f t="shared" si="59"/>
        <v>0</v>
      </c>
      <c r="CF230" s="36"/>
      <c r="CG230" s="36"/>
      <c r="CH230" s="36"/>
      <c r="CI230" s="36"/>
      <c r="CJ230" s="36"/>
      <c r="CK230" s="36"/>
      <c r="CL230" s="36"/>
      <c r="CM230" s="36"/>
      <c r="CN230" s="36"/>
      <c r="CO230" s="36"/>
      <c r="CP230" s="36"/>
      <c r="CQ230" s="36">
        <f t="shared" si="60"/>
        <v>0</v>
      </c>
      <c r="CR230" s="36"/>
      <c r="CS230" s="36"/>
      <c r="CT230" s="36"/>
      <c r="CU230" s="36"/>
      <c r="CV230" s="36"/>
      <c r="CW230" s="36"/>
      <c r="CX230" s="59">
        <f t="shared" si="49"/>
        <v>0</v>
      </c>
      <c r="CY230" s="36"/>
      <c r="CZ230" s="36"/>
      <c r="DA230" s="36"/>
      <c r="DB230" s="36"/>
      <c r="DC230" s="36"/>
      <c r="DD230" s="36"/>
      <c r="DE230" s="59">
        <f t="shared" si="61"/>
        <v>33.82</v>
      </c>
      <c r="DF230" s="59">
        <v>33.82</v>
      </c>
      <c r="DG230" s="59">
        <v>0</v>
      </c>
      <c r="DH230" s="59"/>
      <c r="DI230" s="59"/>
      <c r="DJ230" s="59"/>
      <c r="DK230" s="59" t="s">
        <v>4083</v>
      </c>
      <c r="DL230" s="59">
        <v>40</v>
      </c>
      <c r="DM230" s="23">
        <v>0</v>
      </c>
    </row>
    <row r="231" s="9" customFormat="1" ht="70" customHeight="1" spans="1:117">
      <c r="A231" s="23"/>
      <c r="B231" s="23"/>
      <c r="C231" s="23"/>
      <c r="D231" s="23"/>
      <c r="E231" s="23"/>
      <c r="F231" s="23"/>
      <c r="G231" s="23"/>
      <c r="H231" s="23"/>
      <c r="I231" s="23"/>
      <c r="J231" s="23"/>
      <c r="K231" s="23"/>
      <c r="L231" s="23"/>
      <c r="M231" s="23"/>
      <c r="N231" s="23"/>
      <c r="O231" s="23"/>
      <c r="P231" s="23"/>
      <c r="Q231" s="23">
        <f>SUBTOTAL(103,$W$7:W231)*1</f>
        <v>225</v>
      </c>
      <c r="R231" s="23"/>
      <c r="S231" s="23"/>
      <c r="T231" s="23"/>
      <c r="U231" s="23"/>
      <c r="V231" s="23" t="s">
        <v>4065</v>
      </c>
      <c r="W231" s="23" t="s">
        <v>2192</v>
      </c>
      <c r="X231" s="23" t="s">
        <v>192</v>
      </c>
      <c r="Y231" s="23" t="s">
        <v>193</v>
      </c>
      <c r="Z231" s="23" t="s">
        <v>548</v>
      </c>
      <c r="AA231" s="23" t="s">
        <v>2193</v>
      </c>
      <c r="AB231" s="23" t="s">
        <v>196</v>
      </c>
      <c r="AC231" s="23" t="s">
        <v>2194</v>
      </c>
      <c r="AD231" s="23" t="s">
        <v>2195</v>
      </c>
      <c r="AE231" s="23" t="s">
        <v>2196</v>
      </c>
      <c r="AF231" s="23" t="s">
        <v>2195</v>
      </c>
      <c r="AG231" s="23" t="s">
        <v>2193</v>
      </c>
      <c r="AH231" s="23" t="s">
        <v>224</v>
      </c>
      <c r="AI231" s="23" t="s">
        <v>203</v>
      </c>
      <c r="AJ231" s="23" t="s">
        <v>2197</v>
      </c>
      <c r="AK231" s="23" t="s">
        <v>2125</v>
      </c>
      <c r="AL231" s="23" t="s">
        <v>2198</v>
      </c>
      <c r="AM231" s="33" t="s">
        <v>2013</v>
      </c>
      <c r="AN231" s="33" t="s">
        <v>230</v>
      </c>
      <c r="AO231" s="23" t="s">
        <v>1457</v>
      </c>
      <c r="AP231" s="23" t="s">
        <v>52</v>
      </c>
      <c r="AQ231" s="23"/>
      <c r="AR231" s="23"/>
      <c r="AS231" s="23"/>
      <c r="AT231" s="23"/>
      <c r="AU231" s="36">
        <v>100</v>
      </c>
      <c r="AV231" s="36">
        <v>100</v>
      </c>
      <c r="AW231" s="36">
        <f t="shared" si="51"/>
        <v>100</v>
      </c>
      <c r="AX231" s="36">
        <f t="shared" si="62"/>
        <v>0</v>
      </c>
      <c r="AY231" s="36">
        <v>0</v>
      </c>
      <c r="AZ231" s="36"/>
      <c r="BA231" s="40">
        <v>0</v>
      </c>
      <c r="BB231" s="40">
        <v>0</v>
      </c>
      <c r="BC231" s="23" t="s">
        <v>210</v>
      </c>
      <c r="BD231" s="23">
        <v>0</v>
      </c>
      <c r="BE231" s="23">
        <v>0</v>
      </c>
      <c r="BF231" s="23">
        <v>0</v>
      </c>
      <c r="BG231" s="23">
        <v>0</v>
      </c>
      <c r="BH231" s="23">
        <v>0</v>
      </c>
      <c r="BI231" s="23">
        <v>0</v>
      </c>
      <c r="BJ231" s="23">
        <v>0</v>
      </c>
      <c r="BK231" s="23">
        <v>0</v>
      </c>
      <c r="BL231" s="23">
        <v>0</v>
      </c>
      <c r="BM231" s="23">
        <v>0</v>
      </c>
      <c r="BN231" s="23">
        <v>0</v>
      </c>
      <c r="BO231" s="23"/>
      <c r="BP231" s="23" t="s">
        <v>209</v>
      </c>
      <c r="BQ231" s="49">
        <f t="shared" si="53"/>
        <v>100</v>
      </c>
      <c r="BR231" s="49">
        <f t="shared" si="50"/>
        <v>60</v>
      </c>
      <c r="BS231" s="49">
        <f t="shared" si="54"/>
        <v>60</v>
      </c>
      <c r="BT231" s="49">
        <f t="shared" si="55"/>
        <v>0</v>
      </c>
      <c r="BU231" s="49">
        <f t="shared" si="48"/>
        <v>0</v>
      </c>
      <c r="BV231" s="49">
        <f t="shared" si="56"/>
        <v>40</v>
      </c>
      <c r="BW231" s="49">
        <f t="shared" si="57"/>
        <v>0</v>
      </c>
      <c r="BX231" s="49">
        <f t="shared" si="58"/>
        <v>60</v>
      </c>
      <c r="BY231" s="49">
        <v>60</v>
      </c>
      <c r="BZ231" s="52" t="s">
        <v>4078</v>
      </c>
      <c r="CA231" s="52" t="s">
        <v>4079</v>
      </c>
      <c r="CB231" s="59"/>
      <c r="CC231" s="36"/>
      <c r="CD231" s="36"/>
      <c r="CE231" s="36">
        <f t="shared" si="59"/>
        <v>0</v>
      </c>
      <c r="CF231" s="36"/>
      <c r="CG231" s="36"/>
      <c r="CH231" s="36"/>
      <c r="CI231" s="36"/>
      <c r="CJ231" s="36"/>
      <c r="CK231" s="36"/>
      <c r="CL231" s="36"/>
      <c r="CM231" s="36"/>
      <c r="CN231" s="36"/>
      <c r="CO231" s="36"/>
      <c r="CP231" s="36"/>
      <c r="CQ231" s="36">
        <f t="shared" si="60"/>
        <v>40</v>
      </c>
      <c r="CR231" s="36">
        <v>40</v>
      </c>
      <c r="CS231" s="36" t="s">
        <v>4068</v>
      </c>
      <c r="CT231" s="36" t="s">
        <v>4082</v>
      </c>
      <c r="CU231" s="36"/>
      <c r="CV231" s="36"/>
      <c r="CW231" s="36"/>
      <c r="CX231" s="59">
        <f t="shared" si="49"/>
        <v>0</v>
      </c>
      <c r="CY231" s="36"/>
      <c r="CZ231" s="36"/>
      <c r="DA231" s="36"/>
      <c r="DB231" s="36"/>
      <c r="DC231" s="36"/>
      <c r="DD231" s="36"/>
      <c r="DE231" s="59">
        <f t="shared" si="61"/>
        <v>40</v>
      </c>
      <c r="DF231" s="59">
        <v>40</v>
      </c>
      <c r="DG231" s="59">
        <v>0</v>
      </c>
      <c r="DH231" s="59"/>
      <c r="DI231" s="59"/>
      <c r="DJ231" s="59"/>
      <c r="DK231" s="59" t="s">
        <v>4075</v>
      </c>
      <c r="DL231" s="59">
        <v>0</v>
      </c>
      <c r="DM231" s="23">
        <v>0</v>
      </c>
    </row>
    <row r="232" s="9" customFormat="1" ht="70" customHeight="1" spans="1:117">
      <c r="A232" s="23"/>
      <c r="B232" s="23"/>
      <c r="C232" s="23"/>
      <c r="D232" s="23"/>
      <c r="E232" s="23"/>
      <c r="F232" s="23"/>
      <c r="G232" s="23"/>
      <c r="H232" s="23"/>
      <c r="I232" s="23"/>
      <c r="J232" s="23"/>
      <c r="K232" s="23"/>
      <c r="L232" s="23"/>
      <c r="M232" s="23"/>
      <c r="N232" s="23"/>
      <c r="O232" s="23"/>
      <c r="P232" s="23"/>
      <c r="Q232" s="23">
        <f>SUBTOTAL(103,$W$7:W232)*1</f>
        <v>226</v>
      </c>
      <c r="R232" s="23"/>
      <c r="S232" s="23"/>
      <c r="T232" s="30"/>
      <c r="U232" s="23"/>
      <c r="V232" s="23" t="s">
        <v>4065</v>
      </c>
      <c r="W232" s="23" t="s">
        <v>2201</v>
      </c>
      <c r="X232" s="23" t="s">
        <v>215</v>
      </c>
      <c r="Y232" s="23" t="s">
        <v>217</v>
      </c>
      <c r="Z232" s="23" t="s">
        <v>2202</v>
      </c>
      <c r="AA232" s="23" t="s">
        <v>2203</v>
      </c>
      <c r="AB232" s="23" t="s">
        <v>196</v>
      </c>
      <c r="AC232" s="23" t="s">
        <v>197</v>
      </c>
      <c r="AD232" s="23" t="s">
        <v>2204</v>
      </c>
      <c r="AE232" s="23" t="s">
        <v>2205</v>
      </c>
      <c r="AF232" s="23" t="s">
        <v>2206</v>
      </c>
      <c r="AG232" s="23" t="s">
        <v>2207</v>
      </c>
      <c r="AH232" s="23" t="s">
        <v>504</v>
      </c>
      <c r="AI232" s="23" t="s">
        <v>377</v>
      </c>
      <c r="AJ232" s="23" t="s">
        <v>2208</v>
      </c>
      <c r="AK232" s="23" t="s">
        <v>2209</v>
      </c>
      <c r="AL232" s="23" t="s">
        <v>2210</v>
      </c>
      <c r="AM232" s="33" t="s">
        <v>1401</v>
      </c>
      <c r="AN232" s="33" t="s">
        <v>1099</v>
      </c>
      <c r="AO232" s="23" t="s">
        <v>1457</v>
      </c>
      <c r="AP232" s="23" t="s">
        <v>24</v>
      </c>
      <c r="AQ232" s="23"/>
      <c r="AR232" s="23"/>
      <c r="AS232" s="23"/>
      <c r="AT232" s="23"/>
      <c r="AU232" s="36">
        <v>300</v>
      </c>
      <c r="AV232" s="36">
        <v>300</v>
      </c>
      <c r="AW232" s="36">
        <f t="shared" si="51"/>
        <v>300</v>
      </c>
      <c r="AX232" s="36">
        <f t="shared" si="62"/>
        <v>0</v>
      </c>
      <c r="AY232" s="36">
        <v>0</v>
      </c>
      <c r="AZ232" s="36"/>
      <c r="BA232" s="40">
        <v>455</v>
      </c>
      <c r="BB232" s="40">
        <v>41</v>
      </c>
      <c r="BC232" s="23" t="s">
        <v>210</v>
      </c>
      <c r="BD232" s="23" t="s">
        <v>210</v>
      </c>
      <c r="BE232" s="23" t="s">
        <v>211</v>
      </c>
      <c r="BF232" s="23">
        <v>0</v>
      </c>
      <c r="BG232" s="23" t="s">
        <v>212</v>
      </c>
      <c r="BH232" s="23" t="s">
        <v>209</v>
      </c>
      <c r="BI232" s="23" t="s">
        <v>210</v>
      </c>
      <c r="BJ232" s="23">
        <v>0</v>
      </c>
      <c r="BK232" s="23" t="s">
        <v>210</v>
      </c>
      <c r="BL232" s="23">
        <v>0</v>
      </c>
      <c r="BM232" s="23" t="s">
        <v>1232</v>
      </c>
      <c r="BN232" s="23">
        <v>13452212111</v>
      </c>
      <c r="BO232" s="23"/>
      <c r="BP232" s="23" t="s">
        <v>209</v>
      </c>
      <c r="BQ232" s="49">
        <f t="shared" si="53"/>
        <v>300</v>
      </c>
      <c r="BR232" s="49">
        <f t="shared" si="50"/>
        <v>300</v>
      </c>
      <c r="BS232" s="49">
        <f t="shared" si="54"/>
        <v>300</v>
      </c>
      <c r="BT232" s="49">
        <f t="shared" si="55"/>
        <v>0</v>
      </c>
      <c r="BU232" s="49">
        <f t="shared" si="48"/>
        <v>0</v>
      </c>
      <c r="BV232" s="49">
        <f t="shared" si="56"/>
        <v>0</v>
      </c>
      <c r="BW232" s="49">
        <f t="shared" si="57"/>
        <v>0</v>
      </c>
      <c r="BX232" s="49">
        <f t="shared" si="58"/>
        <v>300</v>
      </c>
      <c r="BY232" s="49">
        <v>300</v>
      </c>
      <c r="BZ232" s="52" t="s">
        <v>4078</v>
      </c>
      <c r="CA232" s="52" t="s">
        <v>4079</v>
      </c>
      <c r="CB232" s="36"/>
      <c r="CC232" s="36"/>
      <c r="CD232" s="36"/>
      <c r="CE232" s="36">
        <f t="shared" si="59"/>
        <v>0</v>
      </c>
      <c r="CF232" s="36"/>
      <c r="CG232" s="36"/>
      <c r="CH232" s="36"/>
      <c r="CI232" s="36"/>
      <c r="CJ232" s="36"/>
      <c r="CK232" s="36"/>
      <c r="CL232" s="36"/>
      <c r="CM232" s="36"/>
      <c r="CN232" s="36"/>
      <c r="CO232" s="36"/>
      <c r="CP232" s="36"/>
      <c r="CQ232" s="36">
        <f t="shared" si="60"/>
        <v>0</v>
      </c>
      <c r="CR232" s="36"/>
      <c r="CS232" s="36"/>
      <c r="CT232" s="36"/>
      <c r="CU232" s="36"/>
      <c r="CV232" s="36"/>
      <c r="CW232" s="36"/>
      <c r="CX232" s="59">
        <f t="shared" si="49"/>
        <v>0</v>
      </c>
      <c r="CY232" s="36"/>
      <c r="CZ232" s="36"/>
      <c r="DA232" s="36"/>
      <c r="DB232" s="36"/>
      <c r="DC232" s="36"/>
      <c r="DD232" s="36"/>
      <c r="DE232" s="59">
        <f t="shared" si="61"/>
        <v>225.1</v>
      </c>
      <c r="DF232" s="59">
        <v>225.1</v>
      </c>
      <c r="DG232" s="59">
        <v>0</v>
      </c>
      <c r="DH232" s="59"/>
      <c r="DI232" s="59"/>
      <c r="DJ232" s="59"/>
      <c r="DK232" s="59" t="s">
        <v>4075</v>
      </c>
      <c r="DL232" s="59">
        <v>0.8</v>
      </c>
      <c r="DM232" s="23" t="s">
        <v>4345</v>
      </c>
    </row>
    <row r="233" s="9" customFormat="1" ht="70" customHeight="1" spans="1:117">
      <c r="A233" s="23"/>
      <c r="B233" s="23"/>
      <c r="C233" s="23"/>
      <c r="D233" s="23"/>
      <c r="E233" s="23"/>
      <c r="F233" s="23"/>
      <c r="G233" s="23"/>
      <c r="H233" s="23"/>
      <c r="I233" s="23"/>
      <c r="J233" s="23"/>
      <c r="K233" s="23"/>
      <c r="L233" s="23"/>
      <c r="M233" s="23"/>
      <c r="N233" s="23"/>
      <c r="O233" s="23"/>
      <c r="P233" s="23"/>
      <c r="Q233" s="23">
        <f>SUBTOTAL(103,$W$7:W233)*1</f>
        <v>227</v>
      </c>
      <c r="R233" s="23" t="s">
        <v>4110</v>
      </c>
      <c r="S233" s="23">
        <v>-1000</v>
      </c>
      <c r="T233" s="23"/>
      <c r="U233" s="23"/>
      <c r="V233" s="23" t="s">
        <v>4065</v>
      </c>
      <c r="W233" s="23" t="s">
        <v>3996</v>
      </c>
      <c r="X233" s="23" t="s">
        <v>215</v>
      </c>
      <c r="Y233" s="23" t="s">
        <v>216</v>
      </c>
      <c r="Z233" s="23" t="s">
        <v>217</v>
      </c>
      <c r="AA233" s="23" t="s">
        <v>3997</v>
      </c>
      <c r="AB233" s="23" t="s">
        <v>196</v>
      </c>
      <c r="AC233" s="23" t="s">
        <v>4251</v>
      </c>
      <c r="AD233" s="23" t="s">
        <v>4346</v>
      </c>
      <c r="AE233" s="23" t="s">
        <v>4347</v>
      </c>
      <c r="AF233" s="23" t="s">
        <v>4348</v>
      </c>
      <c r="AG233" s="23" t="s">
        <v>4349</v>
      </c>
      <c r="AH233" s="23" t="s">
        <v>224</v>
      </c>
      <c r="AI233" s="23" t="s">
        <v>361</v>
      </c>
      <c r="AJ233" s="23" t="s">
        <v>4350</v>
      </c>
      <c r="AK233" s="23" t="s">
        <v>4351</v>
      </c>
      <c r="AL233" s="23" t="s">
        <v>4352</v>
      </c>
      <c r="AM233" s="33" t="s">
        <v>1429</v>
      </c>
      <c r="AN233" s="33" t="s">
        <v>230</v>
      </c>
      <c r="AO233" s="23"/>
      <c r="AP233" s="23"/>
      <c r="AQ233" s="23"/>
      <c r="AR233" s="23"/>
      <c r="AS233" s="23"/>
      <c r="AT233" s="23"/>
      <c r="AU233" s="36"/>
      <c r="AV233" s="36"/>
      <c r="AW233" s="36">
        <f t="shared" si="51"/>
        <v>0</v>
      </c>
      <c r="AX233" s="36">
        <f t="shared" si="62"/>
        <v>0</v>
      </c>
      <c r="AY233" s="36"/>
      <c r="AZ233" s="36"/>
      <c r="BA233" s="40">
        <v>0</v>
      </c>
      <c r="BB233" s="40">
        <v>0</v>
      </c>
      <c r="BC233" s="23">
        <v>0</v>
      </c>
      <c r="BD233" s="23">
        <v>0</v>
      </c>
      <c r="BE233" s="23">
        <v>0</v>
      </c>
      <c r="BF233" s="23">
        <v>0</v>
      </c>
      <c r="BG233" s="23">
        <v>0</v>
      </c>
      <c r="BH233" s="23">
        <v>0</v>
      </c>
      <c r="BI233" s="23">
        <v>0</v>
      </c>
      <c r="BJ233" s="23">
        <v>0</v>
      </c>
      <c r="BK233" s="23">
        <v>0</v>
      </c>
      <c r="BL233" s="23">
        <v>0</v>
      </c>
      <c r="BM233" s="23">
        <v>0</v>
      </c>
      <c r="BN233" s="23">
        <v>0</v>
      </c>
      <c r="BO233" s="23"/>
      <c r="BP233" s="23"/>
      <c r="BQ233" s="49">
        <f t="shared" si="53"/>
        <v>0</v>
      </c>
      <c r="BR233" s="49">
        <f t="shared" si="50"/>
        <v>0</v>
      </c>
      <c r="BS233" s="49">
        <f t="shared" si="54"/>
        <v>0</v>
      </c>
      <c r="BT233" s="49">
        <f t="shared" si="55"/>
        <v>0</v>
      </c>
      <c r="BU233" s="49">
        <f t="shared" si="48"/>
        <v>0</v>
      </c>
      <c r="BV233" s="49">
        <f t="shared" si="56"/>
        <v>0</v>
      </c>
      <c r="BW233" s="49">
        <f t="shared" si="57"/>
        <v>0</v>
      </c>
      <c r="BX233" s="49">
        <f t="shared" si="58"/>
        <v>0</v>
      </c>
      <c r="BY233" s="49"/>
      <c r="BZ233" s="52"/>
      <c r="CA233" s="49"/>
      <c r="CB233" s="36"/>
      <c r="CC233" s="36"/>
      <c r="CD233" s="36"/>
      <c r="CE233" s="36">
        <f t="shared" si="59"/>
        <v>0</v>
      </c>
      <c r="CF233" s="36"/>
      <c r="CG233" s="36"/>
      <c r="CH233" s="36"/>
      <c r="CI233" s="36"/>
      <c r="CJ233" s="36"/>
      <c r="CK233" s="36"/>
      <c r="CL233" s="36"/>
      <c r="CM233" s="36"/>
      <c r="CN233" s="36"/>
      <c r="CO233" s="36"/>
      <c r="CP233" s="36"/>
      <c r="CQ233" s="36">
        <f t="shared" si="60"/>
        <v>0</v>
      </c>
      <c r="CR233" s="36"/>
      <c r="CS233" s="36"/>
      <c r="CT233" s="36"/>
      <c r="CU233" s="36"/>
      <c r="CV233" s="36"/>
      <c r="CW233" s="36"/>
      <c r="CX233" s="59">
        <f t="shared" si="49"/>
        <v>0</v>
      </c>
      <c r="CY233" s="36"/>
      <c r="CZ233" s="36"/>
      <c r="DA233" s="36"/>
      <c r="DB233" s="36"/>
      <c r="DC233" s="36"/>
      <c r="DD233" s="36"/>
      <c r="DE233" s="59">
        <f t="shared" si="61"/>
        <v>0</v>
      </c>
      <c r="DF233" s="59">
        <v>0</v>
      </c>
      <c r="DG233" s="59">
        <v>0</v>
      </c>
      <c r="DH233" s="59"/>
      <c r="DI233" s="59"/>
      <c r="DJ233" s="59"/>
      <c r="DK233" s="59" t="s">
        <v>4113</v>
      </c>
      <c r="DL233" s="59"/>
      <c r="DM233" s="23"/>
    </row>
    <row r="234" s="9" customFormat="1" ht="70" customHeight="1" spans="1:117">
      <c r="A234" s="23"/>
      <c r="B234" s="23"/>
      <c r="C234" s="23"/>
      <c r="D234" s="23"/>
      <c r="E234" s="23"/>
      <c r="F234" s="23"/>
      <c r="G234" s="23"/>
      <c r="H234" s="23"/>
      <c r="I234" s="23"/>
      <c r="J234" s="23"/>
      <c r="K234" s="23"/>
      <c r="L234" s="23"/>
      <c r="M234" s="23"/>
      <c r="N234" s="23"/>
      <c r="O234" s="23"/>
      <c r="P234" s="23"/>
      <c r="Q234" s="23">
        <f>SUBTOTAL(103,$W$7:W234)*1</f>
        <v>228</v>
      </c>
      <c r="R234" s="23" t="s">
        <v>4110</v>
      </c>
      <c r="S234" s="23">
        <v>-200</v>
      </c>
      <c r="T234" s="73"/>
      <c r="U234" s="23"/>
      <c r="V234" s="23" t="s">
        <v>4065</v>
      </c>
      <c r="W234" s="23" t="s">
        <v>3998</v>
      </c>
      <c r="X234" s="23" t="s">
        <v>215</v>
      </c>
      <c r="Y234" s="23" t="s">
        <v>216</v>
      </c>
      <c r="Z234" s="23" t="s">
        <v>1207</v>
      </c>
      <c r="AA234" s="23" t="s">
        <v>3999</v>
      </c>
      <c r="AB234" s="23" t="s">
        <v>196</v>
      </c>
      <c r="AC234" s="23" t="s">
        <v>4353</v>
      </c>
      <c r="AD234" s="23" t="s">
        <v>4354</v>
      </c>
      <c r="AE234" s="23" t="s">
        <v>4355</v>
      </c>
      <c r="AF234" s="23" t="s">
        <v>4354</v>
      </c>
      <c r="AG234" s="23" t="s">
        <v>4356</v>
      </c>
      <c r="AH234" s="23" t="s">
        <v>224</v>
      </c>
      <c r="AI234" s="23" t="s">
        <v>361</v>
      </c>
      <c r="AJ234" s="23" t="s">
        <v>4357</v>
      </c>
      <c r="AK234" s="23" t="s">
        <v>4358</v>
      </c>
      <c r="AL234" s="23" t="s">
        <v>4359</v>
      </c>
      <c r="AM234" s="33" t="s">
        <v>1429</v>
      </c>
      <c r="AN234" s="33" t="s">
        <v>230</v>
      </c>
      <c r="AO234" s="23"/>
      <c r="AP234" s="23"/>
      <c r="AQ234" s="23"/>
      <c r="AR234" s="23"/>
      <c r="AS234" s="23"/>
      <c r="AT234" s="23"/>
      <c r="AU234" s="36"/>
      <c r="AV234" s="36"/>
      <c r="AW234" s="36">
        <f t="shared" si="51"/>
        <v>0</v>
      </c>
      <c r="AX234" s="36">
        <f t="shared" si="62"/>
        <v>0</v>
      </c>
      <c r="AY234" s="36"/>
      <c r="AZ234" s="36"/>
      <c r="BA234" s="40">
        <v>0</v>
      </c>
      <c r="BB234" s="40">
        <v>0</v>
      </c>
      <c r="BC234" s="23">
        <v>0</v>
      </c>
      <c r="BD234" s="23">
        <v>0</v>
      </c>
      <c r="BE234" s="23">
        <v>0</v>
      </c>
      <c r="BF234" s="23">
        <v>0</v>
      </c>
      <c r="BG234" s="23">
        <v>0</v>
      </c>
      <c r="BH234" s="23">
        <v>0</v>
      </c>
      <c r="BI234" s="23">
        <v>0</v>
      </c>
      <c r="BJ234" s="23">
        <v>0</v>
      </c>
      <c r="BK234" s="23">
        <v>0</v>
      </c>
      <c r="BL234" s="23">
        <v>0</v>
      </c>
      <c r="BM234" s="23">
        <v>0</v>
      </c>
      <c r="BN234" s="23">
        <v>0</v>
      </c>
      <c r="BO234" s="23"/>
      <c r="BP234" s="23"/>
      <c r="BQ234" s="49">
        <f t="shared" si="53"/>
        <v>0</v>
      </c>
      <c r="BR234" s="49">
        <f t="shared" si="50"/>
        <v>0</v>
      </c>
      <c r="BS234" s="49">
        <f t="shared" si="54"/>
        <v>0</v>
      </c>
      <c r="BT234" s="49">
        <f t="shared" si="55"/>
        <v>0</v>
      </c>
      <c r="BU234" s="49">
        <f t="shared" si="48"/>
        <v>0</v>
      </c>
      <c r="BV234" s="49">
        <f t="shared" si="56"/>
        <v>0</v>
      </c>
      <c r="BW234" s="49">
        <f t="shared" si="57"/>
        <v>0</v>
      </c>
      <c r="BX234" s="49">
        <f t="shared" si="58"/>
        <v>0</v>
      </c>
      <c r="BY234" s="49"/>
      <c r="BZ234" s="52"/>
      <c r="CA234" s="49"/>
      <c r="CB234" s="36"/>
      <c r="CC234" s="36"/>
      <c r="CD234" s="36"/>
      <c r="CE234" s="36">
        <f t="shared" si="59"/>
        <v>0</v>
      </c>
      <c r="CF234" s="36"/>
      <c r="CG234" s="36"/>
      <c r="CH234" s="36"/>
      <c r="CI234" s="36"/>
      <c r="CJ234" s="36"/>
      <c r="CK234" s="36"/>
      <c r="CL234" s="36"/>
      <c r="CM234" s="36"/>
      <c r="CN234" s="36"/>
      <c r="CO234" s="36"/>
      <c r="CP234" s="36"/>
      <c r="CQ234" s="36">
        <f t="shared" si="60"/>
        <v>0</v>
      </c>
      <c r="CR234" s="36"/>
      <c r="CS234" s="36"/>
      <c r="CT234" s="36"/>
      <c r="CU234" s="36"/>
      <c r="CV234" s="36"/>
      <c r="CW234" s="36"/>
      <c r="CX234" s="59">
        <f t="shared" si="49"/>
        <v>0</v>
      </c>
      <c r="CY234" s="36"/>
      <c r="CZ234" s="36"/>
      <c r="DA234" s="36"/>
      <c r="DB234" s="36"/>
      <c r="DC234" s="36"/>
      <c r="DD234" s="36"/>
      <c r="DE234" s="59">
        <f t="shared" si="61"/>
        <v>0</v>
      </c>
      <c r="DF234" s="59">
        <v>0</v>
      </c>
      <c r="DG234" s="59">
        <v>0</v>
      </c>
      <c r="DH234" s="59"/>
      <c r="DI234" s="59"/>
      <c r="DJ234" s="59"/>
      <c r="DK234" s="59" t="s">
        <v>4113</v>
      </c>
      <c r="DL234" s="59"/>
      <c r="DM234" s="23"/>
    </row>
    <row r="235" s="9" customFormat="1" ht="70" customHeight="1" spans="1:117">
      <c r="A235" s="23"/>
      <c r="B235" s="23"/>
      <c r="C235" s="23"/>
      <c r="D235" s="23"/>
      <c r="E235" s="23"/>
      <c r="F235" s="23"/>
      <c r="G235" s="23"/>
      <c r="H235" s="23"/>
      <c r="I235" s="23"/>
      <c r="J235" s="23"/>
      <c r="K235" s="23"/>
      <c r="L235" s="23"/>
      <c r="M235" s="23"/>
      <c r="N235" s="23"/>
      <c r="O235" s="23"/>
      <c r="P235" s="23"/>
      <c r="Q235" s="23">
        <f>SUBTOTAL(103,$W$7:W235)*1</f>
        <v>229</v>
      </c>
      <c r="R235" s="23"/>
      <c r="S235" s="23"/>
      <c r="T235" s="23"/>
      <c r="U235" s="23"/>
      <c r="V235" s="23" t="s">
        <v>4065</v>
      </c>
      <c r="W235" s="23" t="s">
        <v>2211</v>
      </c>
      <c r="X235" s="23" t="s">
        <v>215</v>
      </c>
      <c r="Y235" s="23" t="s">
        <v>1834</v>
      </c>
      <c r="Z235" s="23" t="s">
        <v>1835</v>
      </c>
      <c r="AA235" s="23" t="s">
        <v>2212</v>
      </c>
      <c r="AB235" s="23" t="s">
        <v>196</v>
      </c>
      <c r="AC235" s="23" t="s">
        <v>59</v>
      </c>
      <c r="AD235" s="23" t="s">
        <v>2213</v>
      </c>
      <c r="AE235" s="23" t="s">
        <v>2214</v>
      </c>
      <c r="AF235" s="23" t="s">
        <v>2215</v>
      </c>
      <c r="AG235" s="23" t="s">
        <v>2216</v>
      </c>
      <c r="AH235" s="23" t="s">
        <v>504</v>
      </c>
      <c r="AI235" s="23" t="s">
        <v>377</v>
      </c>
      <c r="AJ235" s="23" t="s">
        <v>2217</v>
      </c>
      <c r="AK235" s="23" t="s">
        <v>2218</v>
      </c>
      <c r="AL235" s="23" t="s">
        <v>2219</v>
      </c>
      <c r="AM235" s="33" t="s">
        <v>1401</v>
      </c>
      <c r="AN235" s="33" t="s">
        <v>507</v>
      </c>
      <c r="AO235" s="23" t="s">
        <v>1457</v>
      </c>
      <c r="AP235" s="23" t="s">
        <v>58</v>
      </c>
      <c r="AQ235" s="23"/>
      <c r="AR235" s="23"/>
      <c r="AS235" s="23"/>
      <c r="AT235" s="23"/>
      <c r="AU235" s="36">
        <v>100</v>
      </c>
      <c r="AV235" s="36">
        <v>100</v>
      </c>
      <c r="AW235" s="36">
        <f t="shared" si="51"/>
        <v>100</v>
      </c>
      <c r="AX235" s="36">
        <f t="shared" si="62"/>
        <v>0</v>
      </c>
      <c r="AY235" s="36">
        <v>0</v>
      </c>
      <c r="AZ235" s="36"/>
      <c r="BA235" s="40">
        <v>4265</v>
      </c>
      <c r="BB235" s="40">
        <v>416</v>
      </c>
      <c r="BC235" s="23" t="s">
        <v>210</v>
      </c>
      <c r="BD235" s="23" t="s">
        <v>210</v>
      </c>
      <c r="BE235" s="23" t="s">
        <v>211</v>
      </c>
      <c r="BF235" s="23">
        <v>0</v>
      </c>
      <c r="BG235" s="23" t="s">
        <v>212</v>
      </c>
      <c r="BH235" s="23" t="s">
        <v>209</v>
      </c>
      <c r="BI235" s="23" t="s">
        <v>210</v>
      </c>
      <c r="BJ235" s="23">
        <v>0</v>
      </c>
      <c r="BK235" s="23" t="s">
        <v>210</v>
      </c>
      <c r="BL235" s="23">
        <v>0</v>
      </c>
      <c r="BM235" s="23" t="s">
        <v>1550</v>
      </c>
      <c r="BN235" s="23" t="s">
        <v>1551</v>
      </c>
      <c r="BO235" s="23"/>
      <c r="BP235" s="23" t="s">
        <v>209</v>
      </c>
      <c r="BQ235" s="49">
        <f t="shared" si="53"/>
        <v>100</v>
      </c>
      <c r="BR235" s="49">
        <f t="shared" si="50"/>
        <v>100</v>
      </c>
      <c r="BS235" s="49">
        <f t="shared" si="54"/>
        <v>100</v>
      </c>
      <c r="BT235" s="49">
        <f t="shared" si="55"/>
        <v>0</v>
      </c>
      <c r="BU235" s="49">
        <f t="shared" si="48"/>
        <v>0</v>
      </c>
      <c r="BV235" s="49">
        <f t="shared" si="56"/>
        <v>0</v>
      </c>
      <c r="BW235" s="49">
        <f t="shared" si="57"/>
        <v>0</v>
      </c>
      <c r="BX235" s="49">
        <f t="shared" si="58"/>
        <v>100</v>
      </c>
      <c r="BY235" s="49">
        <v>100</v>
      </c>
      <c r="BZ235" s="52" t="s">
        <v>4078</v>
      </c>
      <c r="CA235" s="52" t="s">
        <v>4079</v>
      </c>
      <c r="CB235" s="36"/>
      <c r="CC235" s="36"/>
      <c r="CD235" s="36"/>
      <c r="CE235" s="36">
        <f t="shared" si="59"/>
        <v>0</v>
      </c>
      <c r="CF235" s="36"/>
      <c r="CG235" s="36"/>
      <c r="CH235" s="36"/>
      <c r="CI235" s="36"/>
      <c r="CJ235" s="36"/>
      <c r="CK235" s="36"/>
      <c r="CL235" s="36"/>
      <c r="CM235" s="36"/>
      <c r="CN235" s="36"/>
      <c r="CO235" s="36"/>
      <c r="CP235" s="36"/>
      <c r="CQ235" s="36">
        <f t="shared" si="60"/>
        <v>0</v>
      </c>
      <c r="CR235" s="36"/>
      <c r="CS235" s="36"/>
      <c r="CT235" s="36"/>
      <c r="CU235" s="36"/>
      <c r="CV235" s="36"/>
      <c r="CW235" s="36"/>
      <c r="CX235" s="59">
        <f t="shared" si="49"/>
        <v>0</v>
      </c>
      <c r="CY235" s="36"/>
      <c r="CZ235" s="36"/>
      <c r="DA235" s="36"/>
      <c r="DB235" s="36"/>
      <c r="DC235" s="36"/>
      <c r="DD235" s="36"/>
      <c r="DE235" s="59">
        <f t="shared" si="61"/>
        <v>73.62</v>
      </c>
      <c r="DF235" s="59">
        <v>73.62</v>
      </c>
      <c r="DG235" s="59">
        <v>0</v>
      </c>
      <c r="DH235" s="59"/>
      <c r="DI235" s="59"/>
      <c r="DJ235" s="59"/>
      <c r="DK235" s="59" t="s">
        <v>4075</v>
      </c>
      <c r="DL235" s="59">
        <v>0.8</v>
      </c>
      <c r="DM235" s="23" t="s">
        <v>4360</v>
      </c>
    </row>
    <row r="236" s="9" customFormat="1" ht="70" customHeight="1" spans="1:117">
      <c r="A236" s="23"/>
      <c r="B236" s="23"/>
      <c r="C236" s="23"/>
      <c r="D236" s="23"/>
      <c r="E236" s="23"/>
      <c r="F236" s="23"/>
      <c r="G236" s="23"/>
      <c r="H236" s="23"/>
      <c r="I236" s="23"/>
      <c r="J236" s="23"/>
      <c r="K236" s="23"/>
      <c r="L236" s="23"/>
      <c r="M236" s="23"/>
      <c r="N236" s="23"/>
      <c r="O236" s="23"/>
      <c r="P236" s="23"/>
      <c r="Q236" s="23">
        <f>SUBTOTAL(103,$W$7:W236)*1</f>
        <v>230</v>
      </c>
      <c r="R236" s="23" t="s">
        <v>4110</v>
      </c>
      <c r="S236" s="23">
        <v>-100</v>
      </c>
      <c r="T236" s="73"/>
      <c r="U236" s="23"/>
      <c r="V236" s="23" t="s">
        <v>4065</v>
      </c>
      <c r="W236" s="23" t="s">
        <v>4000</v>
      </c>
      <c r="X236" s="23" t="s">
        <v>192</v>
      </c>
      <c r="Y236" s="23" t="s">
        <v>193</v>
      </c>
      <c r="Z236" s="23" t="s">
        <v>3976</v>
      </c>
      <c r="AA236" s="23" t="s">
        <v>4001</v>
      </c>
      <c r="AB236" s="23" t="s">
        <v>4361</v>
      </c>
      <c r="AC236" s="23" t="s">
        <v>4362</v>
      </c>
      <c r="AD236" s="23" t="s">
        <v>4363</v>
      </c>
      <c r="AE236" s="23" t="s">
        <v>4364</v>
      </c>
      <c r="AF236" s="23" t="s">
        <v>4363</v>
      </c>
      <c r="AG236" s="23" t="s">
        <v>4278</v>
      </c>
      <c r="AH236" s="23" t="s">
        <v>753</v>
      </c>
      <c r="AI236" s="23" t="s">
        <v>753</v>
      </c>
      <c r="AJ236" s="23" t="s">
        <v>4365</v>
      </c>
      <c r="AK236" s="23">
        <v>0</v>
      </c>
      <c r="AL236" s="23" t="s">
        <v>4366</v>
      </c>
      <c r="AM236" s="33" t="s">
        <v>4367</v>
      </c>
      <c r="AN236" s="33" t="s">
        <v>230</v>
      </c>
      <c r="AO236" s="23"/>
      <c r="AP236" s="23"/>
      <c r="AQ236" s="23"/>
      <c r="AR236" s="23"/>
      <c r="AS236" s="23"/>
      <c r="AT236" s="23"/>
      <c r="AU236" s="36"/>
      <c r="AV236" s="36"/>
      <c r="AW236" s="36">
        <f t="shared" si="51"/>
        <v>0</v>
      </c>
      <c r="AX236" s="36">
        <f t="shared" si="62"/>
        <v>0</v>
      </c>
      <c r="AY236" s="36"/>
      <c r="AZ236" s="36"/>
      <c r="BA236" s="40">
        <v>0</v>
      </c>
      <c r="BB236" s="40">
        <v>0</v>
      </c>
      <c r="BC236" s="23">
        <v>0</v>
      </c>
      <c r="BD236" s="23">
        <v>0</v>
      </c>
      <c r="BE236" s="23">
        <v>0</v>
      </c>
      <c r="BF236" s="23">
        <v>0</v>
      </c>
      <c r="BG236" s="23">
        <v>0</v>
      </c>
      <c r="BH236" s="23">
        <v>0</v>
      </c>
      <c r="BI236" s="23">
        <v>0</v>
      </c>
      <c r="BJ236" s="23">
        <v>0</v>
      </c>
      <c r="BK236" s="23">
        <v>0</v>
      </c>
      <c r="BL236" s="23">
        <v>0</v>
      </c>
      <c r="BM236" s="23">
        <v>0</v>
      </c>
      <c r="BN236" s="23">
        <v>0</v>
      </c>
      <c r="BO236" s="23"/>
      <c r="BP236" s="23"/>
      <c r="BQ236" s="49">
        <f t="shared" si="53"/>
        <v>0</v>
      </c>
      <c r="BR236" s="49">
        <f t="shared" si="50"/>
        <v>0</v>
      </c>
      <c r="BS236" s="49">
        <f t="shared" si="54"/>
        <v>0</v>
      </c>
      <c r="BT236" s="49">
        <f t="shared" si="55"/>
        <v>0</v>
      </c>
      <c r="BU236" s="49">
        <f t="shared" si="48"/>
        <v>0</v>
      </c>
      <c r="BV236" s="49">
        <f t="shared" si="56"/>
        <v>0</v>
      </c>
      <c r="BW236" s="49">
        <f t="shared" si="57"/>
        <v>0</v>
      </c>
      <c r="BX236" s="49">
        <f t="shared" si="58"/>
        <v>0</v>
      </c>
      <c r="BY236" s="49"/>
      <c r="BZ236" s="52"/>
      <c r="CA236" s="49"/>
      <c r="CB236" s="36"/>
      <c r="CC236" s="36"/>
      <c r="CD236" s="36"/>
      <c r="CE236" s="36">
        <f t="shared" si="59"/>
        <v>0</v>
      </c>
      <c r="CF236" s="36"/>
      <c r="CG236" s="36"/>
      <c r="CH236" s="36"/>
      <c r="CI236" s="36"/>
      <c r="CJ236" s="36"/>
      <c r="CK236" s="36"/>
      <c r="CL236" s="36"/>
      <c r="CM236" s="36"/>
      <c r="CN236" s="36"/>
      <c r="CO236" s="36"/>
      <c r="CP236" s="36"/>
      <c r="CQ236" s="36">
        <f t="shared" si="60"/>
        <v>0</v>
      </c>
      <c r="CR236" s="36"/>
      <c r="CS236" s="36"/>
      <c r="CT236" s="36"/>
      <c r="CU236" s="36"/>
      <c r="CV236" s="36"/>
      <c r="CW236" s="36"/>
      <c r="CX236" s="59">
        <f t="shared" si="49"/>
        <v>0</v>
      </c>
      <c r="CY236" s="36"/>
      <c r="CZ236" s="36"/>
      <c r="DA236" s="36"/>
      <c r="DB236" s="36"/>
      <c r="DC236" s="36"/>
      <c r="DD236" s="36"/>
      <c r="DE236" s="59">
        <f t="shared" si="61"/>
        <v>0</v>
      </c>
      <c r="DF236" s="59">
        <v>0</v>
      </c>
      <c r="DG236" s="59">
        <v>0</v>
      </c>
      <c r="DH236" s="59"/>
      <c r="DI236" s="59"/>
      <c r="DJ236" s="59"/>
      <c r="DK236" s="59" t="s">
        <v>4113</v>
      </c>
      <c r="DL236" s="59"/>
      <c r="DM236" s="23"/>
    </row>
    <row r="237" s="9" customFormat="1" ht="70" customHeight="1" spans="1:117">
      <c r="A237" s="23"/>
      <c r="B237" s="23"/>
      <c r="C237" s="23"/>
      <c r="D237" s="23"/>
      <c r="E237" s="23"/>
      <c r="F237" s="23"/>
      <c r="G237" s="23"/>
      <c r="H237" s="23"/>
      <c r="I237" s="23"/>
      <c r="J237" s="23"/>
      <c r="K237" s="23"/>
      <c r="L237" s="23"/>
      <c r="M237" s="23"/>
      <c r="N237" s="23"/>
      <c r="O237" s="23"/>
      <c r="P237" s="23"/>
      <c r="Q237" s="23">
        <f>SUBTOTAL(103,$W$7:W237)*1</f>
        <v>231</v>
      </c>
      <c r="R237" s="23"/>
      <c r="S237" s="23"/>
      <c r="T237" s="23"/>
      <c r="U237" s="23"/>
      <c r="V237" s="23" t="s">
        <v>4065</v>
      </c>
      <c r="W237" s="23" t="s">
        <v>2220</v>
      </c>
      <c r="X237" s="23" t="s">
        <v>215</v>
      </c>
      <c r="Y237" s="23" t="s">
        <v>277</v>
      </c>
      <c r="Z237" s="23" t="s">
        <v>278</v>
      </c>
      <c r="AA237" s="23" t="s">
        <v>2221</v>
      </c>
      <c r="AB237" s="23" t="s">
        <v>196</v>
      </c>
      <c r="AC237" s="23" t="s">
        <v>575</v>
      </c>
      <c r="AD237" s="23" t="s">
        <v>2222</v>
      </c>
      <c r="AE237" s="23" t="s">
        <v>2223</v>
      </c>
      <c r="AF237" s="23" t="s">
        <v>2222</v>
      </c>
      <c r="AG237" s="23" t="s">
        <v>2224</v>
      </c>
      <c r="AH237" s="23" t="s">
        <v>224</v>
      </c>
      <c r="AI237" s="23" t="s">
        <v>225</v>
      </c>
      <c r="AJ237" s="23" t="s">
        <v>2225</v>
      </c>
      <c r="AK237" s="23" t="s">
        <v>2226</v>
      </c>
      <c r="AL237" s="23" t="s">
        <v>2227</v>
      </c>
      <c r="AM237" s="33" t="s">
        <v>365</v>
      </c>
      <c r="AN237" s="33" t="s">
        <v>290</v>
      </c>
      <c r="AO237" s="23" t="s">
        <v>1457</v>
      </c>
      <c r="AP237" s="23" t="s">
        <v>93</v>
      </c>
      <c r="AQ237" s="23"/>
      <c r="AR237" s="23"/>
      <c r="AS237" s="23"/>
      <c r="AT237" s="23"/>
      <c r="AU237" s="36">
        <v>3000</v>
      </c>
      <c r="AV237" s="36">
        <v>3000</v>
      </c>
      <c r="AW237" s="36">
        <f t="shared" si="51"/>
        <v>3000</v>
      </c>
      <c r="AX237" s="36">
        <f t="shared" si="62"/>
        <v>0</v>
      </c>
      <c r="AY237" s="36">
        <v>0</v>
      </c>
      <c r="AZ237" s="36"/>
      <c r="BA237" s="40">
        <v>3500</v>
      </c>
      <c r="BB237" s="40">
        <v>550</v>
      </c>
      <c r="BC237" s="23" t="s">
        <v>210</v>
      </c>
      <c r="BD237" s="23" t="s">
        <v>210</v>
      </c>
      <c r="BE237" s="23" t="s">
        <v>211</v>
      </c>
      <c r="BF237" s="23">
        <v>0</v>
      </c>
      <c r="BG237" s="23" t="s">
        <v>212</v>
      </c>
      <c r="BH237" s="23" t="s">
        <v>210</v>
      </c>
      <c r="BI237" s="23" t="s">
        <v>209</v>
      </c>
      <c r="BJ237" s="23" t="s">
        <v>2228</v>
      </c>
      <c r="BK237" s="23" t="s">
        <v>209</v>
      </c>
      <c r="BL237" s="23" t="s">
        <v>2228</v>
      </c>
      <c r="BM237" s="23" t="s">
        <v>2229</v>
      </c>
      <c r="BN237" s="23" t="s">
        <v>2230</v>
      </c>
      <c r="BO237" s="23"/>
      <c r="BP237" s="23" t="s">
        <v>209</v>
      </c>
      <c r="BQ237" s="49">
        <f t="shared" si="53"/>
        <v>3000</v>
      </c>
      <c r="BR237" s="49">
        <f t="shared" si="50"/>
        <v>3000</v>
      </c>
      <c r="BS237" s="49">
        <f t="shared" si="54"/>
        <v>3000</v>
      </c>
      <c r="BT237" s="49">
        <f t="shared" si="55"/>
        <v>0</v>
      </c>
      <c r="BU237" s="49">
        <f t="shared" si="48"/>
        <v>0</v>
      </c>
      <c r="BV237" s="49">
        <f t="shared" si="56"/>
        <v>0</v>
      </c>
      <c r="BW237" s="49">
        <f t="shared" si="57"/>
        <v>0</v>
      </c>
      <c r="BX237" s="49">
        <f t="shared" si="58"/>
        <v>3000</v>
      </c>
      <c r="BY237" s="49">
        <v>2200</v>
      </c>
      <c r="BZ237" s="52" t="s">
        <v>4078</v>
      </c>
      <c r="CA237" s="52" t="s">
        <v>4079</v>
      </c>
      <c r="CB237" s="75">
        <v>800</v>
      </c>
      <c r="CC237" s="75" t="s">
        <v>4073</v>
      </c>
      <c r="CD237" s="75" t="s">
        <v>4074</v>
      </c>
      <c r="CE237" s="36">
        <f t="shared" si="59"/>
        <v>0</v>
      </c>
      <c r="CF237" s="36"/>
      <c r="CG237" s="36"/>
      <c r="CH237" s="36"/>
      <c r="CI237" s="36"/>
      <c r="CJ237" s="36"/>
      <c r="CK237" s="36"/>
      <c r="CL237" s="36"/>
      <c r="CM237" s="36"/>
      <c r="CN237" s="36"/>
      <c r="CO237" s="36"/>
      <c r="CP237" s="36"/>
      <c r="CQ237" s="36">
        <f t="shared" si="60"/>
        <v>0</v>
      </c>
      <c r="CR237" s="36"/>
      <c r="CS237" s="36"/>
      <c r="CT237" s="36"/>
      <c r="CU237" s="36"/>
      <c r="CV237" s="36"/>
      <c r="CW237" s="36"/>
      <c r="CX237" s="59">
        <f t="shared" si="49"/>
        <v>0</v>
      </c>
      <c r="CY237" s="36"/>
      <c r="CZ237" s="36"/>
      <c r="DA237" s="36"/>
      <c r="DB237" s="36"/>
      <c r="DC237" s="36"/>
      <c r="DD237" s="36"/>
      <c r="DE237" s="59">
        <f t="shared" si="61"/>
        <v>2869.65</v>
      </c>
      <c r="DF237" s="59">
        <v>2869.65</v>
      </c>
      <c r="DG237" s="59">
        <v>0</v>
      </c>
      <c r="DH237" s="59"/>
      <c r="DI237" s="59"/>
      <c r="DJ237" s="59"/>
      <c r="DK237" s="59" t="s">
        <v>4075</v>
      </c>
      <c r="DL237" s="59">
        <v>0</v>
      </c>
      <c r="DM237" s="23">
        <v>0</v>
      </c>
    </row>
    <row r="238" s="9" customFormat="1" ht="70" customHeight="1" spans="1:117">
      <c r="A238" s="23"/>
      <c r="B238" s="23"/>
      <c r="C238" s="23"/>
      <c r="D238" s="23"/>
      <c r="E238" s="23"/>
      <c r="F238" s="23"/>
      <c r="G238" s="23"/>
      <c r="H238" s="23"/>
      <c r="I238" s="23"/>
      <c r="J238" s="23"/>
      <c r="K238" s="23"/>
      <c r="L238" s="23"/>
      <c r="M238" s="23"/>
      <c r="N238" s="23"/>
      <c r="O238" s="23"/>
      <c r="P238" s="23"/>
      <c r="Q238" s="23">
        <f>SUBTOTAL(103,$W$7:W238)*1</f>
        <v>232</v>
      </c>
      <c r="R238" s="23" t="s">
        <v>4145</v>
      </c>
      <c r="S238" s="23">
        <v>-10</v>
      </c>
      <c r="T238" s="30"/>
      <c r="U238" s="23"/>
      <c r="V238" s="23" t="s">
        <v>4065</v>
      </c>
      <c r="W238" s="23" t="s">
        <v>2231</v>
      </c>
      <c r="X238" s="23" t="s">
        <v>215</v>
      </c>
      <c r="Y238" s="23" t="s">
        <v>571</v>
      </c>
      <c r="Z238" s="23" t="s">
        <v>572</v>
      </c>
      <c r="AA238" s="23" t="s">
        <v>2232</v>
      </c>
      <c r="AB238" s="23" t="s">
        <v>196</v>
      </c>
      <c r="AC238" s="23" t="s">
        <v>2139</v>
      </c>
      <c r="AD238" s="23" t="s">
        <v>2233</v>
      </c>
      <c r="AE238" s="23" t="s">
        <v>2234</v>
      </c>
      <c r="AF238" s="23" t="s">
        <v>2233</v>
      </c>
      <c r="AG238" s="23" t="s">
        <v>2235</v>
      </c>
      <c r="AH238" s="23" t="s">
        <v>2236</v>
      </c>
      <c r="AI238" s="23" t="s">
        <v>225</v>
      </c>
      <c r="AJ238" s="23" t="s">
        <v>2237</v>
      </c>
      <c r="AK238" s="23" t="s">
        <v>2238</v>
      </c>
      <c r="AL238" s="23" t="s">
        <v>2239</v>
      </c>
      <c r="AM238" s="33" t="s">
        <v>365</v>
      </c>
      <c r="AN238" s="33" t="s">
        <v>230</v>
      </c>
      <c r="AO238" s="23" t="s">
        <v>1457</v>
      </c>
      <c r="AP238" s="23" t="s">
        <v>93</v>
      </c>
      <c r="AQ238" s="23"/>
      <c r="AR238" s="23"/>
      <c r="AS238" s="23"/>
      <c r="AT238" s="23"/>
      <c r="AU238" s="36">
        <v>370</v>
      </c>
      <c r="AV238" s="36">
        <v>370</v>
      </c>
      <c r="AW238" s="36">
        <f t="shared" si="51"/>
        <v>350</v>
      </c>
      <c r="AX238" s="36">
        <f t="shared" si="62"/>
        <v>0</v>
      </c>
      <c r="AY238" s="36">
        <f>CP238</f>
        <v>20</v>
      </c>
      <c r="AZ238" s="36"/>
      <c r="BA238" s="40">
        <v>1000</v>
      </c>
      <c r="BB238" s="40">
        <v>80</v>
      </c>
      <c r="BC238" s="23" t="s">
        <v>210</v>
      </c>
      <c r="BD238" s="23" t="s">
        <v>210</v>
      </c>
      <c r="BE238" s="23" t="s">
        <v>211</v>
      </c>
      <c r="BF238" s="23">
        <v>0</v>
      </c>
      <c r="BG238" s="23" t="s">
        <v>212</v>
      </c>
      <c r="BH238" s="23" t="s">
        <v>210</v>
      </c>
      <c r="BI238" s="23" t="s">
        <v>210</v>
      </c>
      <c r="BJ238" s="23" t="s">
        <v>210</v>
      </c>
      <c r="BK238" s="23" t="s">
        <v>210</v>
      </c>
      <c r="BL238" s="23">
        <v>0</v>
      </c>
      <c r="BM238" s="23" t="s">
        <v>2240</v>
      </c>
      <c r="BN238" s="23">
        <v>13648291808</v>
      </c>
      <c r="BO238" s="23"/>
      <c r="BP238" s="23" t="s">
        <v>209</v>
      </c>
      <c r="BQ238" s="49">
        <f t="shared" si="53"/>
        <v>350</v>
      </c>
      <c r="BR238" s="49">
        <f t="shared" si="50"/>
        <v>350</v>
      </c>
      <c r="BS238" s="49">
        <f t="shared" si="54"/>
        <v>0</v>
      </c>
      <c r="BT238" s="49">
        <f t="shared" si="55"/>
        <v>350</v>
      </c>
      <c r="BU238" s="49">
        <f t="shared" si="48"/>
        <v>0</v>
      </c>
      <c r="BV238" s="49">
        <f t="shared" si="56"/>
        <v>0</v>
      </c>
      <c r="BW238" s="49">
        <f t="shared" si="57"/>
        <v>0</v>
      </c>
      <c r="BX238" s="49">
        <f t="shared" si="58"/>
        <v>0</v>
      </c>
      <c r="BY238" s="36"/>
      <c r="BZ238" s="36"/>
      <c r="CA238" s="36"/>
      <c r="CB238" s="36"/>
      <c r="CC238" s="36"/>
      <c r="CD238" s="36"/>
      <c r="CE238" s="36">
        <f t="shared" si="59"/>
        <v>350</v>
      </c>
      <c r="CF238" s="36">
        <v>245</v>
      </c>
      <c r="CG238" s="36" t="s">
        <v>4066</v>
      </c>
      <c r="CH238" s="36" t="s">
        <v>4104</v>
      </c>
      <c r="CI238" s="36">
        <v>105</v>
      </c>
      <c r="CJ238" s="36" t="s">
        <v>4066</v>
      </c>
      <c r="CK238" s="36" t="s">
        <v>4115</v>
      </c>
      <c r="CL238" s="36"/>
      <c r="CM238" s="36"/>
      <c r="CN238" s="36"/>
      <c r="CO238" s="36"/>
      <c r="CP238" s="36">
        <v>20</v>
      </c>
      <c r="CQ238" s="36">
        <f t="shared" si="60"/>
        <v>0</v>
      </c>
      <c r="CR238" s="36"/>
      <c r="CS238" s="36"/>
      <c r="CT238" s="36"/>
      <c r="CU238" s="36"/>
      <c r="CV238" s="36"/>
      <c r="CW238" s="36"/>
      <c r="CX238" s="59">
        <f t="shared" si="49"/>
        <v>0</v>
      </c>
      <c r="CY238" s="36"/>
      <c r="CZ238" s="36"/>
      <c r="DA238" s="36"/>
      <c r="DB238" s="36"/>
      <c r="DC238" s="36"/>
      <c r="DD238" s="36"/>
      <c r="DE238" s="59">
        <f t="shared" si="61"/>
        <v>157.43</v>
      </c>
      <c r="DF238" s="59">
        <v>0</v>
      </c>
      <c r="DG238" s="59">
        <v>157.43</v>
      </c>
      <c r="DH238" s="59"/>
      <c r="DI238" s="59"/>
      <c r="DJ238" s="59"/>
      <c r="DK238" s="59" t="s">
        <v>4075</v>
      </c>
      <c r="DL238" s="59">
        <v>0</v>
      </c>
      <c r="DM238" s="23">
        <v>0</v>
      </c>
    </row>
    <row r="239" s="9" customFormat="1" ht="70" customHeight="1" spans="1:117">
      <c r="A239" s="23"/>
      <c r="B239" s="23"/>
      <c r="C239" s="23"/>
      <c r="D239" s="23"/>
      <c r="E239" s="23"/>
      <c r="F239" s="23"/>
      <c r="G239" s="23"/>
      <c r="H239" s="23"/>
      <c r="I239" s="23"/>
      <c r="J239" s="23"/>
      <c r="K239" s="23"/>
      <c r="L239" s="23"/>
      <c r="M239" s="23"/>
      <c r="N239" s="23"/>
      <c r="O239" s="23"/>
      <c r="P239" s="23"/>
      <c r="Q239" s="23">
        <f>SUBTOTAL(103,$W$7:W239)*1</f>
        <v>233</v>
      </c>
      <c r="R239" s="23" t="s">
        <v>4110</v>
      </c>
      <c r="S239" s="23">
        <v>-120</v>
      </c>
      <c r="T239" s="23"/>
      <c r="U239" s="23"/>
      <c r="V239" s="23" t="s">
        <v>4065</v>
      </c>
      <c r="W239" s="23" t="s">
        <v>4002</v>
      </c>
      <c r="X239" s="23" t="s">
        <v>215</v>
      </c>
      <c r="Y239" s="23" t="s">
        <v>571</v>
      </c>
      <c r="Z239" s="23" t="s">
        <v>572</v>
      </c>
      <c r="AA239" s="23" t="s">
        <v>4003</v>
      </c>
      <c r="AB239" s="23" t="s">
        <v>196</v>
      </c>
      <c r="AC239" s="23" t="s">
        <v>2139</v>
      </c>
      <c r="AD239" s="23" t="s">
        <v>4368</v>
      </c>
      <c r="AE239" s="23" t="s">
        <v>4369</v>
      </c>
      <c r="AF239" s="23" t="s">
        <v>4003</v>
      </c>
      <c r="AG239" s="23" t="s">
        <v>4370</v>
      </c>
      <c r="AH239" s="23" t="s">
        <v>2236</v>
      </c>
      <c r="AI239" s="23" t="s">
        <v>225</v>
      </c>
      <c r="AJ239" s="23" t="s">
        <v>4371</v>
      </c>
      <c r="AK239" s="23" t="s">
        <v>2238</v>
      </c>
      <c r="AL239" s="23" t="s">
        <v>4372</v>
      </c>
      <c r="AM239" s="33" t="s">
        <v>365</v>
      </c>
      <c r="AN239" s="33" t="s">
        <v>230</v>
      </c>
      <c r="AO239" s="23"/>
      <c r="AP239" s="23"/>
      <c r="AQ239" s="23"/>
      <c r="AR239" s="23"/>
      <c r="AS239" s="23"/>
      <c r="AT239" s="23"/>
      <c r="AU239" s="36">
        <v>0</v>
      </c>
      <c r="AV239" s="36">
        <v>0</v>
      </c>
      <c r="AW239" s="36">
        <f t="shared" si="51"/>
        <v>0</v>
      </c>
      <c r="AX239" s="36">
        <v>0</v>
      </c>
      <c r="AY239" s="36">
        <v>0</v>
      </c>
      <c r="AZ239" s="36"/>
      <c r="BA239" s="40">
        <v>100</v>
      </c>
      <c r="BB239" s="40">
        <v>10</v>
      </c>
      <c r="BC239" s="23" t="s">
        <v>210</v>
      </c>
      <c r="BD239" s="23" t="s">
        <v>210</v>
      </c>
      <c r="BE239" s="23" t="s">
        <v>211</v>
      </c>
      <c r="BF239" s="23">
        <v>0</v>
      </c>
      <c r="BG239" s="23" t="s">
        <v>212</v>
      </c>
      <c r="BH239" s="23" t="s">
        <v>210</v>
      </c>
      <c r="BI239" s="23" t="s">
        <v>210</v>
      </c>
      <c r="BJ239" s="23" t="s">
        <v>210</v>
      </c>
      <c r="BK239" s="23" t="s">
        <v>210</v>
      </c>
      <c r="BL239" s="23">
        <v>0</v>
      </c>
      <c r="BM239" s="23" t="s">
        <v>2240</v>
      </c>
      <c r="BN239" s="23">
        <v>13648291808</v>
      </c>
      <c r="BO239" s="23"/>
      <c r="BP239" s="23"/>
      <c r="BQ239" s="49">
        <f t="shared" si="53"/>
        <v>0</v>
      </c>
      <c r="BR239" s="49">
        <f t="shared" si="50"/>
        <v>0</v>
      </c>
      <c r="BS239" s="49">
        <f t="shared" si="54"/>
        <v>0</v>
      </c>
      <c r="BT239" s="49">
        <f t="shared" si="55"/>
        <v>0</v>
      </c>
      <c r="BU239" s="49">
        <f t="shared" si="48"/>
        <v>0</v>
      </c>
      <c r="BV239" s="49">
        <f t="shared" si="56"/>
        <v>0</v>
      </c>
      <c r="BW239" s="49">
        <f t="shared" si="57"/>
        <v>0</v>
      </c>
      <c r="BX239" s="49">
        <f t="shared" si="58"/>
        <v>0</v>
      </c>
      <c r="BY239" s="36"/>
      <c r="BZ239" s="36"/>
      <c r="CA239" s="36"/>
      <c r="CB239" s="36"/>
      <c r="CC239" s="36"/>
      <c r="CD239" s="36"/>
      <c r="CE239" s="36">
        <f t="shared" si="59"/>
        <v>0</v>
      </c>
      <c r="CF239" s="36"/>
      <c r="CG239" s="36"/>
      <c r="CH239" s="36"/>
      <c r="CI239" s="36"/>
      <c r="CJ239" s="36"/>
      <c r="CK239" s="36"/>
      <c r="CL239" s="36"/>
      <c r="CM239" s="36"/>
      <c r="CN239" s="36"/>
      <c r="CO239" s="36"/>
      <c r="CP239" s="36"/>
      <c r="CQ239" s="36">
        <f t="shared" si="60"/>
        <v>0</v>
      </c>
      <c r="CR239" s="36"/>
      <c r="CS239" s="36"/>
      <c r="CT239" s="36"/>
      <c r="CU239" s="36"/>
      <c r="CV239" s="36"/>
      <c r="CW239" s="36"/>
      <c r="CX239" s="59">
        <f t="shared" si="49"/>
        <v>0</v>
      </c>
      <c r="CY239" s="36"/>
      <c r="CZ239" s="36"/>
      <c r="DA239" s="36"/>
      <c r="DB239" s="36"/>
      <c r="DC239" s="36"/>
      <c r="DD239" s="36"/>
      <c r="DE239" s="59">
        <f t="shared" si="61"/>
        <v>0</v>
      </c>
      <c r="DF239" s="59">
        <v>0</v>
      </c>
      <c r="DG239" s="59">
        <v>0</v>
      </c>
      <c r="DH239" s="59"/>
      <c r="DI239" s="59"/>
      <c r="DJ239" s="59"/>
      <c r="DK239" s="59" t="s">
        <v>4113</v>
      </c>
      <c r="DL239" s="59">
        <v>0</v>
      </c>
      <c r="DM239" s="23">
        <v>0</v>
      </c>
    </row>
    <row r="240" s="9" customFormat="1" ht="70" customHeight="1" spans="1:117">
      <c r="A240" s="23"/>
      <c r="B240" s="23"/>
      <c r="C240" s="23"/>
      <c r="D240" s="23"/>
      <c r="E240" s="23"/>
      <c r="F240" s="23"/>
      <c r="G240" s="23"/>
      <c r="H240" s="23"/>
      <c r="I240" s="23"/>
      <c r="J240" s="23"/>
      <c r="K240" s="23"/>
      <c r="L240" s="23"/>
      <c r="M240" s="23"/>
      <c r="N240" s="23"/>
      <c r="O240" s="23"/>
      <c r="P240" s="23"/>
      <c r="Q240" s="23">
        <f>SUBTOTAL(103,$W$7:W240)*1</f>
        <v>234</v>
      </c>
      <c r="R240" s="23"/>
      <c r="S240" s="23"/>
      <c r="T240" s="30"/>
      <c r="U240" s="23"/>
      <c r="V240" s="23" t="s">
        <v>4065</v>
      </c>
      <c r="W240" s="23" t="s">
        <v>2241</v>
      </c>
      <c r="X240" s="23" t="s">
        <v>215</v>
      </c>
      <c r="Y240" s="23" t="s">
        <v>1038</v>
      </c>
      <c r="Z240" s="23" t="s">
        <v>2242</v>
      </c>
      <c r="AA240" s="23" t="s">
        <v>2243</v>
      </c>
      <c r="AB240" s="23" t="s">
        <v>196</v>
      </c>
      <c r="AC240" s="23" t="s">
        <v>1771</v>
      </c>
      <c r="AD240" s="23" t="s">
        <v>2244</v>
      </c>
      <c r="AE240" s="23" t="s">
        <v>2245</v>
      </c>
      <c r="AF240" s="23" t="s">
        <v>2244</v>
      </c>
      <c r="AG240" s="23" t="s">
        <v>2246</v>
      </c>
      <c r="AH240" s="23" t="s">
        <v>2247</v>
      </c>
      <c r="AI240" s="23" t="s">
        <v>2248</v>
      </c>
      <c r="AJ240" s="23" t="s">
        <v>2246</v>
      </c>
      <c r="AK240" s="23" t="s">
        <v>2249</v>
      </c>
      <c r="AL240" s="23" t="s">
        <v>2250</v>
      </c>
      <c r="AM240" s="33" t="s">
        <v>1318</v>
      </c>
      <c r="AN240" s="33" t="s">
        <v>230</v>
      </c>
      <c r="AO240" s="23" t="s">
        <v>1457</v>
      </c>
      <c r="AP240" s="23" t="s">
        <v>93</v>
      </c>
      <c r="AQ240" s="23"/>
      <c r="AR240" s="23"/>
      <c r="AS240" s="23"/>
      <c r="AT240" s="23"/>
      <c r="AU240" s="36">
        <v>500</v>
      </c>
      <c r="AV240" s="36">
        <v>500</v>
      </c>
      <c r="AW240" s="36">
        <f t="shared" si="51"/>
        <v>500</v>
      </c>
      <c r="AX240" s="36">
        <f t="shared" ref="AX240:AX303" si="64">AV240-AW240-AY240</f>
        <v>0</v>
      </c>
      <c r="AY240" s="36">
        <v>0</v>
      </c>
      <c r="AZ240" s="36"/>
      <c r="BA240" s="40">
        <v>6250</v>
      </c>
      <c r="BB240" s="40">
        <v>2000</v>
      </c>
      <c r="BC240" s="23" t="s">
        <v>210</v>
      </c>
      <c r="BD240" s="23" t="s">
        <v>210</v>
      </c>
      <c r="BE240" s="23" t="s">
        <v>211</v>
      </c>
      <c r="BF240" s="23">
        <v>0</v>
      </c>
      <c r="BG240" s="23" t="s">
        <v>212</v>
      </c>
      <c r="BH240" s="23" t="s">
        <v>210</v>
      </c>
      <c r="BI240" s="23" t="s">
        <v>210</v>
      </c>
      <c r="BJ240" s="23">
        <v>0</v>
      </c>
      <c r="BK240" s="23" t="s">
        <v>210</v>
      </c>
      <c r="BL240" s="23">
        <v>0</v>
      </c>
      <c r="BM240" s="23" t="s">
        <v>1778</v>
      </c>
      <c r="BN240" s="23" t="s">
        <v>2251</v>
      </c>
      <c r="BO240" s="23"/>
      <c r="BP240" s="23" t="s">
        <v>209</v>
      </c>
      <c r="BQ240" s="49">
        <f t="shared" si="53"/>
        <v>500</v>
      </c>
      <c r="BR240" s="49">
        <f t="shared" si="50"/>
        <v>500</v>
      </c>
      <c r="BS240" s="49">
        <f t="shared" si="54"/>
        <v>500</v>
      </c>
      <c r="BT240" s="49">
        <f t="shared" si="55"/>
        <v>0</v>
      </c>
      <c r="BU240" s="49">
        <f t="shared" si="48"/>
        <v>0</v>
      </c>
      <c r="BV240" s="49">
        <f t="shared" si="56"/>
        <v>0</v>
      </c>
      <c r="BW240" s="49">
        <f t="shared" si="57"/>
        <v>0</v>
      </c>
      <c r="BX240" s="49">
        <f t="shared" si="58"/>
        <v>500</v>
      </c>
      <c r="BY240" s="49">
        <v>500</v>
      </c>
      <c r="BZ240" s="52" t="s">
        <v>4078</v>
      </c>
      <c r="CA240" s="52" t="s">
        <v>4079</v>
      </c>
      <c r="CB240" s="36"/>
      <c r="CC240" s="36"/>
      <c r="CD240" s="36"/>
      <c r="CE240" s="36">
        <f t="shared" si="59"/>
        <v>0</v>
      </c>
      <c r="CF240" s="36"/>
      <c r="CG240" s="36"/>
      <c r="CH240" s="36"/>
      <c r="CI240" s="36"/>
      <c r="CJ240" s="36"/>
      <c r="CK240" s="36"/>
      <c r="CL240" s="36"/>
      <c r="CM240" s="36"/>
      <c r="CN240" s="36"/>
      <c r="CO240" s="36"/>
      <c r="CP240" s="36"/>
      <c r="CQ240" s="36">
        <f t="shared" si="60"/>
        <v>0</v>
      </c>
      <c r="CR240" s="36"/>
      <c r="CS240" s="36"/>
      <c r="CT240" s="36"/>
      <c r="CU240" s="36"/>
      <c r="CV240" s="36"/>
      <c r="CW240" s="36"/>
      <c r="CX240" s="59">
        <f t="shared" si="49"/>
        <v>0</v>
      </c>
      <c r="CY240" s="36"/>
      <c r="CZ240" s="36"/>
      <c r="DA240" s="36"/>
      <c r="DB240" s="36"/>
      <c r="DC240" s="36"/>
      <c r="DD240" s="36"/>
      <c r="DE240" s="59">
        <f t="shared" si="61"/>
        <v>439.69</v>
      </c>
      <c r="DF240" s="59">
        <v>439.69</v>
      </c>
      <c r="DG240" s="59">
        <v>0</v>
      </c>
      <c r="DH240" s="59"/>
      <c r="DI240" s="59"/>
      <c r="DJ240" s="59"/>
      <c r="DK240" s="59" t="s">
        <v>4075</v>
      </c>
      <c r="DL240" s="59">
        <v>0</v>
      </c>
      <c r="DM240" s="23">
        <v>0</v>
      </c>
    </row>
    <row r="241" s="9" customFormat="1" ht="70" customHeight="1" spans="1:117">
      <c r="A241" s="23"/>
      <c r="B241" s="23"/>
      <c r="C241" s="23"/>
      <c r="D241" s="23"/>
      <c r="E241" s="23"/>
      <c r="F241" s="23"/>
      <c r="G241" s="23"/>
      <c r="H241" s="23"/>
      <c r="I241" s="23"/>
      <c r="J241" s="23"/>
      <c r="K241" s="23"/>
      <c r="L241" s="23"/>
      <c r="M241" s="23"/>
      <c r="N241" s="23"/>
      <c r="O241" s="23"/>
      <c r="P241" s="23"/>
      <c r="Q241" s="23">
        <f>SUBTOTAL(103,$W$7:W241)*1</f>
        <v>235</v>
      </c>
      <c r="R241" s="23" t="s">
        <v>4100</v>
      </c>
      <c r="S241" s="23">
        <v>265</v>
      </c>
      <c r="T241" s="23"/>
      <c r="U241" s="23"/>
      <c r="V241" s="23" t="s">
        <v>4065</v>
      </c>
      <c r="W241" s="23" t="s">
        <v>2252</v>
      </c>
      <c r="X241" s="23" t="s">
        <v>215</v>
      </c>
      <c r="Y241" s="23" t="s">
        <v>1038</v>
      </c>
      <c r="Z241" s="23" t="s">
        <v>2242</v>
      </c>
      <c r="AA241" s="23" t="s">
        <v>2253</v>
      </c>
      <c r="AB241" s="23" t="s">
        <v>196</v>
      </c>
      <c r="AC241" s="23" t="s">
        <v>1771</v>
      </c>
      <c r="AD241" s="23" t="s">
        <v>2254</v>
      </c>
      <c r="AE241" s="23" t="s">
        <v>2255</v>
      </c>
      <c r="AF241" s="23" t="s">
        <v>2254</v>
      </c>
      <c r="AG241" s="23" t="s">
        <v>2253</v>
      </c>
      <c r="AH241" s="23" t="s">
        <v>2256</v>
      </c>
      <c r="AI241" s="23" t="s">
        <v>2257</v>
      </c>
      <c r="AJ241" s="23" t="s">
        <v>2253</v>
      </c>
      <c r="AK241" s="23" t="s">
        <v>2258</v>
      </c>
      <c r="AL241" s="23" t="s">
        <v>2259</v>
      </c>
      <c r="AM241" s="33" t="s">
        <v>1318</v>
      </c>
      <c r="AN241" s="33" t="s">
        <v>230</v>
      </c>
      <c r="AO241" s="23" t="s">
        <v>1457</v>
      </c>
      <c r="AP241" s="23" t="s">
        <v>93</v>
      </c>
      <c r="AQ241" s="23"/>
      <c r="AR241" s="23"/>
      <c r="AS241" s="23"/>
      <c r="AT241" s="23"/>
      <c r="AU241" s="36">
        <v>565</v>
      </c>
      <c r="AV241" s="36">
        <v>565</v>
      </c>
      <c r="AW241" s="36">
        <f t="shared" si="51"/>
        <v>565</v>
      </c>
      <c r="AX241" s="36">
        <f t="shared" si="64"/>
        <v>0</v>
      </c>
      <c r="AY241" s="36">
        <v>0</v>
      </c>
      <c r="AZ241" s="36"/>
      <c r="BA241" s="40">
        <v>5400</v>
      </c>
      <c r="BB241" s="40">
        <v>5400</v>
      </c>
      <c r="BC241" s="23" t="s">
        <v>210</v>
      </c>
      <c r="BD241" s="23" t="s">
        <v>210</v>
      </c>
      <c r="BE241" s="23" t="s">
        <v>211</v>
      </c>
      <c r="BF241" s="23">
        <v>0</v>
      </c>
      <c r="BG241" s="23" t="s">
        <v>212</v>
      </c>
      <c r="BH241" s="23" t="s">
        <v>210</v>
      </c>
      <c r="BI241" s="23" t="s">
        <v>210</v>
      </c>
      <c r="BJ241" s="23">
        <v>0</v>
      </c>
      <c r="BK241" s="23" t="s">
        <v>210</v>
      </c>
      <c r="BL241" s="23">
        <v>0</v>
      </c>
      <c r="BM241" s="23" t="s">
        <v>1778</v>
      </c>
      <c r="BN241" s="23" t="s">
        <v>2251</v>
      </c>
      <c r="BO241" s="23"/>
      <c r="BP241" s="23" t="s">
        <v>209</v>
      </c>
      <c r="BQ241" s="49">
        <f t="shared" si="53"/>
        <v>565</v>
      </c>
      <c r="BR241" s="49">
        <f t="shared" si="50"/>
        <v>565</v>
      </c>
      <c r="BS241" s="49">
        <f t="shared" si="54"/>
        <v>565</v>
      </c>
      <c r="BT241" s="49">
        <f t="shared" si="55"/>
        <v>0</v>
      </c>
      <c r="BU241" s="49">
        <f t="shared" si="48"/>
        <v>0</v>
      </c>
      <c r="BV241" s="49">
        <f t="shared" si="56"/>
        <v>0</v>
      </c>
      <c r="BW241" s="49">
        <f t="shared" si="57"/>
        <v>0</v>
      </c>
      <c r="BX241" s="49">
        <f t="shared" si="58"/>
        <v>565</v>
      </c>
      <c r="BY241" s="49">
        <v>565</v>
      </c>
      <c r="BZ241" s="52" t="s">
        <v>4078</v>
      </c>
      <c r="CA241" s="52" t="s">
        <v>4079</v>
      </c>
      <c r="CB241" s="36"/>
      <c r="CC241" s="36"/>
      <c r="CD241" s="36"/>
      <c r="CE241" s="36">
        <f t="shared" si="59"/>
        <v>0</v>
      </c>
      <c r="CF241" s="36"/>
      <c r="CG241" s="36"/>
      <c r="CH241" s="36"/>
      <c r="CI241" s="36"/>
      <c r="CJ241" s="36"/>
      <c r="CK241" s="36"/>
      <c r="CL241" s="36"/>
      <c r="CM241" s="36"/>
      <c r="CN241" s="36"/>
      <c r="CO241" s="36"/>
      <c r="CP241" s="36"/>
      <c r="CQ241" s="36">
        <f t="shared" si="60"/>
        <v>0</v>
      </c>
      <c r="CR241" s="36"/>
      <c r="CS241" s="36"/>
      <c r="CT241" s="36"/>
      <c r="CU241" s="36"/>
      <c r="CV241" s="36"/>
      <c r="CW241" s="36"/>
      <c r="CX241" s="59">
        <f t="shared" si="49"/>
        <v>0</v>
      </c>
      <c r="CY241" s="36"/>
      <c r="CZ241" s="36"/>
      <c r="DA241" s="36"/>
      <c r="DB241" s="36"/>
      <c r="DC241" s="36"/>
      <c r="DD241" s="36"/>
      <c r="DE241" s="59">
        <f t="shared" si="61"/>
        <v>314.39</v>
      </c>
      <c r="DF241" s="59">
        <v>314.39</v>
      </c>
      <c r="DG241" s="59">
        <v>0</v>
      </c>
      <c r="DH241" s="59"/>
      <c r="DI241" s="59"/>
      <c r="DJ241" s="59"/>
      <c r="DK241" s="59" t="s">
        <v>4075</v>
      </c>
      <c r="DL241" s="59">
        <v>0</v>
      </c>
      <c r="DM241" s="23">
        <v>0</v>
      </c>
    </row>
    <row r="242" s="9" customFormat="1" ht="70" customHeight="1" spans="1:117">
      <c r="A242" s="23"/>
      <c r="B242" s="23"/>
      <c r="C242" s="23"/>
      <c r="D242" s="23"/>
      <c r="E242" s="23"/>
      <c r="F242" s="23"/>
      <c r="G242" s="23"/>
      <c r="H242" s="23"/>
      <c r="I242" s="23"/>
      <c r="J242" s="23"/>
      <c r="K242" s="23"/>
      <c r="L242" s="23"/>
      <c r="M242" s="23"/>
      <c r="N242" s="23"/>
      <c r="O242" s="23"/>
      <c r="P242" s="23"/>
      <c r="Q242" s="23">
        <f>SUBTOTAL(103,$W$7:W242)*1</f>
        <v>236</v>
      </c>
      <c r="R242" s="23"/>
      <c r="S242" s="23"/>
      <c r="T242" s="30"/>
      <c r="U242" s="23"/>
      <c r="V242" s="23" t="s">
        <v>4065</v>
      </c>
      <c r="W242" s="23" t="s">
        <v>2260</v>
      </c>
      <c r="X242" s="23" t="s">
        <v>215</v>
      </c>
      <c r="Y242" s="23" t="s">
        <v>1038</v>
      </c>
      <c r="Z242" s="23" t="s">
        <v>2261</v>
      </c>
      <c r="AA242" s="23" t="s">
        <v>2262</v>
      </c>
      <c r="AB242" s="23" t="s">
        <v>196</v>
      </c>
      <c r="AC242" s="23" t="s">
        <v>1771</v>
      </c>
      <c r="AD242" s="23" t="s">
        <v>2263</v>
      </c>
      <c r="AE242" s="23" t="s">
        <v>2264</v>
      </c>
      <c r="AF242" s="23" t="s">
        <v>2263</v>
      </c>
      <c r="AG242" s="23" t="s">
        <v>2263</v>
      </c>
      <c r="AH242" s="23" t="s">
        <v>2265</v>
      </c>
      <c r="AI242" s="23" t="s">
        <v>2266</v>
      </c>
      <c r="AJ242" s="23" t="s">
        <v>2267</v>
      </c>
      <c r="AK242" s="23" t="s">
        <v>2268</v>
      </c>
      <c r="AL242" s="23" t="s">
        <v>2269</v>
      </c>
      <c r="AM242" s="33" t="s">
        <v>1318</v>
      </c>
      <c r="AN242" s="33" t="s">
        <v>2270</v>
      </c>
      <c r="AO242" s="23" t="s">
        <v>1457</v>
      </c>
      <c r="AP242" s="23" t="s">
        <v>93</v>
      </c>
      <c r="AQ242" s="23"/>
      <c r="AR242" s="23"/>
      <c r="AS242" s="23"/>
      <c r="AT242" s="23"/>
      <c r="AU242" s="36">
        <v>600</v>
      </c>
      <c r="AV242" s="36">
        <v>600</v>
      </c>
      <c r="AW242" s="36">
        <f t="shared" si="51"/>
        <v>600</v>
      </c>
      <c r="AX242" s="36">
        <f t="shared" si="64"/>
        <v>0</v>
      </c>
      <c r="AY242" s="36">
        <v>0</v>
      </c>
      <c r="AZ242" s="36"/>
      <c r="BA242" s="40">
        <v>3600</v>
      </c>
      <c r="BB242" s="40">
        <v>3600</v>
      </c>
      <c r="BC242" s="23" t="s">
        <v>210</v>
      </c>
      <c r="BD242" s="23" t="s">
        <v>210</v>
      </c>
      <c r="BE242" s="23" t="s">
        <v>211</v>
      </c>
      <c r="BF242" s="23">
        <v>0</v>
      </c>
      <c r="BG242" s="23" t="s">
        <v>212</v>
      </c>
      <c r="BH242" s="23" t="s">
        <v>210</v>
      </c>
      <c r="BI242" s="23" t="s">
        <v>210</v>
      </c>
      <c r="BJ242" s="23">
        <v>0</v>
      </c>
      <c r="BK242" s="23" t="s">
        <v>210</v>
      </c>
      <c r="BL242" s="23">
        <v>0</v>
      </c>
      <c r="BM242" s="23" t="s">
        <v>1778</v>
      </c>
      <c r="BN242" s="23" t="s">
        <v>2251</v>
      </c>
      <c r="BO242" s="23"/>
      <c r="BP242" s="23" t="s">
        <v>209</v>
      </c>
      <c r="BQ242" s="49">
        <f t="shared" si="53"/>
        <v>600</v>
      </c>
      <c r="BR242" s="49">
        <f t="shared" si="50"/>
        <v>600</v>
      </c>
      <c r="BS242" s="49">
        <f t="shared" si="54"/>
        <v>0</v>
      </c>
      <c r="BT242" s="49">
        <f t="shared" si="55"/>
        <v>600</v>
      </c>
      <c r="BU242" s="49">
        <f t="shared" si="48"/>
        <v>0</v>
      </c>
      <c r="BV242" s="49">
        <f t="shared" si="56"/>
        <v>0</v>
      </c>
      <c r="BW242" s="49">
        <f t="shared" si="57"/>
        <v>0</v>
      </c>
      <c r="BX242" s="49">
        <f t="shared" si="58"/>
        <v>0</v>
      </c>
      <c r="BY242" s="36"/>
      <c r="BZ242" s="36"/>
      <c r="CA242" s="36"/>
      <c r="CB242" s="36"/>
      <c r="CC242" s="36"/>
      <c r="CD242" s="36"/>
      <c r="CE242" s="36">
        <f t="shared" si="59"/>
        <v>600</v>
      </c>
      <c r="CF242" s="36">
        <v>600</v>
      </c>
      <c r="CG242" s="36" t="s">
        <v>4066</v>
      </c>
      <c r="CH242" s="36" t="s">
        <v>4104</v>
      </c>
      <c r="CI242" s="36"/>
      <c r="CJ242" s="36"/>
      <c r="CK242" s="36"/>
      <c r="CL242" s="36"/>
      <c r="CM242" s="36"/>
      <c r="CN242" s="36"/>
      <c r="CO242" s="36"/>
      <c r="CP242" s="36"/>
      <c r="CQ242" s="36">
        <f t="shared" si="60"/>
        <v>0</v>
      </c>
      <c r="CR242" s="36"/>
      <c r="CS242" s="36"/>
      <c r="CT242" s="36"/>
      <c r="CU242" s="36"/>
      <c r="CV242" s="36"/>
      <c r="CW242" s="36"/>
      <c r="CX242" s="59">
        <f t="shared" si="49"/>
        <v>0</v>
      </c>
      <c r="CY242" s="36"/>
      <c r="CZ242" s="36"/>
      <c r="DA242" s="36"/>
      <c r="DB242" s="36"/>
      <c r="DC242" s="36"/>
      <c r="DD242" s="36"/>
      <c r="DE242" s="59">
        <f t="shared" si="61"/>
        <v>600</v>
      </c>
      <c r="DF242" s="59">
        <v>0</v>
      </c>
      <c r="DG242" s="59">
        <v>600</v>
      </c>
      <c r="DH242" s="59"/>
      <c r="DI242" s="59"/>
      <c r="DJ242" s="59"/>
      <c r="DK242" s="59" t="s">
        <v>4075</v>
      </c>
      <c r="DL242" s="59">
        <v>0</v>
      </c>
      <c r="DM242" s="23">
        <v>0</v>
      </c>
    </row>
    <row r="243" s="9" customFormat="1" ht="70" customHeight="1" spans="1:117">
      <c r="A243" s="23"/>
      <c r="B243" s="23"/>
      <c r="C243" s="23"/>
      <c r="D243" s="23"/>
      <c r="E243" s="23"/>
      <c r="F243" s="23"/>
      <c r="G243" s="23"/>
      <c r="H243" s="23"/>
      <c r="I243" s="23"/>
      <c r="J243" s="23"/>
      <c r="K243" s="23"/>
      <c r="L243" s="23"/>
      <c r="M243" s="23"/>
      <c r="N243" s="23"/>
      <c r="O243" s="23"/>
      <c r="P243" s="23"/>
      <c r="Q243" s="23">
        <f>SUBTOTAL(103,$W$7:W243)*1</f>
        <v>237</v>
      </c>
      <c r="R243" s="23"/>
      <c r="S243" s="23"/>
      <c r="T243" s="23"/>
      <c r="U243" s="23"/>
      <c r="V243" s="23" t="s">
        <v>4065</v>
      </c>
      <c r="W243" s="23" t="s">
        <v>2271</v>
      </c>
      <c r="X243" s="23" t="s">
        <v>192</v>
      </c>
      <c r="Y243" s="23" t="s">
        <v>193</v>
      </c>
      <c r="Z243" s="23" t="s">
        <v>2272</v>
      </c>
      <c r="AA243" s="23" t="s">
        <v>2273</v>
      </c>
      <c r="AB243" s="23" t="s">
        <v>196</v>
      </c>
      <c r="AC243" s="23" t="s">
        <v>2274</v>
      </c>
      <c r="AD243" s="23" t="s">
        <v>2275</v>
      </c>
      <c r="AE243" s="23" t="s">
        <v>2276</v>
      </c>
      <c r="AF243" s="23" t="s">
        <v>2275</v>
      </c>
      <c r="AG243" s="23" t="s">
        <v>2277</v>
      </c>
      <c r="AH243" s="23" t="s">
        <v>224</v>
      </c>
      <c r="AI243" s="23" t="s">
        <v>225</v>
      </c>
      <c r="AJ243" s="23" t="s">
        <v>2278</v>
      </c>
      <c r="AK243" s="23" t="s">
        <v>2279</v>
      </c>
      <c r="AL243" s="23" t="s">
        <v>2280</v>
      </c>
      <c r="AM243" s="33" t="s">
        <v>2281</v>
      </c>
      <c r="AN243" s="33" t="s">
        <v>207</v>
      </c>
      <c r="AO243" s="23" t="s">
        <v>1457</v>
      </c>
      <c r="AP243" s="23" t="s">
        <v>26</v>
      </c>
      <c r="AQ243" s="23"/>
      <c r="AR243" s="23"/>
      <c r="AS243" s="23"/>
      <c r="AT243" s="23"/>
      <c r="AU243" s="36">
        <v>70</v>
      </c>
      <c r="AV243" s="36">
        <v>70</v>
      </c>
      <c r="AW243" s="36">
        <f t="shared" si="51"/>
        <v>70</v>
      </c>
      <c r="AX243" s="36">
        <f t="shared" si="64"/>
        <v>0</v>
      </c>
      <c r="AY243" s="36">
        <v>0</v>
      </c>
      <c r="AZ243" s="36"/>
      <c r="BA243" s="40">
        <v>178</v>
      </c>
      <c r="BB243" s="40">
        <v>24</v>
      </c>
      <c r="BC243" s="23" t="s">
        <v>210</v>
      </c>
      <c r="BD243" s="23" t="s">
        <v>210</v>
      </c>
      <c r="BE243" s="23" t="s">
        <v>211</v>
      </c>
      <c r="BF243" s="23">
        <v>0</v>
      </c>
      <c r="BG243" s="23" t="s">
        <v>212</v>
      </c>
      <c r="BH243" s="23" t="s">
        <v>210</v>
      </c>
      <c r="BI243" s="23" t="s">
        <v>210</v>
      </c>
      <c r="BJ243" s="23">
        <v>0</v>
      </c>
      <c r="BK243" s="23" t="s">
        <v>210</v>
      </c>
      <c r="BL243" s="23">
        <v>0</v>
      </c>
      <c r="BM243" s="23" t="s">
        <v>1252</v>
      </c>
      <c r="BN243" s="23" t="s">
        <v>3508</v>
      </c>
      <c r="BO243" s="23"/>
      <c r="BP243" s="23" t="s">
        <v>209</v>
      </c>
      <c r="BQ243" s="49">
        <f t="shared" si="53"/>
        <v>70</v>
      </c>
      <c r="BR243" s="49">
        <f t="shared" si="50"/>
        <v>70</v>
      </c>
      <c r="BS243" s="49">
        <f t="shared" si="54"/>
        <v>70</v>
      </c>
      <c r="BT243" s="49">
        <f t="shared" si="55"/>
        <v>0</v>
      </c>
      <c r="BU243" s="49">
        <f t="shared" si="48"/>
        <v>0</v>
      </c>
      <c r="BV243" s="49">
        <f t="shared" si="56"/>
        <v>0</v>
      </c>
      <c r="BW243" s="49">
        <f t="shared" si="57"/>
        <v>0</v>
      </c>
      <c r="BX243" s="49">
        <f t="shared" si="58"/>
        <v>70</v>
      </c>
      <c r="BY243" s="49">
        <v>70</v>
      </c>
      <c r="BZ243" s="52" t="s">
        <v>4078</v>
      </c>
      <c r="CA243" s="52" t="s">
        <v>4079</v>
      </c>
      <c r="CB243" s="36"/>
      <c r="CC243" s="36"/>
      <c r="CD243" s="36"/>
      <c r="CE243" s="36">
        <f t="shared" si="59"/>
        <v>0</v>
      </c>
      <c r="CF243" s="36"/>
      <c r="CG243" s="36"/>
      <c r="CH243" s="36"/>
      <c r="CI243" s="36"/>
      <c r="CJ243" s="36"/>
      <c r="CK243" s="36"/>
      <c r="CL243" s="36"/>
      <c r="CM243" s="36"/>
      <c r="CN243" s="36"/>
      <c r="CO243" s="36"/>
      <c r="CP243" s="36"/>
      <c r="CQ243" s="36">
        <f t="shared" si="60"/>
        <v>0</v>
      </c>
      <c r="CR243" s="36"/>
      <c r="CS243" s="36"/>
      <c r="CT243" s="36"/>
      <c r="CU243" s="36"/>
      <c r="CV243" s="36"/>
      <c r="CW243" s="36"/>
      <c r="CX243" s="59">
        <f t="shared" si="49"/>
        <v>0</v>
      </c>
      <c r="CY243" s="36"/>
      <c r="CZ243" s="36"/>
      <c r="DA243" s="36"/>
      <c r="DB243" s="36"/>
      <c r="DC243" s="36"/>
      <c r="DD243" s="36"/>
      <c r="DE243" s="59">
        <f t="shared" si="61"/>
        <v>26.91</v>
      </c>
      <c r="DF243" s="59">
        <v>26.91</v>
      </c>
      <c r="DG243" s="59">
        <v>0</v>
      </c>
      <c r="DH243" s="59"/>
      <c r="DI243" s="59"/>
      <c r="DJ243" s="59"/>
      <c r="DK243" s="59" t="s">
        <v>4083</v>
      </c>
      <c r="DL243" s="59">
        <v>0.8</v>
      </c>
      <c r="DM243" s="23" t="s">
        <v>4373</v>
      </c>
    </row>
    <row r="244" s="9" customFormat="1" ht="70" customHeight="1" spans="1:117">
      <c r="A244" s="23"/>
      <c r="B244" s="23"/>
      <c r="C244" s="23"/>
      <c r="D244" s="23"/>
      <c r="E244" s="23"/>
      <c r="F244" s="23"/>
      <c r="G244" s="23"/>
      <c r="H244" s="23"/>
      <c r="I244" s="23"/>
      <c r="J244" s="23"/>
      <c r="K244" s="23"/>
      <c r="L244" s="23"/>
      <c r="M244" s="23"/>
      <c r="N244" s="23"/>
      <c r="O244" s="23"/>
      <c r="P244" s="23"/>
      <c r="Q244" s="23">
        <f>SUBTOTAL(103,$W$7:W244)*1</f>
        <v>238</v>
      </c>
      <c r="R244" s="23"/>
      <c r="S244" s="23"/>
      <c r="T244" s="30"/>
      <c r="U244" s="23"/>
      <c r="V244" s="23" t="s">
        <v>4065</v>
      </c>
      <c r="W244" s="23" t="s">
        <v>2282</v>
      </c>
      <c r="X244" s="23" t="s">
        <v>215</v>
      </c>
      <c r="Y244" s="23" t="s">
        <v>216</v>
      </c>
      <c r="Z244" s="23" t="s">
        <v>217</v>
      </c>
      <c r="AA244" s="23" t="s">
        <v>2283</v>
      </c>
      <c r="AB244" s="23" t="s">
        <v>196</v>
      </c>
      <c r="AC244" s="23" t="s">
        <v>39</v>
      </c>
      <c r="AD244" s="23" t="s">
        <v>2284</v>
      </c>
      <c r="AE244" s="23" t="s">
        <v>2285</v>
      </c>
      <c r="AF244" s="23" t="s">
        <v>2284</v>
      </c>
      <c r="AG244" s="23" t="s">
        <v>2286</v>
      </c>
      <c r="AH244" s="23" t="s">
        <v>224</v>
      </c>
      <c r="AI244" s="23" t="s">
        <v>225</v>
      </c>
      <c r="AJ244" s="23" t="s">
        <v>2287</v>
      </c>
      <c r="AK244" s="23" t="s">
        <v>2288</v>
      </c>
      <c r="AL244" s="23" t="s">
        <v>2289</v>
      </c>
      <c r="AM244" s="33" t="s">
        <v>734</v>
      </c>
      <c r="AN244" s="33" t="s">
        <v>230</v>
      </c>
      <c r="AO244" s="23" t="s">
        <v>1457</v>
      </c>
      <c r="AP244" s="23" t="s">
        <v>38</v>
      </c>
      <c r="AQ244" s="23"/>
      <c r="AR244" s="23"/>
      <c r="AS244" s="23"/>
      <c r="AT244" s="23"/>
      <c r="AU244" s="36">
        <v>160</v>
      </c>
      <c r="AV244" s="36">
        <v>160</v>
      </c>
      <c r="AW244" s="36">
        <f t="shared" si="51"/>
        <v>160</v>
      </c>
      <c r="AX244" s="36">
        <f t="shared" si="64"/>
        <v>0</v>
      </c>
      <c r="AY244" s="36">
        <v>0</v>
      </c>
      <c r="AZ244" s="36"/>
      <c r="BA244" s="40">
        <v>20</v>
      </c>
      <c r="BB244" s="40">
        <v>8</v>
      </c>
      <c r="BC244" s="23" t="s">
        <v>210</v>
      </c>
      <c r="BD244" s="23" t="s">
        <v>210</v>
      </c>
      <c r="BE244" s="23" t="s">
        <v>211</v>
      </c>
      <c r="BF244" s="23">
        <v>0</v>
      </c>
      <c r="BG244" s="23" t="s">
        <v>212</v>
      </c>
      <c r="BH244" s="23">
        <v>0</v>
      </c>
      <c r="BI244" s="23" t="s">
        <v>210</v>
      </c>
      <c r="BJ244" s="23">
        <v>0</v>
      </c>
      <c r="BK244" s="23" t="s">
        <v>210</v>
      </c>
      <c r="BL244" s="23">
        <v>0</v>
      </c>
      <c r="BM244" s="23" t="s">
        <v>332</v>
      </c>
      <c r="BN244" s="23" t="s">
        <v>2290</v>
      </c>
      <c r="BO244" s="23"/>
      <c r="BP244" s="23" t="s">
        <v>209</v>
      </c>
      <c r="BQ244" s="49">
        <f t="shared" si="53"/>
        <v>160</v>
      </c>
      <c r="BR244" s="49">
        <f t="shared" si="50"/>
        <v>160</v>
      </c>
      <c r="BS244" s="49">
        <f t="shared" si="54"/>
        <v>160</v>
      </c>
      <c r="BT244" s="49">
        <f t="shared" si="55"/>
        <v>0</v>
      </c>
      <c r="BU244" s="49">
        <f t="shared" ref="BU244:BU307" si="65">CO244</f>
        <v>0</v>
      </c>
      <c r="BV244" s="49">
        <f t="shared" si="56"/>
        <v>0</v>
      </c>
      <c r="BW244" s="49">
        <f t="shared" si="57"/>
        <v>0</v>
      </c>
      <c r="BX244" s="49">
        <f t="shared" si="58"/>
        <v>160</v>
      </c>
      <c r="BY244" s="49">
        <v>160</v>
      </c>
      <c r="BZ244" s="52" t="s">
        <v>4078</v>
      </c>
      <c r="CA244" s="52" t="s">
        <v>4079</v>
      </c>
      <c r="CB244" s="36"/>
      <c r="CC244" s="36"/>
      <c r="CD244" s="36"/>
      <c r="CE244" s="36">
        <f t="shared" si="59"/>
        <v>0</v>
      </c>
      <c r="CF244" s="36"/>
      <c r="CG244" s="36"/>
      <c r="CH244" s="36"/>
      <c r="CI244" s="36"/>
      <c r="CJ244" s="36"/>
      <c r="CK244" s="36"/>
      <c r="CL244" s="36"/>
      <c r="CM244" s="36"/>
      <c r="CN244" s="36"/>
      <c r="CO244" s="36"/>
      <c r="CP244" s="36"/>
      <c r="CQ244" s="36">
        <f t="shared" si="60"/>
        <v>0</v>
      </c>
      <c r="CR244" s="36"/>
      <c r="CS244" s="36"/>
      <c r="CT244" s="36"/>
      <c r="CU244" s="36"/>
      <c r="CV244" s="36"/>
      <c r="CW244" s="36"/>
      <c r="CX244" s="59">
        <f t="shared" si="49"/>
        <v>0</v>
      </c>
      <c r="CY244" s="36"/>
      <c r="CZ244" s="36"/>
      <c r="DA244" s="36"/>
      <c r="DB244" s="36"/>
      <c r="DC244" s="36"/>
      <c r="DD244" s="36"/>
      <c r="DE244" s="59">
        <f t="shared" si="61"/>
        <v>60.32</v>
      </c>
      <c r="DF244" s="59">
        <v>60.32</v>
      </c>
      <c r="DG244" s="59">
        <v>0</v>
      </c>
      <c r="DH244" s="59"/>
      <c r="DI244" s="59"/>
      <c r="DJ244" s="59"/>
      <c r="DK244" s="59" t="s">
        <v>4374</v>
      </c>
      <c r="DL244" s="59">
        <v>0</v>
      </c>
      <c r="DM244" s="23">
        <v>0</v>
      </c>
    </row>
    <row r="245" s="9" customFormat="1" ht="70" customHeight="1" spans="1:117">
      <c r="A245" s="23"/>
      <c r="B245" s="23"/>
      <c r="C245" s="23"/>
      <c r="D245" s="23"/>
      <c r="E245" s="23"/>
      <c r="F245" s="23"/>
      <c r="G245" s="23"/>
      <c r="H245" s="23"/>
      <c r="I245" s="23"/>
      <c r="J245" s="23"/>
      <c r="K245" s="23"/>
      <c r="L245" s="23"/>
      <c r="M245" s="23"/>
      <c r="N245" s="23"/>
      <c r="O245" s="23"/>
      <c r="P245" s="23"/>
      <c r="Q245" s="23">
        <f>SUBTOTAL(103,$W$7:W245)*1</f>
        <v>239</v>
      </c>
      <c r="R245" s="23"/>
      <c r="S245" s="23"/>
      <c r="T245" s="23"/>
      <c r="U245" s="23"/>
      <c r="V245" s="23" t="s">
        <v>4065</v>
      </c>
      <c r="W245" s="23" t="s">
        <v>2291</v>
      </c>
      <c r="X245" s="23" t="s">
        <v>215</v>
      </c>
      <c r="Y245" s="23" t="s">
        <v>571</v>
      </c>
      <c r="Z245" s="23" t="s">
        <v>1780</v>
      </c>
      <c r="AA245" s="23" t="s">
        <v>2292</v>
      </c>
      <c r="AB245" s="23" t="s">
        <v>196</v>
      </c>
      <c r="AC245" s="23" t="s">
        <v>2293</v>
      </c>
      <c r="AD245" s="23" t="s">
        <v>2294</v>
      </c>
      <c r="AE245" s="23" t="s">
        <v>2295</v>
      </c>
      <c r="AF245" s="23" t="s">
        <v>2296</v>
      </c>
      <c r="AG245" s="23" t="s">
        <v>2297</v>
      </c>
      <c r="AH245" s="23" t="s">
        <v>224</v>
      </c>
      <c r="AI245" s="23" t="s">
        <v>225</v>
      </c>
      <c r="AJ245" s="23" t="s">
        <v>2298</v>
      </c>
      <c r="AK245" s="23" t="s">
        <v>2299</v>
      </c>
      <c r="AL245" s="23" t="s">
        <v>2300</v>
      </c>
      <c r="AM245" s="33" t="s">
        <v>2301</v>
      </c>
      <c r="AN245" s="33" t="s">
        <v>207</v>
      </c>
      <c r="AO245" s="23" t="s">
        <v>1457</v>
      </c>
      <c r="AP245" s="23" t="s">
        <v>126</v>
      </c>
      <c r="AQ245" s="23"/>
      <c r="AR245" s="23"/>
      <c r="AS245" s="23"/>
      <c r="AT245" s="23"/>
      <c r="AU245" s="36">
        <v>160</v>
      </c>
      <c r="AV245" s="36">
        <v>160</v>
      </c>
      <c r="AW245" s="36">
        <f t="shared" si="51"/>
        <v>160</v>
      </c>
      <c r="AX245" s="36">
        <f t="shared" si="64"/>
        <v>0</v>
      </c>
      <c r="AY245" s="36">
        <v>0</v>
      </c>
      <c r="AZ245" s="36"/>
      <c r="BA245" s="40">
        <v>500</v>
      </c>
      <c r="BB245" s="40">
        <v>60</v>
      </c>
      <c r="BC245" s="23" t="s">
        <v>210</v>
      </c>
      <c r="BD245" s="23" t="s">
        <v>210</v>
      </c>
      <c r="BE245" s="23" t="s">
        <v>211</v>
      </c>
      <c r="BF245" s="23">
        <v>0</v>
      </c>
      <c r="BG245" s="23" t="s">
        <v>212</v>
      </c>
      <c r="BH245" s="23" t="s">
        <v>210</v>
      </c>
      <c r="BI245" s="23" t="s">
        <v>210</v>
      </c>
      <c r="BJ245" s="23" t="s">
        <v>4375</v>
      </c>
      <c r="BK245" s="23" t="s">
        <v>209</v>
      </c>
      <c r="BL245" s="23" t="s">
        <v>4375</v>
      </c>
      <c r="BM245" s="23" t="s">
        <v>2302</v>
      </c>
      <c r="BN245" s="23">
        <v>13310292996</v>
      </c>
      <c r="BO245" s="23"/>
      <c r="BP245" s="23" t="s">
        <v>209</v>
      </c>
      <c r="BQ245" s="49">
        <f t="shared" si="53"/>
        <v>160</v>
      </c>
      <c r="BR245" s="49">
        <f t="shared" si="50"/>
        <v>160</v>
      </c>
      <c r="BS245" s="49">
        <f t="shared" si="54"/>
        <v>0</v>
      </c>
      <c r="BT245" s="49">
        <f t="shared" si="55"/>
        <v>160</v>
      </c>
      <c r="BU245" s="49">
        <f t="shared" si="65"/>
        <v>0</v>
      </c>
      <c r="BV245" s="49">
        <f t="shared" si="56"/>
        <v>0</v>
      </c>
      <c r="BW245" s="49">
        <f t="shared" si="57"/>
        <v>0</v>
      </c>
      <c r="BX245" s="49">
        <f t="shared" si="58"/>
        <v>0</v>
      </c>
      <c r="BY245" s="36"/>
      <c r="BZ245" s="36"/>
      <c r="CA245" s="36"/>
      <c r="CB245" s="36"/>
      <c r="CC245" s="36"/>
      <c r="CD245" s="36"/>
      <c r="CE245" s="36">
        <f t="shared" si="59"/>
        <v>160</v>
      </c>
      <c r="CF245" s="36">
        <v>113.3</v>
      </c>
      <c r="CG245" s="36" t="s">
        <v>4066</v>
      </c>
      <c r="CH245" s="36" t="s">
        <v>4104</v>
      </c>
      <c r="CI245" s="36">
        <v>46.7</v>
      </c>
      <c r="CJ245" s="36" t="s">
        <v>4066</v>
      </c>
      <c r="CK245" s="36" t="s">
        <v>4115</v>
      </c>
      <c r="CL245" s="36"/>
      <c r="CM245" s="36"/>
      <c r="CN245" s="36"/>
      <c r="CO245" s="36"/>
      <c r="CP245" s="36"/>
      <c r="CQ245" s="36">
        <f t="shared" si="60"/>
        <v>0</v>
      </c>
      <c r="CR245" s="36"/>
      <c r="CS245" s="36"/>
      <c r="CT245" s="36"/>
      <c r="CU245" s="36"/>
      <c r="CV245" s="36"/>
      <c r="CW245" s="36"/>
      <c r="CX245" s="59">
        <f t="shared" si="49"/>
        <v>0</v>
      </c>
      <c r="CY245" s="36"/>
      <c r="CZ245" s="36"/>
      <c r="DA245" s="36"/>
      <c r="DB245" s="36"/>
      <c r="DC245" s="36"/>
      <c r="DD245" s="36"/>
      <c r="DE245" s="59">
        <f t="shared" si="61"/>
        <v>113.3</v>
      </c>
      <c r="DF245" s="59">
        <v>0</v>
      </c>
      <c r="DG245" s="59">
        <v>113.3</v>
      </c>
      <c r="DH245" s="59"/>
      <c r="DI245" s="59"/>
      <c r="DJ245" s="59"/>
      <c r="DK245" s="59" t="s">
        <v>4075</v>
      </c>
      <c r="DL245" s="59">
        <v>0.95</v>
      </c>
      <c r="DM245" s="23" t="s">
        <v>4376</v>
      </c>
    </row>
    <row r="246" s="9" customFormat="1" ht="70" customHeight="1" spans="1:117">
      <c r="A246" s="23"/>
      <c r="B246" s="23"/>
      <c r="C246" s="23"/>
      <c r="D246" s="23"/>
      <c r="E246" s="23"/>
      <c r="F246" s="23"/>
      <c r="G246" s="23"/>
      <c r="H246" s="23"/>
      <c r="I246" s="23"/>
      <c r="J246" s="23"/>
      <c r="K246" s="23"/>
      <c r="L246" s="23"/>
      <c r="M246" s="23"/>
      <c r="N246" s="23"/>
      <c r="O246" s="23"/>
      <c r="P246" s="23"/>
      <c r="Q246" s="23">
        <f>SUBTOTAL(103,$W$7:W246)*1</f>
        <v>240</v>
      </c>
      <c r="R246" s="23"/>
      <c r="S246" s="23"/>
      <c r="T246" s="30"/>
      <c r="U246" s="23"/>
      <c r="V246" s="23" t="s">
        <v>4065</v>
      </c>
      <c r="W246" s="23" t="s">
        <v>2303</v>
      </c>
      <c r="X246" s="23" t="s">
        <v>215</v>
      </c>
      <c r="Y246" s="23" t="s">
        <v>1834</v>
      </c>
      <c r="Z246" s="23" t="s">
        <v>1207</v>
      </c>
      <c r="AA246" s="23" t="s">
        <v>2304</v>
      </c>
      <c r="AB246" s="23" t="s">
        <v>196</v>
      </c>
      <c r="AC246" s="23" t="s">
        <v>2305</v>
      </c>
      <c r="AD246" s="23" t="s">
        <v>2306</v>
      </c>
      <c r="AE246" s="23" t="s">
        <v>2307</v>
      </c>
      <c r="AF246" s="23" t="s">
        <v>2308</v>
      </c>
      <c r="AG246" s="23" t="s">
        <v>2309</v>
      </c>
      <c r="AH246" s="23" t="s">
        <v>224</v>
      </c>
      <c r="AI246" s="23" t="s">
        <v>225</v>
      </c>
      <c r="AJ246" s="23" t="s">
        <v>2310</v>
      </c>
      <c r="AK246" s="23">
        <v>0</v>
      </c>
      <c r="AL246" s="23" t="s">
        <v>2311</v>
      </c>
      <c r="AM246" s="33" t="s">
        <v>558</v>
      </c>
      <c r="AN246" s="33" t="s">
        <v>1360</v>
      </c>
      <c r="AO246" s="23" t="s">
        <v>1457</v>
      </c>
      <c r="AP246" s="23" t="s">
        <v>46</v>
      </c>
      <c r="AQ246" s="23"/>
      <c r="AR246" s="23"/>
      <c r="AS246" s="23"/>
      <c r="AT246" s="23"/>
      <c r="AU246" s="36">
        <v>250</v>
      </c>
      <c r="AV246" s="36">
        <v>250</v>
      </c>
      <c r="AW246" s="36">
        <f t="shared" si="51"/>
        <v>250</v>
      </c>
      <c r="AX246" s="36">
        <f t="shared" si="64"/>
        <v>0</v>
      </c>
      <c r="AY246" s="36">
        <v>0</v>
      </c>
      <c r="AZ246" s="36"/>
      <c r="BA246" s="40">
        <v>300</v>
      </c>
      <c r="BB246" s="40">
        <v>50</v>
      </c>
      <c r="BC246" s="23" t="s">
        <v>560</v>
      </c>
      <c r="BD246" s="23" t="s">
        <v>210</v>
      </c>
      <c r="BE246" s="23" t="s">
        <v>211</v>
      </c>
      <c r="BF246" s="23">
        <v>0</v>
      </c>
      <c r="BG246" s="23" t="s">
        <v>212</v>
      </c>
      <c r="BH246" s="23" t="s">
        <v>210</v>
      </c>
      <c r="BI246" s="23" t="s">
        <v>210</v>
      </c>
      <c r="BJ246" s="23">
        <v>0</v>
      </c>
      <c r="BK246" s="23" t="s">
        <v>210</v>
      </c>
      <c r="BL246" s="23">
        <v>0</v>
      </c>
      <c r="BM246" s="23" t="s">
        <v>1069</v>
      </c>
      <c r="BN246" s="23" t="s">
        <v>1070</v>
      </c>
      <c r="BO246" s="23"/>
      <c r="BP246" s="23" t="s">
        <v>209</v>
      </c>
      <c r="BQ246" s="49">
        <f t="shared" si="53"/>
        <v>250</v>
      </c>
      <c r="BR246" s="49">
        <f t="shared" si="50"/>
        <v>250</v>
      </c>
      <c r="BS246" s="49">
        <f t="shared" si="54"/>
        <v>190</v>
      </c>
      <c r="BT246" s="49">
        <f t="shared" si="55"/>
        <v>60</v>
      </c>
      <c r="BU246" s="49">
        <f t="shared" si="65"/>
        <v>0</v>
      </c>
      <c r="BV246" s="49">
        <f t="shared" si="56"/>
        <v>0</v>
      </c>
      <c r="BW246" s="49">
        <f t="shared" si="57"/>
        <v>0</v>
      </c>
      <c r="BX246" s="49">
        <f t="shared" si="58"/>
        <v>190</v>
      </c>
      <c r="BY246" s="49">
        <v>190</v>
      </c>
      <c r="BZ246" s="52" t="s">
        <v>4078</v>
      </c>
      <c r="CA246" s="52" t="s">
        <v>4079</v>
      </c>
      <c r="CB246" s="36"/>
      <c r="CC246" s="36"/>
      <c r="CD246" s="36"/>
      <c r="CE246" s="36">
        <f t="shared" si="59"/>
        <v>60</v>
      </c>
      <c r="CF246" s="49">
        <v>60</v>
      </c>
      <c r="CG246" s="49" t="s">
        <v>4066</v>
      </c>
      <c r="CH246" s="49" t="s">
        <v>4205</v>
      </c>
      <c r="CI246" s="36"/>
      <c r="CJ246" s="36"/>
      <c r="CK246" s="36"/>
      <c r="CL246" s="36"/>
      <c r="CM246" s="36"/>
      <c r="CN246" s="36"/>
      <c r="CO246" s="36"/>
      <c r="CP246" s="36"/>
      <c r="CQ246" s="36">
        <f t="shared" si="60"/>
        <v>0</v>
      </c>
      <c r="CR246" s="36"/>
      <c r="CS246" s="36"/>
      <c r="CT246" s="36"/>
      <c r="CU246" s="36"/>
      <c r="CV246" s="36"/>
      <c r="CW246" s="36"/>
      <c r="CX246" s="59">
        <f t="shared" si="49"/>
        <v>0</v>
      </c>
      <c r="CY246" s="36"/>
      <c r="CZ246" s="36"/>
      <c r="DA246" s="36"/>
      <c r="DB246" s="36"/>
      <c r="DC246" s="36"/>
      <c r="DD246" s="36"/>
      <c r="DE246" s="59">
        <f t="shared" si="61"/>
        <v>196.71</v>
      </c>
      <c r="DF246" s="59">
        <v>136.71</v>
      </c>
      <c r="DG246" s="59">
        <v>60</v>
      </c>
      <c r="DH246" s="59"/>
      <c r="DI246" s="59"/>
      <c r="DJ246" s="59"/>
      <c r="DK246" s="59" t="s">
        <v>4075</v>
      </c>
      <c r="DL246" s="59">
        <v>0</v>
      </c>
      <c r="DM246" s="23">
        <v>0</v>
      </c>
    </row>
    <row r="247" s="9" customFormat="1" ht="70" customHeight="1" spans="1:117">
      <c r="A247" s="23"/>
      <c r="B247" s="23"/>
      <c r="C247" s="23"/>
      <c r="D247" s="23"/>
      <c r="E247" s="23"/>
      <c r="F247" s="23"/>
      <c r="G247" s="23"/>
      <c r="H247" s="23"/>
      <c r="I247" s="23"/>
      <c r="J247" s="23"/>
      <c r="K247" s="23"/>
      <c r="L247" s="23"/>
      <c r="M247" s="23"/>
      <c r="N247" s="23"/>
      <c r="O247" s="23"/>
      <c r="P247" s="23"/>
      <c r="Q247" s="23">
        <f>SUBTOTAL(103,$W$7:W247)*1</f>
        <v>241</v>
      </c>
      <c r="R247" s="23"/>
      <c r="S247" s="23"/>
      <c r="T247" s="23"/>
      <c r="U247" s="23"/>
      <c r="V247" s="23" t="s">
        <v>4065</v>
      </c>
      <c r="W247" s="23" t="s">
        <v>2312</v>
      </c>
      <c r="X247" s="23" t="s">
        <v>192</v>
      </c>
      <c r="Y247" s="23" t="s">
        <v>244</v>
      </c>
      <c r="Z247" s="23" t="s">
        <v>245</v>
      </c>
      <c r="AA247" s="23" t="s">
        <v>2313</v>
      </c>
      <c r="AB247" s="23" t="s">
        <v>196</v>
      </c>
      <c r="AC247" s="23" t="s">
        <v>2314</v>
      </c>
      <c r="AD247" s="23" t="s">
        <v>2315</v>
      </c>
      <c r="AE247" s="23" t="s">
        <v>2316</v>
      </c>
      <c r="AF247" s="23" t="s">
        <v>2317</v>
      </c>
      <c r="AG247" s="23" t="s">
        <v>2318</v>
      </c>
      <c r="AH247" s="23" t="s">
        <v>482</v>
      </c>
      <c r="AI247" s="23" t="s">
        <v>2319</v>
      </c>
      <c r="AJ247" s="23" t="s">
        <v>2320</v>
      </c>
      <c r="AK247" s="23">
        <v>0</v>
      </c>
      <c r="AL247" s="23" t="s">
        <v>2321</v>
      </c>
      <c r="AM247" s="33" t="s">
        <v>2322</v>
      </c>
      <c r="AN247" s="33" t="s">
        <v>290</v>
      </c>
      <c r="AO247" s="23" t="s">
        <v>1457</v>
      </c>
      <c r="AP247" s="23" t="s">
        <v>46</v>
      </c>
      <c r="AQ247" s="23"/>
      <c r="AR247" s="23"/>
      <c r="AS247" s="23"/>
      <c r="AT247" s="23"/>
      <c r="AU247" s="36">
        <v>100</v>
      </c>
      <c r="AV247" s="36">
        <v>100</v>
      </c>
      <c r="AW247" s="36">
        <f t="shared" si="51"/>
        <v>100</v>
      </c>
      <c r="AX247" s="36">
        <f t="shared" si="64"/>
        <v>0</v>
      </c>
      <c r="AY247" s="36">
        <v>0</v>
      </c>
      <c r="AZ247" s="36"/>
      <c r="BA247" s="40">
        <v>0</v>
      </c>
      <c r="BB247" s="40">
        <v>0</v>
      </c>
      <c r="BC247" s="23" t="s">
        <v>210</v>
      </c>
      <c r="BD247" s="23">
        <v>0</v>
      </c>
      <c r="BE247" s="23">
        <v>0</v>
      </c>
      <c r="BF247" s="23">
        <v>0</v>
      </c>
      <c r="BG247" s="23">
        <v>0</v>
      </c>
      <c r="BH247" s="23">
        <v>0</v>
      </c>
      <c r="BI247" s="23">
        <v>0</v>
      </c>
      <c r="BJ247" s="23">
        <v>0</v>
      </c>
      <c r="BK247" s="23">
        <v>0</v>
      </c>
      <c r="BL247" s="23">
        <v>0</v>
      </c>
      <c r="BM247" s="23">
        <v>0</v>
      </c>
      <c r="BN247" s="23">
        <v>0</v>
      </c>
      <c r="BO247" s="23"/>
      <c r="BP247" s="23" t="s">
        <v>209</v>
      </c>
      <c r="BQ247" s="49">
        <f t="shared" si="53"/>
        <v>100</v>
      </c>
      <c r="BR247" s="49">
        <f t="shared" si="50"/>
        <v>60</v>
      </c>
      <c r="BS247" s="49">
        <f t="shared" si="54"/>
        <v>60</v>
      </c>
      <c r="BT247" s="49">
        <f t="shared" si="55"/>
        <v>0</v>
      </c>
      <c r="BU247" s="49">
        <f t="shared" si="65"/>
        <v>0</v>
      </c>
      <c r="BV247" s="49">
        <f t="shared" si="56"/>
        <v>40</v>
      </c>
      <c r="BW247" s="49">
        <f t="shared" si="57"/>
        <v>0</v>
      </c>
      <c r="BX247" s="49">
        <f t="shared" si="58"/>
        <v>60</v>
      </c>
      <c r="BY247" s="49">
        <v>60</v>
      </c>
      <c r="BZ247" s="52" t="s">
        <v>4078</v>
      </c>
      <c r="CA247" s="52" t="s">
        <v>4079</v>
      </c>
      <c r="CB247" s="59"/>
      <c r="CC247" s="36"/>
      <c r="CD247" s="36"/>
      <c r="CE247" s="36">
        <f t="shared" si="59"/>
        <v>0</v>
      </c>
      <c r="CF247" s="36"/>
      <c r="CG247" s="36"/>
      <c r="CH247" s="36"/>
      <c r="CI247" s="36"/>
      <c r="CJ247" s="36"/>
      <c r="CK247" s="36"/>
      <c r="CL247" s="36"/>
      <c r="CM247" s="36"/>
      <c r="CN247" s="36"/>
      <c r="CO247" s="36"/>
      <c r="CP247" s="36"/>
      <c r="CQ247" s="36">
        <f t="shared" si="60"/>
        <v>40</v>
      </c>
      <c r="CR247" s="36">
        <v>40</v>
      </c>
      <c r="CS247" s="36" t="s">
        <v>4068</v>
      </c>
      <c r="CT247" s="36" t="s">
        <v>4069</v>
      </c>
      <c r="CU247" s="36"/>
      <c r="CV247" s="36"/>
      <c r="CW247" s="36"/>
      <c r="CX247" s="59">
        <f t="shared" si="49"/>
        <v>0</v>
      </c>
      <c r="CY247" s="36"/>
      <c r="CZ247" s="36"/>
      <c r="DA247" s="36"/>
      <c r="DB247" s="36"/>
      <c r="DC247" s="36"/>
      <c r="DD247" s="36"/>
      <c r="DE247" s="59">
        <f t="shared" si="61"/>
        <v>34.04</v>
      </c>
      <c r="DF247" s="59">
        <v>34.04</v>
      </c>
      <c r="DG247" s="59">
        <v>0</v>
      </c>
      <c r="DH247" s="59"/>
      <c r="DI247" s="59"/>
      <c r="DJ247" s="59"/>
      <c r="DK247" s="59" t="s">
        <v>4075</v>
      </c>
      <c r="DL247" s="59">
        <v>0</v>
      </c>
      <c r="DM247" s="23">
        <v>0</v>
      </c>
    </row>
    <row r="248" s="9" customFormat="1" ht="70" customHeight="1" spans="1:117">
      <c r="A248" s="23"/>
      <c r="B248" s="23"/>
      <c r="C248" s="23"/>
      <c r="D248" s="23"/>
      <c r="E248" s="23"/>
      <c r="F248" s="23"/>
      <c r="G248" s="23"/>
      <c r="H248" s="23"/>
      <c r="I248" s="23"/>
      <c r="J248" s="23"/>
      <c r="K248" s="23"/>
      <c r="L248" s="23"/>
      <c r="M248" s="23"/>
      <c r="N248" s="23"/>
      <c r="O248" s="23"/>
      <c r="P248" s="23"/>
      <c r="Q248" s="23">
        <f>SUBTOTAL(103,$W$7:W248)*1</f>
        <v>242</v>
      </c>
      <c r="R248" s="23"/>
      <c r="S248" s="23"/>
      <c r="T248" s="30"/>
      <c r="U248" s="23"/>
      <c r="V248" s="23" t="s">
        <v>4065</v>
      </c>
      <c r="W248" s="23" t="s">
        <v>2323</v>
      </c>
      <c r="X248" s="23" t="s">
        <v>215</v>
      </c>
      <c r="Y248" s="23" t="s">
        <v>1834</v>
      </c>
      <c r="Z248" s="23" t="s">
        <v>1835</v>
      </c>
      <c r="AA248" s="23" t="s">
        <v>2324</v>
      </c>
      <c r="AB248" s="23" t="s">
        <v>574</v>
      </c>
      <c r="AC248" s="23" t="s">
        <v>295</v>
      </c>
      <c r="AD248" s="23" t="s">
        <v>2325</v>
      </c>
      <c r="AE248" s="23" t="s">
        <v>2326</v>
      </c>
      <c r="AF248" s="23" t="s">
        <v>2327</v>
      </c>
      <c r="AG248" s="23" t="s">
        <v>2328</v>
      </c>
      <c r="AH248" s="23" t="s">
        <v>224</v>
      </c>
      <c r="AI248" s="23" t="s">
        <v>225</v>
      </c>
      <c r="AJ248" s="23" t="s">
        <v>2329</v>
      </c>
      <c r="AK248" s="23" t="s">
        <v>2330</v>
      </c>
      <c r="AL248" s="23" t="s">
        <v>2331</v>
      </c>
      <c r="AM248" s="33" t="s">
        <v>1991</v>
      </c>
      <c r="AN248" s="33" t="s">
        <v>230</v>
      </c>
      <c r="AO248" s="23" t="s">
        <v>1457</v>
      </c>
      <c r="AP248" s="23" t="s">
        <v>60</v>
      </c>
      <c r="AQ248" s="23"/>
      <c r="AR248" s="23"/>
      <c r="AS248" s="23"/>
      <c r="AT248" s="23"/>
      <c r="AU248" s="36">
        <v>200</v>
      </c>
      <c r="AV248" s="36">
        <v>200</v>
      </c>
      <c r="AW248" s="36">
        <f t="shared" si="51"/>
        <v>200</v>
      </c>
      <c r="AX248" s="36">
        <f t="shared" si="64"/>
        <v>0</v>
      </c>
      <c r="AY248" s="36">
        <v>0</v>
      </c>
      <c r="AZ248" s="36"/>
      <c r="BA248" s="40">
        <v>325</v>
      </c>
      <c r="BB248" s="40">
        <v>45</v>
      </c>
      <c r="BC248" s="23" t="s">
        <v>210</v>
      </c>
      <c r="BD248" s="23" t="s">
        <v>210</v>
      </c>
      <c r="BE248" s="23" t="s">
        <v>211</v>
      </c>
      <c r="BF248" s="23">
        <v>0</v>
      </c>
      <c r="BG248" s="23" t="s">
        <v>212</v>
      </c>
      <c r="BH248" s="23" t="s">
        <v>209</v>
      </c>
      <c r="BI248" s="23" t="s">
        <v>210</v>
      </c>
      <c r="BJ248" s="23">
        <v>0</v>
      </c>
      <c r="BK248" s="23" t="s">
        <v>210</v>
      </c>
      <c r="BL248" s="23">
        <v>0</v>
      </c>
      <c r="BM248" s="23" t="s">
        <v>2332</v>
      </c>
      <c r="BN248" s="23">
        <v>17383035188</v>
      </c>
      <c r="BO248" s="23"/>
      <c r="BP248" s="23" t="s">
        <v>209</v>
      </c>
      <c r="BQ248" s="49">
        <f t="shared" si="53"/>
        <v>200</v>
      </c>
      <c r="BR248" s="49">
        <f t="shared" si="50"/>
        <v>200</v>
      </c>
      <c r="BS248" s="49">
        <f t="shared" si="54"/>
        <v>200</v>
      </c>
      <c r="BT248" s="49">
        <f t="shared" si="55"/>
        <v>0</v>
      </c>
      <c r="BU248" s="49">
        <f t="shared" si="65"/>
        <v>0</v>
      </c>
      <c r="BV248" s="49">
        <f t="shared" si="56"/>
        <v>0</v>
      </c>
      <c r="BW248" s="49">
        <f t="shared" si="57"/>
        <v>0</v>
      </c>
      <c r="BX248" s="49">
        <f t="shared" si="58"/>
        <v>200</v>
      </c>
      <c r="BY248" s="49">
        <v>200</v>
      </c>
      <c r="BZ248" s="52" t="s">
        <v>4078</v>
      </c>
      <c r="CA248" s="52" t="s">
        <v>4079</v>
      </c>
      <c r="CB248" s="36"/>
      <c r="CC248" s="36"/>
      <c r="CD248" s="36"/>
      <c r="CE248" s="36">
        <f t="shared" si="59"/>
        <v>0</v>
      </c>
      <c r="CF248" s="36"/>
      <c r="CG248" s="36"/>
      <c r="CH248" s="36"/>
      <c r="CI248" s="36"/>
      <c r="CJ248" s="36"/>
      <c r="CK248" s="36"/>
      <c r="CL248" s="36"/>
      <c r="CM248" s="36"/>
      <c r="CN248" s="36"/>
      <c r="CO248" s="36"/>
      <c r="CP248" s="36"/>
      <c r="CQ248" s="36">
        <f t="shared" si="60"/>
        <v>0</v>
      </c>
      <c r="CR248" s="36"/>
      <c r="CS248" s="36"/>
      <c r="CT248" s="36"/>
      <c r="CU248" s="36"/>
      <c r="CV248" s="36"/>
      <c r="CW248" s="36"/>
      <c r="CX248" s="59">
        <f t="shared" si="49"/>
        <v>0</v>
      </c>
      <c r="CY248" s="36"/>
      <c r="CZ248" s="36"/>
      <c r="DA248" s="36"/>
      <c r="DB248" s="36"/>
      <c r="DC248" s="36"/>
      <c r="DD248" s="36"/>
      <c r="DE248" s="59">
        <f t="shared" si="61"/>
        <v>79.16</v>
      </c>
      <c r="DF248" s="59">
        <v>79.16</v>
      </c>
      <c r="DG248" s="59">
        <v>0</v>
      </c>
      <c r="DH248" s="59"/>
      <c r="DI248" s="59"/>
      <c r="DJ248" s="59"/>
      <c r="DK248" s="59" t="s">
        <v>4075</v>
      </c>
      <c r="DL248" s="59">
        <v>0.5</v>
      </c>
      <c r="DM248" s="23" t="s">
        <v>4377</v>
      </c>
    </row>
    <row r="249" s="9" customFormat="1" ht="70" customHeight="1" spans="1:117">
      <c r="A249" s="23"/>
      <c r="B249" s="23"/>
      <c r="C249" s="23"/>
      <c r="D249" s="23"/>
      <c r="E249" s="23"/>
      <c r="F249" s="23"/>
      <c r="G249" s="23"/>
      <c r="H249" s="23"/>
      <c r="I249" s="23"/>
      <c r="J249" s="23"/>
      <c r="K249" s="23"/>
      <c r="L249" s="23"/>
      <c r="M249" s="23"/>
      <c r="N249" s="23"/>
      <c r="O249" s="23"/>
      <c r="P249" s="23"/>
      <c r="Q249" s="23">
        <f>SUBTOTAL(103,$W$7:W249)*1</f>
        <v>243</v>
      </c>
      <c r="R249" s="23"/>
      <c r="S249" s="23"/>
      <c r="T249" s="23"/>
      <c r="U249" s="23"/>
      <c r="V249" s="23" t="s">
        <v>4065</v>
      </c>
      <c r="W249" s="23" t="s">
        <v>4378</v>
      </c>
      <c r="X249" s="23" t="s">
        <v>215</v>
      </c>
      <c r="Y249" s="23" t="s">
        <v>1834</v>
      </c>
      <c r="Z249" s="23" t="s">
        <v>1835</v>
      </c>
      <c r="AA249" s="23" t="s">
        <v>2334</v>
      </c>
      <c r="AB249" s="23" t="s">
        <v>196</v>
      </c>
      <c r="AC249" s="23" t="s">
        <v>1771</v>
      </c>
      <c r="AD249" s="23" t="s">
        <v>2335</v>
      </c>
      <c r="AE249" s="23" t="s">
        <v>2336</v>
      </c>
      <c r="AF249" s="23" t="s">
        <v>2335</v>
      </c>
      <c r="AG249" s="23" t="s">
        <v>2337</v>
      </c>
      <c r="AH249" s="23" t="s">
        <v>224</v>
      </c>
      <c r="AI249" s="23" t="s">
        <v>225</v>
      </c>
      <c r="AJ249" s="23" t="s">
        <v>2338</v>
      </c>
      <c r="AK249" s="23" t="s">
        <v>1842</v>
      </c>
      <c r="AL249" s="23" t="s">
        <v>2339</v>
      </c>
      <c r="AM249" s="33" t="s">
        <v>815</v>
      </c>
      <c r="AN249" s="33" t="s">
        <v>207</v>
      </c>
      <c r="AO249" s="23" t="s">
        <v>1457</v>
      </c>
      <c r="AP249" s="23" t="s">
        <v>93</v>
      </c>
      <c r="AQ249" s="23"/>
      <c r="AR249" s="23"/>
      <c r="AS249" s="23"/>
      <c r="AT249" s="23"/>
      <c r="AU249" s="36">
        <v>800</v>
      </c>
      <c r="AV249" s="36">
        <v>800</v>
      </c>
      <c r="AW249" s="36">
        <f t="shared" si="51"/>
        <v>800</v>
      </c>
      <c r="AX249" s="36">
        <f t="shared" si="64"/>
        <v>0</v>
      </c>
      <c r="AY249" s="36">
        <v>0</v>
      </c>
      <c r="AZ249" s="36"/>
      <c r="BA249" s="40">
        <v>1200</v>
      </c>
      <c r="BB249" s="40">
        <v>50</v>
      </c>
      <c r="BC249" s="23" t="s">
        <v>210</v>
      </c>
      <c r="BD249" s="23" t="s">
        <v>210</v>
      </c>
      <c r="BE249" s="23" t="s">
        <v>211</v>
      </c>
      <c r="BF249" s="23">
        <v>0</v>
      </c>
      <c r="BG249" s="23" t="s">
        <v>212</v>
      </c>
      <c r="BH249" s="23" t="s">
        <v>209</v>
      </c>
      <c r="BI249" s="23" t="s">
        <v>210</v>
      </c>
      <c r="BJ249" s="23">
        <v>0</v>
      </c>
      <c r="BK249" s="23" t="s">
        <v>210</v>
      </c>
      <c r="BL249" s="23">
        <v>0</v>
      </c>
      <c r="BM249" s="23" t="s">
        <v>2341</v>
      </c>
      <c r="BN249" s="23" t="s">
        <v>2342</v>
      </c>
      <c r="BO249" s="23"/>
      <c r="BP249" s="23" t="s">
        <v>209</v>
      </c>
      <c r="BQ249" s="49">
        <f t="shared" si="53"/>
        <v>800</v>
      </c>
      <c r="BR249" s="49">
        <f t="shared" si="50"/>
        <v>800</v>
      </c>
      <c r="BS249" s="49">
        <f t="shared" si="54"/>
        <v>800</v>
      </c>
      <c r="BT249" s="49">
        <f t="shared" si="55"/>
        <v>0</v>
      </c>
      <c r="BU249" s="49">
        <f t="shared" si="65"/>
        <v>0</v>
      </c>
      <c r="BV249" s="49">
        <f t="shared" si="56"/>
        <v>0</v>
      </c>
      <c r="BW249" s="49">
        <f t="shared" si="57"/>
        <v>0</v>
      </c>
      <c r="BX249" s="49">
        <f t="shared" si="58"/>
        <v>800</v>
      </c>
      <c r="BY249" s="49">
        <v>800</v>
      </c>
      <c r="BZ249" s="52" t="s">
        <v>4078</v>
      </c>
      <c r="CA249" s="52" t="s">
        <v>4079</v>
      </c>
      <c r="CB249" s="36"/>
      <c r="CC249" s="36"/>
      <c r="CD249" s="36"/>
      <c r="CE249" s="36">
        <f t="shared" si="59"/>
        <v>0</v>
      </c>
      <c r="CF249" s="36"/>
      <c r="CG249" s="36"/>
      <c r="CH249" s="36"/>
      <c r="CI249" s="36"/>
      <c r="CJ249" s="36"/>
      <c r="CK249" s="36"/>
      <c r="CL249" s="36"/>
      <c r="CM249" s="36"/>
      <c r="CN249" s="36"/>
      <c r="CO249" s="36"/>
      <c r="CP249" s="36"/>
      <c r="CQ249" s="36">
        <f t="shared" si="60"/>
        <v>0</v>
      </c>
      <c r="CR249" s="36"/>
      <c r="CS249" s="36"/>
      <c r="CT249" s="36"/>
      <c r="CU249" s="36"/>
      <c r="CV249" s="36"/>
      <c r="CW249" s="36"/>
      <c r="CX249" s="59">
        <f t="shared" si="49"/>
        <v>0</v>
      </c>
      <c r="CY249" s="36"/>
      <c r="CZ249" s="36"/>
      <c r="DA249" s="36"/>
      <c r="DB249" s="36"/>
      <c r="DC249" s="36"/>
      <c r="DD249" s="36"/>
      <c r="DE249" s="59">
        <f t="shared" si="61"/>
        <v>0</v>
      </c>
      <c r="DF249" s="59">
        <v>0</v>
      </c>
      <c r="DG249" s="59">
        <v>0</v>
      </c>
      <c r="DH249" s="59"/>
      <c r="DI249" s="59"/>
      <c r="DJ249" s="59"/>
      <c r="DK249" s="59" t="s">
        <v>4083</v>
      </c>
      <c r="DL249" s="59">
        <v>0</v>
      </c>
      <c r="DM249" s="23">
        <v>0</v>
      </c>
    </row>
    <row r="250" s="9" customFormat="1" ht="70" customHeight="1" spans="1:117">
      <c r="A250" s="23"/>
      <c r="B250" s="23"/>
      <c r="C250" s="23"/>
      <c r="D250" s="23"/>
      <c r="E250" s="23"/>
      <c r="F250" s="23"/>
      <c r="G250" s="23"/>
      <c r="H250" s="23"/>
      <c r="I250" s="23"/>
      <c r="J250" s="23"/>
      <c r="K250" s="23"/>
      <c r="L250" s="23"/>
      <c r="M250" s="23"/>
      <c r="N250" s="23"/>
      <c r="O250" s="23"/>
      <c r="P250" s="23"/>
      <c r="Q250" s="23">
        <f>SUBTOTAL(103,$W$7:W250)*1</f>
        <v>244</v>
      </c>
      <c r="R250" s="23" t="s">
        <v>10</v>
      </c>
      <c r="S250" s="23"/>
      <c r="T250" s="76">
        <v>83</v>
      </c>
      <c r="U250" s="23"/>
      <c r="V250" s="23" t="s">
        <v>4065</v>
      </c>
      <c r="W250" s="23" t="s">
        <v>2343</v>
      </c>
      <c r="X250" s="23" t="s">
        <v>215</v>
      </c>
      <c r="Y250" s="23" t="s">
        <v>571</v>
      </c>
      <c r="Z250" s="23" t="s">
        <v>1780</v>
      </c>
      <c r="AA250" s="23" t="s">
        <v>2344</v>
      </c>
      <c r="AB250" s="23" t="s">
        <v>196</v>
      </c>
      <c r="AC250" s="23" t="s">
        <v>2345</v>
      </c>
      <c r="AD250" s="23" t="s">
        <v>2346</v>
      </c>
      <c r="AE250" s="23" t="s">
        <v>2347</v>
      </c>
      <c r="AF250" s="23" t="s">
        <v>2346</v>
      </c>
      <c r="AG250" s="23" t="s">
        <v>2348</v>
      </c>
      <c r="AH250" s="23" t="s">
        <v>224</v>
      </c>
      <c r="AI250" s="23" t="s">
        <v>225</v>
      </c>
      <c r="AJ250" s="23" t="s">
        <v>2349</v>
      </c>
      <c r="AK250" s="23" t="s">
        <v>2145</v>
      </c>
      <c r="AL250" s="23" t="s">
        <v>2350</v>
      </c>
      <c r="AM250" s="33" t="s">
        <v>365</v>
      </c>
      <c r="AN250" s="33" t="s">
        <v>2351</v>
      </c>
      <c r="AO250" s="23" t="s">
        <v>1457</v>
      </c>
      <c r="AP250" s="23" t="s">
        <v>93</v>
      </c>
      <c r="AQ250" s="23"/>
      <c r="AR250" s="23"/>
      <c r="AS250" s="23"/>
      <c r="AT250" s="23"/>
      <c r="AU250" s="36">
        <v>341.5</v>
      </c>
      <c r="AV250" s="36">
        <v>341.5</v>
      </c>
      <c r="AW250" s="36">
        <f t="shared" si="51"/>
        <v>219.5</v>
      </c>
      <c r="AX250" s="36">
        <f t="shared" si="64"/>
        <v>-83</v>
      </c>
      <c r="AY250" s="36">
        <f>CP250</f>
        <v>205</v>
      </c>
      <c r="AZ250" s="36"/>
      <c r="BA250" s="40">
        <v>1500</v>
      </c>
      <c r="BB250" s="40">
        <v>30</v>
      </c>
      <c r="BC250" s="23" t="s">
        <v>210</v>
      </c>
      <c r="BD250" s="23" t="s">
        <v>210</v>
      </c>
      <c r="BE250" s="23" t="s">
        <v>211</v>
      </c>
      <c r="BF250" s="23">
        <v>0</v>
      </c>
      <c r="BG250" s="23" t="s">
        <v>212</v>
      </c>
      <c r="BH250" s="23" t="s">
        <v>210</v>
      </c>
      <c r="BI250" s="23" t="s">
        <v>210</v>
      </c>
      <c r="BJ250" s="23">
        <v>0</v>
      </c>
      <c r="BK250" s="23" t="s">
        <v>210</v>
      </c>
      <c r="BL250" s="23">
        <v>0</v>
      </c>
      <c r="BM250" s="23" t="s">
        <v>2352</v>
      </c>
      <c r="BN250" s="23">
        <v>18996907029</v>
      </c>
      <c r="BO250" s="23"/>
      <c r="BP250" s="23" t="s">
        <v>209</v>
      </c>
      <c r="BQ250" s="49">
        <f t="shared" si="53"/>
        <v>219.5</v>
      </c>
      <c r="BR250" s="49">
        <f t="shared" si="50"/>
        <v>219.5</v>
      </c>
      <c r="BS250" s="49">
        <f t="shared" si="54"/>
        <v>219.5</v>
      </c>
      <c r="BT250" s="49">
        <f t="shared" si="55"/>
        <v>0</v>
      </c>
      <c r="BU250" s="49">
        <f t="shared" si="65"/>
        <v>0</v>
      </c>
      <c r="BV250" s="49">
        <f t="shared" si="56"/>
        <v>0</v>
      </c>
      <c r="BW250" s="49">
        <f t="shared" si="57"/>
        <v>0</v>
      </c>
      <c r="BX250" s="49">
        <f t="shared" si="58"/>
        <v>219.5</v>
      </c>
      <c r="BY250" s="49">
        <v>219.5</v>
      </c>
      <c r="BZ250" s="52" t="s">
        <v>4078</v>
      </c>
      <c r="CA250" s="52" t="s">
        <v>4079</v>
      </c>
      <c r="CB250" s="36"/>
      <c r="CC250" s="36"/>
      <c r="CD250" s="36"/>
      <c r="CE250" s="36">
        <f t="shared" si="59"/>
        <v>0</v>
      </c>
      <c r="CF250" s="36"/>
      <c r="CG250" s="36"/>
      <c r="CH250" s="36"/>
      <c r="CI250" s="36"/>
      <c r="CJ250" s="36"/>
      <c r="CK250" s="36"/>
      <c r="CL250" s="36"/>
      <c r="CM250" s="36"/>
      <c r="CN250" s="36"/>
      <c r="CO250" s="36"/>
      <c r="CP250" s="36">
        <v>205</v>
      </c>
      <c r="CQ250" s="36">
        <f t="shared" si="60"/>
        <v>0</v>
      </c>
      <c r="CR250" s="36"/>
      <c r="CS250" s="36"/>
      <c r="CT250" s="36"/>
      <c r="CU250" s="36"/>
      <c r="CV250" s="36"/>
      <c r="CW250" s="36"/>
      <c r="CX250" s="59">
        <f t="shared" si="49"/>
        <v>0</v>
      </c>
      <c r="CY250" s="36"/>
      <c r="CZ250" s="36"/>
      <c r="DA250" s="36"/>
      <c r="DB250" s="36"/>
      <c r="DC250" s="36"/>
      <c r="DD250" s="36"/>
      <c r="DE250" s="59">
        <f t="shared" si="61"/>
        <v>150.1</v>
      </c>
      <c r="DF250" s="59">
        <v>150.1</v>
      </c>
      <c r="DG250" s="59">
        <v>0</v>
      </c>
      <c r="DH250" s="59"/>
      <c r="DI250" s="59"/>
      <c r="DJ250" s="59"/>
      <c r="DK250" s="59" t="s">
        <v>4075</v>
      </c>
      <c r="DL250" s="59">
        <v>0</v>
      </c>
      <c r="DM250" s="23">
        <v>0</v>
      </c>
    </row>
    <row r="251" s="9" customFormat="1" ht="70" customHeight="1" spans="1:117">
      <c r="A251" s="23"/>
      <c r="B251" s="23"/>
      <c r="C251" s="23"/>
      <c r="D251" s="23"/>
      <c r="E251" s="23"/>
      <c r="F251" s="23"/>
      <c r="G251" s="23"/>
      <c r="H251" s="23"/>
      <c r="I251" s="23"/>
      <c r="J251" s="23"/>
      <c r="K251" s="23"/>
      <c r="L251" s="23"/>
      <c r="M251" s="23"/>
      <c r="N251" s="23"/>
      <c r="O251" s="23"/>
      <c r="P251" s="23"/>
      <c r="Q251" s="23">
        <f>SUBTOTAL(103,$W$7:W251)*1</f>
        <v>245</v>
      </c>
      <c r="R251" s="23" t="s">
        <v>4110</v>
      </c>
      <c r="S251" s="23">
        <v>-150</v>
      </c>
      <c r="T251" s="23"/>
      <c r="U251" s="23"/>
      <c r="V251" s="23" t="s">
        <v>4065</v>
      </c>
      <c r="W251" s="23" t="s">
        <v>4004</v>
      </c>
      <c r="X251" s="23" t="s">
        <v>192</v>
      </c>
      <c r="Y251" s="23" t="s">
        <v>193</v>
      </c>
      <c r="Z251" s="23" t="s">
        <v>548</v>
      </c>
      <c r="AA251" s="23" t="s">
        <v>4005</v>
      </c>
      <c r="AB251" s="23" t="s">
        <v>196</v>
      </c>
      <c r="AC251" s="23" t="s">
        <v>4379</v>
      </c>
      <c r="AD251" s="23" t="s">
        <v>4380</v>
      </c>
      <c r="AE251" s="23" t="s">
        <v>4381</v>
      </c>
      <c r="AF251" s="23" t="s">
        <v>4380</v>
      </c>
      <c r="AG251" s="23" t="s">
        <v>4382</v>
      </c>
      <c r="AH251" s="23" t="s">
        <v>504</v>
      </c>
      <c r="AI251" s="23" t="s">
        <v>225</v>
      </c>
      <c r="AJ251" s="23" t="s">
        <v>4383</v>
      </c>
      <c r="AK251" s="23" t="s">
        <v>1067</v>
      </c>
      <c r="AL251" s="23" t="s">
        <v>4384</v>
      </c>
      <c r="AM251" s="33" t="s">
        <v>558</v>
      </c>
      <c r="AN251" s="33" t="s">
        <v>290</v>
      </c>
      <c r="AO251" s="23"/>
      <c r="AP251" s="23"/>
      <c r="AQ251" s="23"/>
      <c r="AR251" s="23"/>
      <c r="AS251" s="23"/>
      <c r="AT251" s="23"/>
      <c r="AU251" s="36"/>
      <c r="AV251" s="36"/>
      <c r="AW251" s="36">
        <f t="shared" si="51"/>
        <v>0</v>
      </c>
      <c r="AX251" s="36">
        <f t="shared" si="64"/>
        <v>0</v>
      </c>
      <c r="AY251" s="36"/>
      <c r="AZ251" s="36"/>
      <c r="BA251" s="40">
        <v>0</v>
      </c>
      <c r="BB251" s="40">
        <v>0</v>
      </c>
      <c r="BC251" s="23">
        <v>0</v>
      </c>
      <c r="BD251" s="23">
        <v>0</v>
      </c>
      <c r="BE251" s="23">
        <v>0</v>
      </c>
      <c r="BF251" s="23">
        <v>0</v>
      </c>
      <c r="BG251" s="23">
        <v>0</v>
      </c>
      <c r="BH251" s="23">
        <v>0</v>
      </c>
      <c r="BI251" s="23">
        <v>0</v>
      </c>
      <c r="BJ251" s="23">
        <v>0</v>
      </c>
      <c r="BK251" s="23">
        <v>0</v>
      </c>
      <c r="BL251" s="23">
        <v>0</v>
      </c>
      <c r="BM251" s="23">
        <v>0</v>
      </c>
      <c r="BN251" s="23">
        <v>0</v>
      </c>
      <c r="BO251" s="23"/>
      <c r="BP251" s="23"/>
      <c r="BQ251" s="49">
        <f t="shared" si="53"/>
        <v>0</v>
      </c>
      <c r="BR251" s="49">
        <f t="shared" si="50"/>
        <v>0</v>
      </c>
      <c r="BS251" s="49">
        <f t="shared" si="54"/>
        <v>0</v>
      </c>
      <c r="BT251" s="49">
        <f t="shared" si="55"/>
        <v>0</v>
      </c>
      <c r="BU251" s="49">
        <f t="shared" si="65"/>
        <v>0</v>
      </c>
      <c r="BV251" s="49">
        <f t="shared" si="56"/>
        <v>0</v>
      </c>
      <c r="BW251" s="49">
        <f t="shared" si="57"/>
        <v>0</v>
      </c>
      <c r="BX251" s="49">
        <f t="shared" si="58"/>
        <v>0</v>
      </c>
      <c r="BY251" s="49"/>
      <c r="BZ251" s="52"/>
      <c r="CA251" s="49"/>
      <c r="CB251" s="36"/>
      <c r="CC251" s="36"/>
      <c r="CD251" s="36"/>
      <c r="CE251" s="36">
        <f t="shared" si="59"/>
        <v>0</v>
      </c>
      <c r="CF251" s="36"/>
      <c r="CG251" s="36"/>
      <c r="CH251" s="36"/>
      <c r="CI251" s="36"/>
      <c r="CJ251" s="36"/>
      <c r="CK251" s="36"/>
      <c r="CL251" s="36"/>
      <c r="CM251" s="36"/>
      <c r="CN251" s="36"/>
      <c r="CO251" s="36"/>
      <c r="CP251" s="36"/>
      <c r="CQ251" s="36">
        <f t="shared" si="60"/>
        <v>0</v>
      </c>
      <c r="CR251" s="36"/>
      <c r="CS251" s="36"/>
      <c r="CT251" s="36"/>
      <c r="CU251" s="36"/>
      <c r="CV251" s="36"/>
      <c r="CW251" s="36"/>
      <c r="CX251" s="59">
        <f t="shared" si="49"/>
        <v>0</v>
      </c>
      <c r="CY251" s="36"/>
      <c r="CZ251" s="36"/>
      <c r="DA251" s="36"/>
      <c r="DB251" s="36"/>
      <c r="DC251" s="36"/>
      <c r="DD251" s="36"/>
      <c r="DE251" s="59">
        <f t="shared" si="61"/>
        <v>0</v>
      </c>
      <c r="DF251" s="59">
        <v>0</v>
      </c>
      <c r="DG251" s="59">
        <v>0</v>
      </c>
      <c r="DH251" s="59"/>
      <c r="DI251" s="59"/>
      <c r="DJ251" s="59"/>
      <c r="DK251" s="59" t="s">
        <v>4113</v>
      </c>
      <c r="DL251" s="59"/>
      <c r="DM251" s="23"/>
    </row>
    <row r="252" s="9" customFormat="1" ht="70" customHeight="1" spans="1:117">
      <c r="A252" s="23"/>
      <c r="B252" s="23"/>
      <c r="C252" s="23"/>
      <c r="D252" s="23"/>
      <c r="E252" s="23"/>
      <c r="F252" s="23"/>
      <c r="G252" s="23"/>
      <c r="H252" s="23"/>
      <c r="I252" s="23"/>
      <c r="J252" s="23"/>
      <c r="K252" s="23"/>
      <c r="L252" s="23"/>
      <c r="M252" s="23"/>
      <c r="N252" s="23"/>
      <c r="O252" s="23"/>
      <c r="P252" s="23"/>
      <c r="Q252" s="23">
        <f>SUBTOTAL(103,$W$7:W252)*1</f>
        <v>246</v>
      </c>
      <c r="R252" s="23" t="s">
        <v>4110</v>
      </c>
      <c r="S252" s="23">
        <v>-150</v>
      </c>
      <c r="T252" s="73"/>
      <c r="U252" s="23"/>
      <c r="V252" s="23" t="s">
        <v>4065</v>
      </c>
      <c r="W252" s="23" t="s">
        <v>4006</v>
      </c>
      <c r="X252" s="23" t="s">
        <v>215</v>
      </c>
      <c r="Y252" s="23" t="s">
        <v>216</v>
      </c>
      <c r="Z252" s="23" t="s">
        <v>217</v>
      </c>
      <c r="AA252" s="23" t="s">
        <v>4007</v>
      </c>
      <c r="AB252" s="23" t="s">
        <v>196</v>
      </c>
      <c r="AC252" s="23" t="s">
        <v>4385</v>
      </c>
      <c r="AD252" s="23" t="s">
        <v>4386</v>
      </c>
      <c r="AE252" s="23" t="s">
        <v>4387</v>
      </c>
      <c r="AF252" s="23" t="s">
        <v>4388</v>
      </c>
      <c r="AG252" s="23" t="s">
        <v>4389</v>
      </c>
      <c r="AH252" s="23" t="s">
        <v>224</v>
      </c>
      <c r="AI252" s="23" t="s">
        <v>225</v>
      </c>
      <c r="AJ252" s="23" t="s">
        <v>4390</v>
      </c>
      <c r="AK252" s="23" t="s">
        <v>4391</v>
      </c>
      <c r="AL252" s="23" t="s">
        <v>4392</v>
      </c>
      <c r="AM252" s="33" t="s">
        <v>4393</v>
      </c>
      <c r="AN252" s="33">
        <v>1</v>
      </c>
      <c r="AO252" s="23"/>
      <c r="AP252" s="23"/>
      <c r="AQ252" s="23"/>
      <c r="AR252" s="23"/>
      <c r="AS252" s="23"/>
      <c r="AT252" s="23"/>
      <c r="AU252" s="36"/>
      <c r="AV252" s="36"/>
      <c r="AW252" s="36">
        <f t="shared" si="51"/>
        <v>0</v>
      </c>
      <c r="AX252" s="36">
        <f t="shared" si="64"/>
        <v>0</v>
      </c>
      <c r="AY252" s="36"/>
      <c r="AZ252" s="36"/>
      <c r="BA252" s="40">
        <v>0</v>
      </c>
      <c r="BB252" s="40">
        <v>0</v>
      </c>
      <c r="BC252" s="23">
        <v>0</v>
      </c>
      <c r="BD252" s="23">
        <v>0</v>
      </c>
      <c r="BE252" s="23">
        <v>0</v>
      </c>
      <c r="BF252" s="23">
        <v>0</v>
      </c>
      <c r="BG252" s="23">
        <v>0</v>
      </c>
      <c r="BH252" s="23">
        <v>0</v>
      </c>
      <c r="BI252" s="23">
        <v>0</v>
      </c>
      <c r="BJ252" s="23">
        <v>0</v>
      </c>
      <c r="BK252" s="23">
        <v>0</v>
      </c>
      <c r="BL252" s="23">
        <v>0</v>
      </c>
      <c r="BM252" s="23">
        <v>0</v>
      </c>
      <c r="BN252" s="23">
        <v>0</v>
      </c>
      <c r="BO252" s="23"/>
      <c r="BP252" s="23"/>
      <c r="BQ252" s="49">
        <f t="shared" si="53"/>
        <v>0</v>
      </c>
      <c r="BR252" s="49">
        <f t="shared" si="50"/>
        <v>0</v>
      </c>
      <c r="BS252" s="49">
        <f t="shared" si="54"/>
        <v>0</v>
      </c>
      <c r="BT252" s="49">
        <f t="shared" si="55"/>
        <v>0</v>
      </c>
      <c r="BU252" s="49">
        <f t="shared" si="65"/>
        <v>0</v>
      </c>
      <c r="BV252" s="49">
        <f t="shared" si="56"/>
        <v>0</v>
      </c>
      <c r="BW252" s="49">
        <f t="shared" si="57"/>
        <v>0</v>
      </c>
      <c r="BX252" s="49">
        <f t="shared" si="58"/>
        <v>0</v>
      </c>
      <c r="BY252" s="36"/>
      <c r="BZ252" s="36"/>
      <c r="CA252" s="36"/>
      <c r="CB252" s="36"/>
      <c r="CC252" s="36"/>
      <c r="CD252" s="36"/>
      <c r="CE252" s="36">
        <f t="shared" si="59"/>
        <v>0</v>
      </c>
      <c r="CF252" s="36"/>
      <c r="CG252" s="36"/>
      <c r="CH252" s="36"/>
      <c r="CI252" s="36"/>
      <c r="CJ252" s="36"/>
      <c r="CK252" s="36"/>
      <c r="CL252" s="36"/>
      <c r="CM252" s="36"/>
      <c r="CN252" s="36"/>
      <c r="CO252" s="36"/>
      <c r="CP252" s="36"/>
      <c r="CQ252" s="36">
        <f t="shared" si="60"/>
        <v>0</v>
      </c>
      <c r="CR252" s="36"/>
      <c r="CS252" s="36"/>
      <c r="CT252" s="36"/>
      <c r="CU252" s="36"/>
      <c r="CV252" s="36"/>
      <c r="CW252" s="36"/>
      <c r="CX252" s="59">
        <f t="shared" ref="CX252:CX315" si="66">CY252</f>
        <v>0</v>
      </c>
      <c r="CY252" s="36"/>
      <c r="CZ252" s="36"/>
      <c r="DA252" s="36"/>
      <c r="DB252" s="36"/>
      <c r="DC252" s="36"/>
      <c r="DD252" s="36"/>
      <c r="DE252" s="59">
        <f t="shared" si="61"/>
        <v>0</v>
      </c>
      <c r="DF252" s="59">
        <v>0</v>
      </c>
      <c r="DG252" s="59">
        <v>0</v>
      </c>
      <c r="DH252" s="59"/>
      <c r="DI252" s="59"/>
      <c r="DJ252" s="59"/>
      <c r="DK252" s="59" t="s">
        <v>4113</v>
      </c>
      <c r="DL252" s="59"/>
      <c r="DM252" s="23"/>
    </row>
    <row r="253" s="9" customFormat="1" ht="70" customHeight="1" spans="1:117">
      <c r="A253" s="23"/>
      <c r="B253" s="23"/>
      <c r="C253" s="23"/>
      <c r="D253" s="23"/>
      <c r="E253" s="23"/>
      <c r="F253" s="23"/>
      <c r="G253" s="23"/>
      <c r="H253" s="23"/>
      <c r="I253" s="23"/>
      <c r="J253" s="23"/>
      <c r="K253" s="23"/>
      <c r="L253" s="23"/>
      <c r="M253" s="23"/>
      <c r="N253" s="23"/>
      <c r="O253" s="23"/>
      <c r="P253" s="23"/>
      <c r="Q253" s="23">
        <f>SUBTOTAL(103,$W$7:W253)*1</f>
        <v>247</v>
      </c>
      <c r="R253" s="23" t="s">
        <v>4110</v>
      </c>
      <c r="S253" s="23">
        <v>-500</v>
      </c>
      <c r="T253" s="23"/>
      <c r="U253" s="23"/>
      <c r="V253" s="23" t="s">
        <v>4065</v>
      </c>
      <c r="W253" s="23" t="s">
        <v>4008</v>
      </c>
      <c r="X253" s="23" t="s">
        <v>215</v>
      </c>
      <c r="Y253" s="23" t="s">
        <v>277</v>
      </c>
      <c r="Z253" s="23" t="s">
        <v>278</v>
      </c>
      <c r="AA253" s="23" t="s">
        <v>4009</v>
      </c>
      <c r="AB253" s="23" t="s">
        <v>196</v>
      </c>
      <c r="AC253" s="23" t="s">
        <v>4394</v>
      </c>
      <c r="AD253" s="23" t="s">
        <v>4395</v>
      </c>
      <c r="AE253" s="23" t="s">
        <v>4396</v>
      </c>
      <c r="AF253" s="23" t="s">
        <v>4395</v>
      </c>
      <c r="AG253" s="23" t="s">
        <v>4397</v>
      </c>
      <c r="AH253" s="23" t="s">
        <v>224</v>
      </c>
      <c r="AI253" s="23" t="s">
        <v>225</v>
      </c>
      <c r="AJ253" s="23" t="s">
        <v>4398</v>
      </c>
      <c r="AK253" s="23" t="s">
        <v>2226</v>
      </c>
      <c r="AL253" s="23" t="s">
        <v>2578</v>
      </c>
      <c r="AM253" s="33" t="s">
        <v>365</v>
      </c>
      <c r="AN253" s="33" t="s">
        <v>290</v>
      </c>
      <c r="AO253" s="23"/>
      <c r="AP253" s="23"/>
      <c r="AQ253" s="23"/>
      <c r="AR253" s="23"/>
      <c r="AS253" s="23"/>
      <c r="AT253" s="23"/>
      <c r="AU253" s="36">
        <v>0</v>
      </c>
      <c r="AV253" s="36">
        <v>0</v>
      </c>
      <c r="AW253" s="36">
        <f t="shared" si="51"/>
        <v>0</v>
      </c>
      <c r="AX253" s="36">
        <f t="shared" si="64"/>
        <v>0</v>
      </c>
      <c r="AY253" s="36">
        <v>0</v>
      </c>
      <c r="AZ253" s="36"/>
      <c r="BA253" s="40">
        <v>30</v>
      </c>
      <c r="BB253" s="40">
        <v>5</v>
      </c>
      <c r="BC253" s="23" t="s">
        <v>210</v>
      </c>
      <c r="BD253" s="23" t="s">
        <v>210</v>
      </c>
      <c r="BE253" s="23" t="s">
        <v>211</v>
      </c>
      <c r="BF253" s="23">
        <v>0</v>
      </c>
      <c r="BG253" s="23" t="s">
        <v>212</v>
      </c>
      <c r="BH253" s="23" t="s">
        <v>210</v>
      </c>
      <c r="BI253" s="23" t="s">
        <v>210</v>
      </c>
      <c r="BJ253" s="23">
        <v>0</v>
      </c>
      <c r="BK253" s="23" t="s">
        <v>210</v>
      </c>
      <c r="BL253" s="23">
        <v>0</v>
      </c>
      <c r="BM253" s="23" t="s">
        <v>2579</v>
      </c>
      <c r="BN253" s="23">
        <v>13709494416</v>
      </c>
      <c r="BO253" s="23"/>
      <c r="BP253" s="23"/>
      <c r="BQ253" s="49">
        <f t="shared" si="53"/>
        <v>0</v>
      </c>
      <c r="BR253" s="49">
        <f t="shared" si="50"/>
        <v>0</v>
      </c>
      <c r="BS253" s="49">
        <f t="shared" si="54"/>
        <v>0</v>
      </c>
      <c r="BT253" s="49">
        <f t="shared" si="55"/>
        <v>0</v>
      </c>
      <c r="BU253" s="49">
        <f t="shared" si="65"/>
        <v>0</v>
      </c>
      <c r="BV253" s="49">
        <f t="shared" si="56"/>
        <v>0</v>
      </c>
      <c r="BW253" s="49">
        <f t="shared" si="57"/>
        <v>0</v>
      </c>
      <c r="BX253" s="49">
        <f t="shared" si="58"/>
        <v>0</v>
      </c>
      <c r="BY253" s="49"/>
      <c r="BZ253" s="52"/>
      <c r="CA253" s="49"/>
      <c r="CB253" s="36"/>
      <c r="CC253" s="36"/>
      <c r="CD253" s="36"/>
      <c r="CE253" s="36">
        <f t="shared" si="59"/>
        <v>0</v>
      </c>
      <c r="CF253" s="36"/>
      <c r="CG253" s="36"/>
      <c r="CH253" s="36"/>
      <c r="CI253" s="36"/>
      <c r="CJ253" s="36"/>
      <c r="CK253" s="36"/>
      <c r="CL253" s="36"/>
      <c r="CM253" s="36"/>
      <c r="CN253" s="36"/>
      <c r="CO253" s="36"/>
      <c r="CP253" s="36"/>
      <c r="CQ253" s="36">
        <f t="shared" si="60"/>
        <v>0</v>
      </c>
      <c r="CR253" s="36"/>
      <c r="CS253" s="36"/>
      <c r="CT253" s="36"/>
      <c r="CU253" s="36"/>
      <c r="CV253" s="36"/>
      <c r="CW253" s="36"/>
      <c r="CX253" s="59">
        <f t="shared" si="66"/>
        <v>0</v>
      </c>
      <c r="CY253" s="36"/>
      <c r="CZ253" s="36"/>
      <c r="DA253" s="36"/>
      <c r="DB253" s="36"/>
      <c r="DC253" s="36"/>
      <c r="DD253" s="36"/>
      <c r="DE253" s="59">
        <f t="shared" si="61"/>
        <v>0</v>
      </c>
      <c r="DF253" s="59">
        <v>0</v>
      </c>
      <c r="DG253" s="59">
        <v>0</v>
      </c>
      <c r="DH253" s="59"/>
      <c r="DI253" s="59"/>
      <c r="DJ253" s="59"/>
      <c r="DK253" s="59" t="s">
        <v>4113</v>
      </c>
      <c r="DL253" s="59">
        <v>0</v>
      </c>
      <c r="DM253" s="23">
        <v>0</v>
      </c>
    </row>
    <row r="254" s="9" customFormat="1" ht="70" customHeight="1" spans="1:117">
      <c r="A254" s="23"/>
      <c r="B254" s="23"/>
      <c r="C254" s="23"/>
      <c r="D254" s="23"/>
      <c r="E254" s="23"/>
      <c r="F254" s="23"/>
      <c r="G254" s="23"/>
      <c r="H254" s="23"/>
      <c r="I254" s="23"/>
      <c r="J254" s="23"/>
      <c r="K254" s="23"/>
      <c r="L254" s="23"/>
      <c r="M254" s="23"/>
      <c r="N254" s="23"/>
      <c r="O254" s="23"/>
      <c r="P254" s="23"/>
      <c r="Q254" s="23">
        <f>SUBTOTAL(103,$W$7:W254)*1</f>
        <v>248</v>
      </c>
      <c r="R254" s="23"/>
      <c r="S254" s="23"/>
      <c r="T254" s="30"/>
      <c r="U254" s="23"/>
      <c r="V254" s="23" t="s">
        <v>4065</v>
      </c>
      <c r="W254" s="23" t="s">
        <v>2353</v>
      </c>
      <c r="X254" s="23" t="s">
        <v>215</v>
      </c>
      <c r="Y254" s="23" t="s">
        <v>1834</v>
      </c>
      <c r="Z254" s="23" t="s">
        <v>1835</v>
      </c>
      <c r="AA254" s="23" t="s">
        <v>4399</v>
      </c>
      <c r="AB254" s="23" t="s">
        <v>196</v>
      </c>
      <c r="AC254" s="23" t="s">
        <v>2355</v>
      </c>
      <c r="AD254" s="23" t="s">
        <v>4400</v>
      </c>
      <c r="AE254" s="23" t="s">
        <v>2357</v>
      </c>
      <c r="AF254" s="23" t="s">
        <v>2358</v>
      </c>
      <c r="AG254" s="23" t="s">
        <v>2359</v>
      </c>
      <c r="AH254" s="23" t="s">
        <v>2360</v>
      </c>
      <c r="AI254" s="23" t="s">
        <v>2361</v>
      </c>
      <c r="AJ254" s="23" t="s">
        <v>4401</v>
      </c>
      <c r="AK254" s="23" t="s">
        <v>2363</v>
      </c>
      <c r="AL254" s="23" t="s">
        <v>2364</v>
      </c>
      <c r="AM254" s="33" t="s">
        <v>256</v>
      </c>
      <c r="AN254" s="33" t="s">
        <v>2365</v>
      </c>
      <c r="AO254" s="23" t="s">
        <v>1457</v>
      </c>
      <c r="AP254" s="23" t="s">
        <v>62</v>
      </c>
      <c r="AQ254" s="23"/>
      <c r="AR254" s="23"/>
      <c r="AS254" s="23"/>
      <c r="AT254" s="23"/>
      <c r="AU254" s="36">
        <v>350</v>
      </c>
      <c r="AV254" s="36">
        <v>350</v>
      </c>
      <c r="AW254" s="36">
        <f t="shared" si="51"/>
        <v>350</v>
      </c>
      <c r="AX254" s="36">
        <f t="shared" si="64"/>
        <v>0</v>
      </c>
      <c r="AY254" s="36">
        <v>0</v>
      </c>
      <c r="AZ254" s="36"/>
      <c r="BA254" s="40">
        <v>1017</v>
      </c>
      <c r="BB254" s="40">
        <v>261</v>
      </c>
      <c r="BC254" s="23" t="s">
        <v>210</v>
      </c>
      <c r="BD254" s="23" t="s">
        <v>210</v>
      </c>
      <c r="BE254" s="23" t="s">
        <v>211</v>
      </c>
      <c r="BF254" s="23">
        <v>0</v>
      </c>
      <c r="BG254" s="23" t="s">
        <v>212</v>
      </c>
      <c r="BH254" s="23" t="s">
        <v>210</v>
      </c>
      <c r="BI254" s="23" t="s">
        <v>210</v>
      </c>
      <c r="BJ254" s="23">
        <v>0</v>
      </c>
      <c r="BK254" s="23" t="s">
        <v>210</v>
      </c>
      <c r="BL254" s="23">
        <v>0</v>
      </c>
      <c r="BM254" s="23" t="s">
        <v>2366</v>
      </c>
      <c r="BN254" s="23">
        <v>18717099815</v>
      </c>
      <c r="BO254" s="23"/>
      <c r="BP254" s="23" t="s">
        <v>209</v>
      </c>
      <c r="BQ254" s="49">
        <f t="shared" si="53"/>
        <v>350</v>
      </c>
      <c r="BR254" s="49">
        <f t="shared" si="50"/>
        <v>350</v>
      </c>
      <c r="BS254" s="49">
        <f t="shared" si="54"/>
        <v>350</v>
      </c>
      <c r="BT254" s="49">
        <f t="shared" si="55"/>
        <v>0</v>
      </c>
      <c r="BU254" s="49">
        <f t="shared" si="65"/>
        <v>0</v>
      </c>
      <c r="BV254" s="49">
        <f t="shared" si="56"/>
        <v>0</v>
      </c>
      <c r="BW254" s="49">
        <f t="shared" si="57"/>
        <v>0</v>
      </c>
      <c r="BX254" s="49">
        <f t="shared" si="58"/>
        <v>350</v>
      </c>
      <c r="BY254" s="49">
        <v>350</v>
      </c>
      <c r="BZ254" s="52" t="s">
        <v>4078</v>
      </c>
      <c r="CA254" s="52" t="s">
        <v>4079</v>
      </c>
      <c r="CB254" s="36"/>
      <c r="CC254" s="36"/>
      <c r="CD254" s="36"/>
      <c r="CE254" s="36">
        <f t="shared" si="59"/>
        <v>0</v>
      </c>
      <c r="CF254" s="36"/>
      <c r="CG254" s="36"/>
      <c r="CH254" s="36"/>
      <c r="CI254" s="36"/>
      <c r="CJ254" s="36"/>
      <c r="CK254" s="36"/>
      <c r="CL254" s="36"/>
      <c r="CM254" s="36"/>
      <c r="CN254" s="36"/>
      <c r="CO254" s="36"/>
      <c r="CP254" s="36"/>
      <c r="CQ254" s="36">
        <f t="shared" si="60"/>
        <v>0</v>
      </c>
      <c r="CR254" s="36"/>
      <c r="CS254" s="36"/>
      <c r="CT254" s="36"/>
      <c r="CU254" s="36"/>
      <c r="CV254" s="36"/>
      <c r="CW254" s="36"/>
      <c r="CX254" s="59">
        <f t="shared" si="66"/>
        <v>0</v>
      </c>
      <c r="CY254" s="36"/>
      <c r="CZ254" s="36"/>
      <c r="DA254" s="36"/>
      <c r="DB254" s="36"/>
      <c r="DC254" s="36"/>
      <c r="DD254" s="36"/>
      <c r="DE254" s="59">
        <f t="shared" si="61"/>
        <v>146.4</v>
      </c>
      <c r="DF254" s="59">
        <v>146.4</v>
      </c>
      <c r="DG254" s="59">
        <v>0</v>
      </c>
      <c r="DH254" s="59"/>
      <c r="DI254" s="59"/>
      <c r="DJ254" s="59"/>
      <c r="DK254" s="59" t="s">
        <v>4075</v>
      </c>
      <c r="DL254" s="59">
        <v>0.65</v>
      </c>
      <c r="DM254" s="23" t="s">
        <v>4157</v>
      </c>
    </row>
    <row r="255" s="9" customFormat="1" ht="70" customHeight="1" spans="1:117">
      <c r="A255" s="23"/>
      <c r="B255" s="23"/>
      <c r="C255" s="23"/>
      <c r="D255" s="23"/>
      <c r="E255" s="23"/>
      <c r="F255" s="23"/>
      <c r="G255" s="23"/>
      <c r="H255" s="23"/>
      <c r="I255" s="23"/>
      <c r="J255" s="23"/>
      <c r="K255" s="23"/>
      <c r="L255" s="23"/>
      <c r="M255" s="23"/>
      <c r="N255" s="23"/>
      <c r="O255" s="23"/>
      <c r="P255" s="23"/>
      <c r="Q255" s="23">
        <f>SUBTOTAL(103,$W$7:W255)*1</f>
        <v>249</v>
      </c>
      <c r="R255" s="23" t="s">
        <v>4110</v>
      </c>
      <c r="S255" s="23">
        <v>-20</v>
      </c>
      <c r="T255" s="23"/>
      <c r="U255" s="23"/>
      <c r="V255" s="23" t="s">
        <v>4065</v>
      </c>
      <c r="W255" s="23" t="s">
        <v>4010</v>
      </c>
      <c r="X255" s="23" t="s">
        <v>215</v>
      </c>
      <c r="Y255" s="23" t="s">
        <v>216</v>
      </c>
      <c r="Z255" s="23" t="s">
        <v>217</v>
      </c>
      <c r="AA255" s="23" t="s">
        <v>4011</v>
      </c>
      <c r="AB255" s="23" t="s">
        <v>196</v>
      </c>
      <c r="AC255" s="23" t="s">
        <v>4402</v>
      </c>
      <c r="AD255" s="23" t="s">
        <v>4403</v>
      </c>
      <c r="AE255" s="23" t="s">
        <v>4404</v>
      </c>
      <c r="AF255" s="23" t="s">
        <v>4403</v>
      </c>
      <c r="AG255" s="23" t="s">
        <v>4403</v>
      </c>
      <c r="AH255" s="23" t="s">
        <v>224</v>
      </c>
      <c r="AI255" s="23" t="s">
        <v>225</v>
      </c>
      <c r="AJ255" s="23" t="s">
        <v>4405</v>
      </c>
      <c r="AK255" s="23" t="s">
        <v>4406</v>
      </c>
      <c r="AL255" s="23" t="s">
        <v>4407</v>
      </c>
      <c r="AM255" s="33" t="s">
        <v>1952</v>
      </c>
      <c r="AN255" s="33" t="s">
        <v>230</v>
      </c>
      <c r="AO255" s="23"/>
      <c r="AP255" s="23"/>
      <c r="AQ255" s="23"/>
      <c r="AR255" s="23"/>
      <c r="AS255" s="23"/>
      <c r="AT255" s="23"/>
      <c r="AU255" s="36"/>
      <c r="AV255" s="36"/>
      <c r="AW255" s="36">
        <f t="shared" si="51"/>
        <v>0</v>
      </c>
      <c r="AX255" s="36">
        <f t="shared" si="64"/>
        <v>0</v>
      </c>
      <c r="AY255" s="36"/>
      <c r="AZ255" s="36"/>
      <c r="BA255" s="40">
        <v>0</v>
      </c>
      <c r="BB255" s="40">
        <v>0</v>
      </c>
      <c r="BC255" s="23">
        <v>0</v>
      </c>
      <c r="BD255" s="23">
        <v>0</v>
      </c>
      <c r="BE255" s="23">
        <v>0</v>
      </c>
      <c r="BF255" s="23">
        <v>0</v>
      </c>
      <c r="BG255" s="23">
        <v>0</v>
      </c>
      <c r="BH255" s="23">
        <v>0</v>
      </c>
      <c r="BI255" s="23">
        <v>0</v>
      </c>
      <c r="BJ255" s="23">
        <v>0</v>
      </c>
      <c r="BK255" s="23">
        <v>0</v>
      </c>
      <c r="BL255" s="23">
        <v>0</v>
      </c>
      <c r="BM255" s="23">
        <v>0</v>
      </c>
      <c r="BN255" s="23">
        <v>0</v>
      </c>
      <c r="BO255" s="23"/>
      <c r="BP255" s="23"/>
      <c r="BQ255" s="49">
        <f t="shared" si="53"/>
        <v>0</v>
      </c>
      <c r="BR255" s="49">
        <f t="shared" si="50"/>
        <v>0</v>
      </c>
      <c r="BS255" s="49">
        <f t="shared" si="54"/>
        <v>0</v>
      </c>
      <c r="BT255" s="49">
        <f t="shared" si="55"/>
        <v>0</v>
      </c>
      <c r="BU255" s="49">
        <f t="shared" si="65"/>
        <v>0</v>
      </c>
      <c r="BV255" s="49">
        <f t="shared" si="56"/>
        <v>0</v>
      </c>
      <c r="BW255" s="49">
        <f t="shared" si="57"/>
        <v>0</v>
      </c>
      <c r="BX255" s="49">
        <f t="shared" si="58"/>
        <v>0</v>
      </c>
      <c r="BY255" s="36"/>
      <c r="BZ255" s="36"/>
      <c r="CA255" s="36"/>
      <c r="CB255" s="36"/>
      <c r="CC255" s="36"/>
      <c r="CD255" s="36"/>
      <c r="CE255" s="36">
        <f t="shared" si="59"/>
        <v>0</v>
      </c>
      <c r="CF255" s="36"/>
      <c r="CG255" s="36"/>
      <c r="CH255" s="36"/>
      <c r="CI255" s="36"/>
      <c r="CJ255" s="36"/>
      <c r="CK255" s="36"/>
      <c r="CL255" s="36"/>
      <c r="CM255" s="36"/>
      <c r="CN255" s="36"/>
      <c r="CO255" s="36"/>
      <c r="CP255" s="36"/>
      <c r="CQ255" s="36">
        <f t="shared" si="60"/>
        <v>0</v>
      </c>
      <c r="CR255" s="36"/>
      <c r="CS255" s="36"/>
      <c r="CT255" s="36"/>
      <c r="CU255" s="36"/>
      <c r="CV255" s="36"/>
      <c r="CW255" s="36"/>
      <c r="CX255" s="59">
        <f t="shared" si="66"/>
        <v>0</v>
      </c>
      <c r="CY255" s="36"/>
      <c r="CZ255" s="36"/>
      <c r="DA255" s="36"/>
      <c r="DB255" s="36"/>
      <c r="DC255" s="36"/>
      <c r="DD255" s="36"/>
      <c r="DE255" s="59">
        <f t="shared" si="61"/>
        <v>0</v>
      </c>
      <c r="DF255" s="59">
        <v>0</v>
      </c>
      <c r="DG255" s="59">
        <v>0</v>
      </c>
      <c r="DH255" s="59"/>
      <c r="DI255" s="59"/>
      <c r="DJ255" s="59"/>
      <c r="DK255" s="59" t="s">
        <v>4113</v>
      </c>
      <c r="DL255" s="59"/>
      <c r="DM255" s="23"/>
    </row>
    <row r="256" s="9" customFormat="1" ht="70" customHeight="1" spans="1:117">
      <c r="A256" s="23"/>
      <c r="B256" s="23"/>
      <c r="C256" s="23"/>
      <c r="D256" s="23"/>
      <c r="E256" s="23"/>
      <c r="F256" s="23"/>
      <c r="G256" s="23"/>
      <c r="H256" s="23"/>
      <c r="I256" s="23"/>
      <c r="J256" s="23"/>
      <c r="K256" s="23"/>
      <c r="L256" s="23"/>
      <c r="M256" s="23"/>
      <c r="N256" s="23"/>
      <c r="O256" s="23"/>
      <c r="P256" s="23"/>
      <c r="Q256" s="23">
        <f>SUBTOTAL(103,$W$7:W256)*1</f>
        <v>250</v>
      </c>
      <c r="R256" s="23"/>
      <c r="S256" s="23"/>
      <c r="T256" s="30"/>
      <c r="U256" s="23"/>
      <c r="V256" s="23" t="s">
        <v>4065</v>
      </c>
      <c r="W256" s="23" t="s">
        <v>2367</v>
      </c>
      <c r="X256" s="23" t="s">
        <v>192</v>
      </c>
      <c r="Y256" s="23" t="s">
        <v>193</v>
      </c>
      <c r="Z256" s="23" t="s">
        <v>1207</v>
      </c>
      <c r="AA256" s="23" t="s">
        <v>2368</v>
      </c>
      <c r="AB256" s="23" t="s">
        <v>196</v>
      </c>
      <c r="AC256" s="23" t="s">
        <v>1062</v>
      </c>
      <c r="AD256" s="23" t="s">
        <v>2369</v>
      </c>
      <c r="AE256" s="23" t="s">
        <v>2370</v>
      </c>
      <c r="AF256" s="23" t="s">
        <v>2369</v>
      </c>
      <c r="AG256" s="23" t="s">
        <v>2371</v>
      </c>
      <c r="AH256" s="23" t="s">
        <v>2372</v>
      </c>
      <c r="AI256" s="23" t="s">
        <v>203</v>
      </c>
      <c r="AJ256" s="23" t="s">
        <v>2373</v>
      </c>
      <c r="AK256" s="23" t="s">
        <v>2374</v>
      </c>
      <c r="AL256" s="23" t="s">
        <v>2375</v>
      </c>
      <c r="AM256" s="33" t="s">
        <v>734</v>
      </c>
      <c r="AN256" s="33" t="s">
        <v>230</v>
      </c>
      <c r="AO256" s="23" t="s">
        <v>1457</v>
      </c>
      <c r="AP256" s="23" t="s">
        <v>46</v>
      </c>
      <c r="AQ256" s="23"/>
      <c r="AR256" s="23"/>
      <c r="AS256" s="23"/>
      <c r="AT256" s="23"/>
      <c r="AU256" s="36">
        <v>169</v>
      </c>
      <c r="AV256" s="36">
        <v>169</v>
      </c>
      <c r="AW256" s="36">
        <f t="shared" si="51"/>
        <v>169</v>
      </c>
      <c r="AX256" s="36">
        <f t="shared" si="64"/>
        <v>0</v>
      </c>
      <c r="AY256" s="36">
        <v>0</v>
      </c>
      <c r="AZ256" s="36"/>
      <c r="BA256" s="40">
        <v>1281</v>
      </c>
      <c r="BB256" s="40">
        <v>300</v>
      </c>
      <c r="BC256" s="23" t="s">
        <v>210</v>
      </c>
      <c r="BD256" s="23" t="s">
        <v>210</v>
      </c>
      <c r="BE256" s="23" t="s">
        <v>211</v>
      </c>
      <c r="BF256" s="23">
        <v>0</v>
      </c>
      <c r="BG256" s="23" t="s">
        <v>212</v>
      </c>
      <c r="BH256" s="23" t="s">
        <v>209</v>
      </c>
      <c r="BI256" s="23" t="s">
        <v>210</v>
      </c>
      <c r="BJ256" s="23">
        <v>0</v>
      </c>
      <c r="BK256" s="23" t="s">
        <v>210</v>
      </c>
      <c r="BL256" s="23">
        <v>0</v>
      </c>
      <c r="BM256" s="23" t="s">
        <v>1069</v>
      </c>
      <c r="BN256" s="23" t="s">
        <v>1070</v>
      </c>
      <c r="BO256" s="23"/>
      <c r="BP256" s="23" t="s">
        <v>209</v>
      </c>
      <c r="BQ256" s="49">
        <f t="shared" si="53"/>
        <v>169</v>
      </c>
      <c r="BR256" s="49">
        <f t="shared" si="50"/>
        <v>100</v>
      </c>
      <c r="BS256" s="49">
        <f t="shared" si="54"/>
        <v>0</v>
      </c>
      <c r="BT256" s="49">
        <f t="shared" si="55"/>
        <v>100</v>
      </c>
      <c r="BU256" s="49">
        <f t="shared" si="65"/>
        <v>0</v>
      </c>
      <c r="BV256" s="49">
        <f t="shared" si="56"/>
        <v>69</v>
      </c>
      <c r="BW256" s="49">
        <f t="shared" si="57"/>
        <v>0</v>
      </c>
      <c r="BX256" s="49">
        <f t="shared" si="58"/>
        <v>0</v>
      </c>
      <c r="BY256" s="36"/>
      <c r="BZ256" s="36"/>
      <c r="CA256" s="36"/>
      <c r="CB256" s="36"/>
      <c r="CC256" s="36"/>
      <c r="CD256" s="36"/>
      <c r="CE256" s="36">
        <f t="shared" si="59"/>
        <v>100</v>
      </c>
      <c r="CF256" s="36">
        <v>100</v>
      </c>
      <c r="CG256" s="36" t="s">
        <v>4066</v>
      </c>
      <c r="CH256" s="36" t="s">
        <v>4067</v>
      </c>
      <c r="CI256" s="36"/>
      <c r="CJ256" s="36"/>
      <c r="CK256" s="36"/>
      <c r="CL256" s="36"/>
      <c r="CM256" s="36"/>
      <c r="CN256" s="36"/>
      <c r="CO256" s="36"/>
      <c r="CP256" s="36"/>
      <c r="CQ256" s="36">
        <f t="shared" si="60"/>
        <v>69</v>
      </c>
      <c r="CR256" s="36">
        <v>69</v>
      </c>
      <c r="CS256" s="36" t="s">
        <v>4068</v>
      </c>
      <c r="CT256" s="36" t="s">
        <v>4069</v>
      </c>
      <c r="CU256" s="36"/>
      <c r="CV256" s="36"/>
      <c r="CW256" s="36"/>
      <c r="CX256" s="59">
        <f t="shared" si="66"/>
        <v>0</v>
      </c>
      <c r="CY256" s="36"/>
      <c r="CZ256" s="36"/>
      <c r="DA256" s="36"/>
      <c r="DB256" s="36"/>
      <c r="DC256" s="36"/>
      <c r="DD256" s="36"/>
      <c r="DE256" s="59">
        <f t="shared" si="61"/>
        <v>87.13</v>
      </c>
      <c r="DF256" s="59">
        <v>0</v>
      </c>
      <c r="DG256" s="59">
        <v>87.13</v>
      </c>
      <c r="DH256" s="59"/>
      <c r="DI256" s="59"/>
      <c r="DJ256" s="59"/>
      <c r="DK256" s="59" t="s">
        <v>4075</v>
      </c>
      <c r="DL256" s="59">
        <v>0</v>
      </c>
      <c r="DM256" s="23">
        <v>0</v>
      </c>
    </row>
    <row r="257" s="9" customFormat="1" ht="70" customHeight="1" spans="1:117">
      <c r="A257" s="23"/>
      <c r="B257" s="23"/>
      <c r="C257" s="23"/>
      <c r="D257" s="23"/>
      <c r="E257" s="23"/>
      <c r="F257" s="23"/>
      <c r="G257" s="23"/>
      <c r="H257" s="23"/>
      <c r="I257" s="23"/>
      <c r="J257" s="23"/>
      <c r="K257" s="23"/>
      <c r="L257" s="23"/>
      <c r="M257" s="23"/>
      <c r="N257" s="23"/>
      <c r="O257" s="23"/>
      <c r="P257" s="23"/>
      <c r="Q257" s="23">
        <f>SUBTOTAL(103,$W$7:W257)*1</f>
        <v>251</v>
      </c>
      <c r="R257" s="23"/>
      <c r="S257" s="23"/>
      <c r="T257" s="23"/>
      <c r="U257" s="23"/>
      <c r="V257" s="23" t="s">
        <v>4065</v>
      </c>
      <c r="W257" s="23" t="s">
        <v>2376</v>
      </c>
      <c r="X257" s="23" t="s">
        <v>192</v>
      </c>
      <c r="Y257" s="23" t="s">
        <v>193</v>
      </c>
      <c r="Z257" s="23" t="s">
        <v>1207</v>
      </c>
      <c r="AA257" s="23" t="s">
        <v>2377</v>
      </c>
      <c r="AB257" s="23" t="s">
        <v>196</v>
      </c>
      <c r="AC257" s="23" t="s">
        <v>1908</v>
      </c>
      <c r="AD257" s="23" t="s">
        <v>2378</v>
      </c>
      <c r="AE257" s="23" t="s">
        <v>1237</v>
      </c>
      <c r="AF257" s="23" t="s">
        <v>2378</v>
      </c>
      <c r="AG257" s="23" t="s">
        <v>2379</v>
      </c>
      <c r="AH257" s="23" t="s">
        <v>1261</v>
      </c>
      <c r="AI257" s="23" t="s">
        <v>225</v>
      </c>
      <c r="AJ257" s="23" t="s">
        <v>2380</v>
      </c>
      <c r="AK257" s="23" t="s">
        <v>2125</v>
      </c>
      <c r="AL257" s="23" t="s">
        <v>783</v>
      </c>
      <c r="AM257" s="33" t="s">
        <v>303</v>
      </c>
      <c r="AN257" s="33" t="s">
        <v>1265</v>
      </c>
      <c r="AO257" s="23" t="s">
        <v>1457</v>
      </c>
      <c r="AP257" s="23" t="s">
        <v>42</v>
      </c>
      <c r="AQ257" s="23"/>
      <c r="AR257" s="23"/>
      <c r="AS257" s="23"/>
      <c r="AT257" s="23"/>
      <c r="AU257" s="36">
        <v>185</v>
      </c>
      <c r="AV257" s="36">
        <v>185</v>
      </c>
      <c r="AW257" s="36">
        <f t="shared" si="51"/>
        <v>185</v>
      </c>
      <c r="AX257" s="36">
        <f t="shared" si="64"/>
        <v>0</v>
      </c>
      <c r="AY257" s="36">
        <v>0</v>
      </c>
      <c r="AZ257" s="36"/>
      <c r="BA257" s="40">
        <v>251</v>
      </c>
      <c r="BB257" s="40">
        <v>20</v>
      </c>
      <c r="BC257" s="23" t="s">
        <v>210</v>
      </c>
      <c r="BD257" s="23" t="s">
        <v>210</v>
      </c>
      <c r="BE257" s="23" t="s">
        <v>211</v>
      </c>
      <c r="BF257" s="23">
        <v>0</v>
      </c>
      <c r="BG257" s="23" t="s">
        <v>212</v>
      </c>
      <c r="BH257" s="23" t="s">
        <v>210</v>
      </c>
      <c r="BI257" s="23" t="s">
        <v>210</v>
      </c>
      <c r="BJ257" s="23">
        <v>0</v>
      </c>
      <c r="BK257" s="23" t="s">
        <v>210</v>
      </c>
      <c r="BL257" s="23">
        <v>0</v>
      </c>
      <c r="BM257" s="23" t="s">
        <v>342</v>
      </c>
      <c r="BN257" s="23">
        <v>75762007</v>
      </c>
      <c r="BO257" s="23"/>
      <c r="BP257" s="23" t="s">
        <v>209</v>
      </c>
      <c r="BQ257" s="49">
        <f t="shared" si="53"/>
        <v>185</v>
      </c>
      <c r="BR257" s="49">
        <f t="shared" si="50"/>
        <v>110</v>
      </c>
      <c r="BS257" s="49">
        <f t="shared" si="54"/>
        <v>110</v>
      </c>
      <c r="BT257" s="49">
        <f t="shared" si="55"/>
        <v>0</v>
      </c>
      <c r="BU257" s="49">
        <f t="shared" si="65"/>
        <v>0</v>
      </c>
      <c r="BV257" s="49">
        <f t="shared" si="56"/>
        <v>0</v>
      </c>
      <c r="BW257" s="49">
        <f t="shared" si="57"/>
        <v>75</v>
      </c>
      <c r="BX257" s="49">
        <f t="shared" si="58"/>
        <v>110</v>
      </c>
      <c r="BY257" s="49">
        <v>110</v>
      </c>
      <c r="BZ257" s="49" t="s">
        <v>4078</v>
      </c>
      <c r="CA257" s="49" t="s">
        <v>4088</v>
      </c>
      <c r="CB257" s="36"/>
      <c r="CC257" s="36"/>
      <c r="CD257" s="36"/>
      <c r="CE257" s="36">
        <f t="shared" si="59"/>
        <v>0</v>
      </c>
      <c r="CF257" s="36"/>
      <c r="CG257" s="36"/>
      <c r="CH257" s="36"/>
      <c r="CI257" s="36"/>
      <c r="CJ257" s="36"/>
      <c r="CK257" s="36"/>
      <c r="CL257" s="36"/>
      <c r="CM257" s="36"/>
      <c r="CN257" s="36"/>
      <c r="CO257" s="36"/>
      <c r="CP257" s="36"/>
      <c r="CQ257" s="36">
        <f t="shared" si="60"/>
        <v>0</v>
      </c>
      <c r="CR257" s="36"/>
      <c r="CS257" s="36"/>
      <c r="CT257" s="36"/>
      <c r="CU257" s="36"/>
      <c r="CV257" s="36"/>
      <c r="CW257" s="36"/>
      <c r="CX257" s="59">
        <f t="shared" si="66"/>
        <v>75</v>
      </c>
      <c r="CY257" s="36">
        <v>75</v>
      </c>
      <c r="CZ257" s="36" t="s">
        <v>4090</v>
      </c>
      <c r="DA257" s="36" t="s">
        <v>4146</v>
      </c>
      <c r="DB257" s="36"/>
      <c r="DC257" s="36"/>
      <c r="DD257" s="36"/>
      <c r="DE257" s="59">
        <f t="shared" si="61"/>
        <v>109.22</v>
      </c>
      <c r="DF257" s="59">
        <v>109.22</v>
      </c>
      <c r="DG257" s="59">
        <v>0</v>
      </c>
      <c r="DH257" s="59"/>
      <c r="DI257" s="59"/>
      <c r="DJ257" s="59"/>
      <c r="DK257" s="59" t="s">
        <v>4075</v>
      </c>
      <c r="DL257" s="59">
        <v>0.8</v>
      </c>
      <c r="DM257" s="23" t="s">
        <v>4408</v>
      </c>
    </row>
    <row r="258" s="9" customFormat="1" ht="70" customHeight="1" spans="1:117">
      <c r="A258" s="23"/>
      <c r="B258" s="23"/>
      <c r="C258" s="23"/>
      <c r="D258" s="23"/>
      <c r="E258" s="23"/>
      <c r="F258" s="23"/>
      <c r="G258" s="23"/>
      <c r="H258" s="23"/>
      <c r="I258" s="23"/>
      <c r="J258" s="23"/>
      <c r="K258" s="23"/>
      <c r="L258" s="23"/>
      <c r="M258" s="23"/>
      <c r="N258" s="23"/>
      <c r="O258" s="23"/>
      <c r="P258" s="23"/>
      <c r="Q258" s="23">
        <f>SUBTOTAL(103,$W$7:W258)*1</f>
        <v>252</v>
      </c>
      <c r="R258" s="23"/>
      <c r="S258" s="23"/>
      <c r="T258" s="30"/>
      <c r="U258" s="23"/>
      <c r="V258" s="23" t="s">
        <v>4065</v>
      </c>
      <c r="W258" s="23" t="s">
        <v>2381</v>
      </c>
      <c r="X258" s="23" t="s">
        <v>192</v>
      </c>
      <c r="Y258" s="23" t="s">
        <v>193</v>
      </c>
      <c r="Z258" s="23" t="s">
        <v>1207</v>
      </c>
      <c r="AA258" s="23" t="s">
        <v>2382</v>
      </c>
      <c r="AB258" s="23" t="s">
        <v>196</v>
      </c>
      <c r="AC258" s="23" t="s">
        <v>2383</v>
      </c>
      <c r="AD258" s="23" t="s">
        <v>2384</v>
      </c>
      <c r="AE258" s="23" t="s">
        <v>2385</v>
      </c>
      <c r="AF258" s="23" t="s">
        <v>2384</v>
      </c>
      <c r="AG258" s="23" t="s">
        <v>2386</v>
      </c>
      <c r="AH258" s="23" t="s">
        <v>224</v>
      </c>
      <c r="AI258" s="23" t="s">
        <v>225</v>
      </c>
      <c r="AJ258" s="23" t="s">
        <v>2387</v>
      </c>
      <c r="AK258" s="23" t="s">
        <v>2388</v>
      </c>
      <c r="AL258" s="23" t="s">
        <v>2389</v>
      </c>
      <c r="AM258" s="33" t="s">
        <v>2390</v>
      </c>
      <c r="AN258" s="33" t="s">
        <v>230</v>
      </c>
      <c r="AO258" s="23" t="s">
        <v>1457</v>
      </c>
      <c r="AP258" s="23" t="s">
        <v>30</v>
      </c>
      <c r="AQ258" s="23"/>
      <c r="AR258" s="23"/>
      <c r="AS258" s="23"/>
      <c r="AT258" s="23"/>
      <c r="AU258" s="36">
        <v>190</v>
      </c>
      <c r="AV258" s="36">
        <v>190</v>
      </c>
      <c r="AW258" s="36">
        <f t="shared" si="51"/>
        <v>190</v>
      </c>
      <c r="AX258" s="36">
        <f t="shared" si="64"/>
        <v>0</v>
      </c>
      <c r="AY258" s="36">
        <v>0</v>
      </c>
      <c r="AZ258" s="36"/>
      <c r="BA258" s="40">
        <v>320</v>
      </c>
      <c r="BB258" s="40">
        <v>29</v>
      </c>
      <c r="BC258" s="23" t="s">
        <v>210</v>
      </c>
      <c r="BD258" s="23" t="s">
        <v>209</v>
      </c>
      <c r="BE258" s="23" t="s">
        <v>211</v>
      </c>
      <c r="BF258" s="23">
        <v>0</v>
      </c>
      <c r="BG258" s="23" t="s">
        <v>212</v>
      </c>
      <c r="BH258" s="23" t="s">
        <v>210</v>
      </c>
      <c r="BI258" s="23" t="s">
        <v>210</v>
      </c>
      <c r="BJ258" s="23">
        <v>0</v>
      </c>
      <c r="BK258" s="23" t="s">
        <v>210</v>
      </c>
      <c r="BL258" s="23">
        <v>0</v>
      </c>
      <c r="BM258" s="23" t="s">
        <v>473</v>
      </c>
      <c r="BN258" s="23" t="s">
        <v>474</v>
      </c>
      <c r="BO258" s="23"/>
      <c r="BP258" s="23" t="s">
        <v>209</v>
      </c>
      <c r="BQ258" s="49">
        <f t="shared" si="53"/>
        <v>190</v>
      </c>
      <c r="BR258" s="49">
        <f t="shared" si="50"/>
        <v>110</v>
      </c>
      <c r="BS258" s="49">
        <f t="shared" si="54"/>
        <v>110</v>
      </c>
      <c r="BT258" s="49">
        <f t="shared" si="55"/>
        <v>0</v>
      </c>
      <c r="BU258" s="49">
        <f t="shared" si="65"/>
        <v>0</v>
      </c>
      <c r="BV258" s="49">
        <f t="shared" si="56"/>
        <v>0</v>
      </c>
      <c r="BW258" s="49">
        <f t="shared" si="57"/>
        <v>80</v>
      </c>
      <c r="BX258" s="49">
        <f t="shared" si="58"/>
        <v>110</v>
      </c>
      <c r="BY258" s="49">
        <v>110</v>
      </c>
      <c r="BZ258" s="49" t="s">
        <v>4078</v>
      </c>
      <c r="CA258" s="49" t="s">
        <v>4088</v>
      </c>
      <c r="CB258" s="36"/>
      <c r="CC258" s="36"/>
      <c r="CD258" s="36"/>
      <c r="CE258" s="36">
        <f t="shared" si="59"/>
        <v>0</v>
      </c>
      <c r="CF258" s="36"/>
      <c r="CG258" s="36"/>
      <c r="CH258" s="36"/>
      <c r="CI258" s="36"/>
      <c r="CJ258" s="36"/>
      <c r="CK258" s="36"/>
      <c r="CL258" s="36"/>
      <c r="CM258" s="36"/>
      <c r="CN258" s="36"/>
      <c r="CO258" s="36"/>
      <c r="CP258" s="36"/>
      <c r="CQ258" s="36">
        <f t="shared" si="60"/>
        <v>0</v>
      </c>
      <c r="CR258" s="36"/>
      <c r="CS258" s="36"/>
      <c r="CT258" s="36"/>
      <c r="CU258" s="36"/>
      <c r="CV258" s="36"/>
      <c r="CW258" s="36"/>
      <c r="CX258" s="59">
        <f t="shared" si="66"/>
        <v>80</v>
      </c>
      <c r="CY258" s="36">
        <v>80</v>
      </c>
      <c r="CZ258" s="36" t="s">
        <v>4090</v>
      </c>
      <c r="DA258" s="36" t="s">
        <v>4146</v>
      </c>
      <c r="DB258" s="36"/>
      <c r="DC258" s="36"/>
      <c r="DD258" s="36"/>
      <c r="DE258" s="59">
        <f t="shared" si="61"/>
        <v>110</v>
      </c>
      <c r="DF258" s="59">
        <v>110</v>
      </c>
      <c r="DG258" s="59">
        <v>0</v>
      </c>
      <c r="DH258" s="59"/>
      <c r="DI258" s="59"/>
      <c r="DJ258" s="59"/>
      <c r="DK258" s="59" t="s">
        <v>4075</v>
      </c>
      <c r="DL258" s="59">
        <v>0.6</v>
      </c>
      <c r="DM258" s="23" t="s">
        <v>4409</v>
      </c>
    </row>
    <row r="259" s="9" customFormat="1" ht="70" customHeight="1" spans="1:117">
      <c r="A259" s="23"/>
      <c r="B259" s="23"/>
      <c r="C259" s="23"/>
      <c r="D259" s="23"/>
      <c r="E259" s="23"/>
      <c r="F259" s="23"/>
      <c r="G259" s="23"/>
      <c r="H259" s="23"/>
      <c r="I259" s="23"/>
      <c r="J259" s="23"/>
      <c r="K259" s="23"/>
      <c r="L259" s="23"/>
      <c r="M259" s="23"/>
      <c r="N259" s="23"/>
      <c r="O259" s="23"/>
      <c r="P259" s="23"/>
      <c r="Q259" s="23">
        <f>SUBTOTAL(103,$W$7:W259)*1</f>
        <v>253</v>
      </c>
      <c r="R259" s="23"/>
      <c r="S259" s="23"/>
      <c r="T259" s="23"/>
      <c r="U259" s="23"/>
      <c r="V259" s="23" t="s">
        <v>4065</v>
      </c>
      <c r="W259" s="23" t="s">
        <v>2391</v>
      </c>
      <c r="X259" s="23" t="s">
        <v>192</v>
      </c>
      <c r="Y259" s="23" t="s">
        <v>193</v>
      </c>
      <c r="Z259" s="23" t="s">
        <v>1169</v>
      </c>
      <c r="AA259" s="23" t="s">
        <v>2392</v>
      </c>
      <c r="AB259" s="23" t="s">
        <v>196</v>
      </c>
      <c r="AC259" s="23" t="s">
        <v>1171</v>
      </c>
      <c r="AD259" s="23" t="s">
        <v>2393</v>
      </c>
      <c r="AE259" s="23" t="s">
        <v>2394</v>
      </c>
      <c r="AF259" s="23" t="s">
        <v>2393</v>
      </c>
      <c r="AG259" s="23" t="s">
        <v>2395</v>
      </c>
      <c r="AH259" s="23" t="s">
        <v>504</v>
      </c>
      <c r="AI259" s="23" t="s">
        <v>377</v>
      </c>
      <c r="AJ259" s="23" t="s">
        <v>2396</v>
      </c>
      <c r="AK259" s="23" t="s">
        <v>2397</v>
      </c>
      <c r="AL259" s="23" t="s">
        <v>2398</v>
      </c>
      <c r="AM259" s="33" t="s">
        <v>1401</v>
      </c>
      <c r="AN259" s="33" t="s">
        <v>1099</v>
      </c>
      <c r="AO259" s="23" t="s">
        <v>1457</v>
      </c>
      <c r="AP259" s="23" t="s">
        <v>36</v>
      </c>
      <c r="AQ259" s="23"/>
      <c r="AR259" s="23"/>
      <c r="AS259" s="23"/>
      <c r="AT259" s="23"/>
      <c r="AU259" s="36">
        <v>250</v>
      </c>
      <c r="AV259" s="36">
        <v>250</v>
      </c>
      <c r="AW259" s="36">
        <f t="shared" si="51"/>
        <v>250</v>
      </c>
      <c r="AX259" s="36">
        <f t="shared" si="64"/>
        <v>0</v>
      </c>
      <c r="AY259" s="36">
        <v>0</v>
      </c>
      <c r="AZ259" s="36"/>
      <c r="BA259" s="40">
        <v>259</v>
      </c>
      <c r="BB259" s="40">
        <v>119</v>
      </c>
      <c r="BC259" s="23" t="s">
        <v>210</v>
      </c>
      <c r="BD259" s="23" t="s">
        <v>210</v>
      </c>
      <c r="BE259" s="23" t="s">
        <v>211</v>
      </c>
      <c r="BF259" s="23">
        <v>0</v>
      </c>
      <c r="BG259" s="23" t="s">
        <v>212</v>
      </c>
      <c r="BH259" s="23" t="s">
        <v>209</v>
      </c>
      <c r="BI259" s="23" t="s">
        <v>210</v>
      </c>
      <c r="BJ259" s="23">
        <v>0</v>
      </c>
      <c r="BK259" s="23" t="s">
        <v>210</v>
      </c>
      <c r="BL259" s="23">
        <v>0</v>
      </c>
      <c r="BM259" s="23" t="s">
        <v>524</v>
      </c>
      <c r="BN259" s="23">
        <v>15320918333</v>
      </c>
      <c r="BO259" s="23"/>
      <c r="BP259" s="23" t="s">
        <v>209</v>
      </c>
      <c r="BQ259" s="49">
        <f t="shared" si="53"/>
        <v>250</v>
      </c>
      <c r="BR259" s="49">
        <f t="shared" si="50"/>
        <v>150</v>
      </c>
      <c r="BS259" s="49">
        <f t="shared" si="54"/>
        <v>150</v>
      </c>
      <c r="BT259" s="49">
        <f t="shared" si="55"/>
        <v>0</v>
      </c>
      <c r="BU259" s="49">
        <f t="shared" si="65"/>
        <v>0</v>
      </c>
      <c r="BV259" s="49">
        <f t="shared" si="56"/>
        <v>0</v>
      </c>
      <c r="BW259" s="49">
        <f t="shared" si="57"/>
        <v>100</v>
      </c>
      <c r="BX259" s="49">
        <f t="shared" si="58"/>
        <v>150</v>
      </c>
      <c r="BY259" s="49">
        <v>150</v>
      </c>
      <c r="BZ259" s="49" t="s">
        <v>4078</v>
      </c>
      <c r="CA259" s="49" t="s">
        <v>4088</v>
      </c>
      <c r="CB259" s="36"/>
      <c r="CC259" s="36"/>
      <c r="CD259" s="36"/>
      <c r="CE259" s="36">
        <f t="shared" si="59"/>
        <v>0</v>
      </c>
      <c r="CF259" s="36"/>
      <c r="CG259" s="36"/>
      <c r="CH259" s="36"/>
      <c r="CI259" s="36"/>
      <c r="CJ259" s="36"/>
      <c r="CK259" s="36"/>
      <c r="CL259" s="36"/>
      <c r="CM259" s="36"/>
      <c r="CN259" s="36"/>
      <c r="CO259" s="36"/>
      <c r="CP259" s="36"/>
      <c r="CQ259" s="36">
        <f t="shared" si="60"/>
        <v>0</v>
      </c>
      <c r="CR259" s="36"/>
      <c r="CS259" s="36"/>
      <c r="CT259" s="36"/>
      <c r="CU259" s="36"/>
      <c r="CV259" s="36"/>
      <c r="CW259" s="36"/>
      <c r="CX259" s="59">
        <f t="shared" si="66"/>
        <v>100</v>
      </c>
      <c r="CY259" s="36">
        <v>100</v>
      </c>
      <c r="CZ259" s="36" t="s">
        <v>4090</v>
      </c>
      <c r="DA259" s="36" t="s">
        <v>4146</v>
      </c>
      <c r="DB259" s="36"/>
      <c r="DC259" s="36"/>
      <c r="DD259" s="36"/>
      <c r="DE259" s="59">
        <f t="shared" si="61"/>
        <v>150</v>
      </c>
      <c r="DF259" s="59">
        <v>150</v>
      </c>
      <c r="DG259" s="59">
        <v>0</v>
      </c>
      <c r="DH259" s="59"/>
      <c r="DI259" s="59"/>
      <c r="DJ259" s="59"/>
      <c r="DK259" s="59" t="s">
        <v>4187</v>
      </c>
      <c r="DL259" s="59">
        <v>0.8</v>
      </c>
      <c r="DM259" s="23" t="s">
        <v>4410</v>
      </c>
    </row>
    <row r="260" s="9" customFormat="1" ht="70" customHeight="1" spans="1:117">
      <c r="A260" s="23"/>
      <c r="B260" s="23"/>
      <c r="C260" s="23"/>
      <c r="D260" s="23"/>
      <c r="E260" s="23"/>
      <c r="F260" s="23"/>
      <c r="G260" s="23"/>
      <c r="H260" s="23"/>
      <c r="I260" s="23"/>
      <c r="J260" s="23"/>
      <c r="K260" s="23"/>
      <c r="L260" s="23"/>
      <c r="M260" s="23"/>
      <c r="N260" s="23"/>
      <c r="O260" s="23"/>
      <c r="P260" s="23"/>
      <c r="Q260" s="23">
        <f>SUBTOTAL(103,$W$7:W260)*1</f>
        <v>254</v>
      </c>
      <c r="R260" s="23"/>
      <c r="S260" s="23"/>
      <c r="T260" s="30"/>
      <c r="U260" s="23"/>
      <c r="V260" s="23" t="s">
        <v>4065</v>
      </c>
      <c r="W260" s="23" t="s">
        <v>2399</v>
      </c>
      <c r="X260" s="23" t="s">
        <v>192</v>
      </c>
      <c r="Y260" s="23" t="s">
        <v>244</v>
      </c>
      <c r="Z260" s="23" t="s">
        <v>1955</v>
      </c>
      <c r="AA260" s="23" t="s">
        <v>2400</v>
      </c>
      <c r="AB260" s="23" t="s">
        <v>196</v>
      </c>
      <c r="AC260" s="23" t="s">
        <v>2401</v>
      </c>
      <c r="AD260" s="23" t="s">
        <v>2402</v>
      </c>
      <c r="AE260" s="23" t="s">
        <v>2403</v>
      </c>
      <c r="AF260" s="23" t="s">
        <v>2402</v>
      </c>
      <c r="AG260" s="23" t="s">
        <v>2404</v>
      </c>
      <c r="AH260" s="23" t="s">
        <v>202</v>
      </c>
      <c r="AI260" s="23" t="s">
        <v>203</v>
      </c>
      <c r="AJ260" s="23" t="s">
        <v>2405</v>
      </c>
      <c r="AK260" s="23" t="s">
        <v>2406</v>
      </c>
      <c r="AL260" s="23" t="s">
        <v>2407</v>
      </c>
      <c r="AM260" s="33" t="s">
        <v>2408</v>
      </c>
      <c r="AN260" s="33" t="s">
        <v>507</v>
      </c>
      <c r="AO260" s="23" t="s">
        <v>1457</v>
      </c>
      <c r="AP260" s="23" t="s">
        <v>66</v>
      </c>
      <c r="AQ260" s="23"/>
      <c r="AR260" s="23"/>
      <c r="AS260" s="23"/>
      <c r="AT260" s="23"/>
      <c r="AU260" s="36">
        <v>260</v>
      </c>
      <c r="AV260" s="36">
        <v>260</v>
      </c>
      <c r="AW260" s="36">
        <f t="shared" si="51"/>
        <v>260</v>
      </c>
      <c r="AX260" s="36">
        <f t="shared" si="64"/>
        <v>0</v>
      </c>
      <c r="AY260" s="36">
        <v>0</v>
      </c>
      <c r="AZ260" s="36"/>
      <c r="BA260" s="40">
        <v>268</v>
      </c>
      <c r="BB260" s="40">
        <v>68</v>
      </c>
      <c r="BC260" s="23" t="s">
        <v>210</v>
      </c>
      <c r="BD260" s="23" t="s">
        <v>210</v>
      </c>
      <c r="BE260" s="23" t="s">
        <v>211</v>
      </c>
      <c r="BF260" s="23">
        <v>0</v>
      </c>
      <c r="BG260" s="23" t="s">
        <v>212</v>
      </c>
      <c r="BH260" s="23" t="s">
        <v>210</v>
      </c>
      <c r="BI260" s="23" t="s">
        <v>210</v>
      </c>
      <c r="BJ260" s="23">
        <v>0</v>
      </c>
      <c r="BK260" s="23" t="s">
        <v>210</v>
      </c>
      <c r="BL260" s="23">
        <v>0</v>
      </c>
      <c r="BM260" s="23" t="s">
        <v>2409</v>
      </c>
      <c r="BN260" s="23">
        <v>13648229199</v>
      </c>
      <c r="BO260" s="23"/>
      <c r="BP260" s="23" t="s">
        <v>209</v>
      </c>
      <c r="BQ260" s="49">
        <f t="shared" si="53"/>
        <v>260</v>
      </c>
      <c r="BR260" s="49">
        <f t="shared" si="50"/>
        <v>155</v>
      </c>
      <c r="BS260" s="49">
        <f t="shared" si="54"/>
        <v>155</v>
      </c>
      <c r="BT260" s="49">
        <f t="shared" si="55"/>
        <v>0</v>
      </c>
      <c r="BU260" s="49">
        <f t="shared" si="65"/>
        <v>0</v>
      </c>
      <c r="BV260" s="49">
        <f t="shared" si="56"/>
        <v>0</v>
      </c>
      <c r="BW260" s="49">
        <f t="shared" si="57"/>
        <v>105</v>
      </c>
      <c r="BX260" s="49">
        <f t="shared" si="58"/>
        <v>155</v>
      </c>
      <c r="BY260" s="49">
        <v>155</v>
      </c>
      <c r="BZ260" s="49" t="s">
        <v>4078</v>
      </c>
      <c r="CA260" s="49" t="s">
        <v>4088</v>
      </c>
      <c r="CB260" s="36"/>
      <c r="CC260" s="36"/>
      <c r="CD260" s="36"/>
      <c r="CE260" s="36">
        <f t="shared" si="59"/>
        <v>0</v>
      </c>
      <c r="CF260" s="36"/>
      <c r="CG260" s="36"/>
      <c r="CH260" s="36"/>
      <c r="CI260" s="36"/>
      <c r="CJ260" s="36"/>
      <c r="CK260" s="36"/>
      <c r="CL260" s="36"/>
      <c r="CM260" s="36"/>
      <c r="CN260" s="36"/>
      <c r="CO260" s="36"/>
      <c r="CP260" s="36"/>
      <c r="CQ260" s="36">
        <f t="shared" si="60"/>
        <v>0</v>
      </c>
      <c r="CR260" s="36"/>
      <c r="CS260" s="36"/>
      <c r="CT260" s="36"/>
      <c r="CU260" s="36"/>
      <c r="CV260" s="36"/>
      <c r="CW260" s="36"/>
      <c r="CX260" s="59">
        <f t="shared" si="66"/>
        <v>105</v>
      </c>
      <c r="CY260" s="36">
        <v>105</v>
      </c>
      <c r="CZ260" s="36" t="s">
        <v>4090</v>
      </c>
      <c r="DA260" s="36" t="s">
        <v>4146</v>
      </c>
      <c r="DB260" s="36"/>
      <c r="DC260" s="36"/>
      <c r="DD260" s="36"/>
      <c r="DE260" s="59">
        <f t="shared" si="61"/>
        <v>0</v>
      </c>
      <c r="DF260" s="59">
        <v>0</v>
      </c>
      <c r="DG260" s="59">
        <v>0</v>
      </c>
      <c r="DH260" s="59"/>
      <c r="DI260" s="59"/>
      <c r="DJ260" s="59"/>
      <c r="DK260" s="59" t="s">
        <v>4374</v>
      </c>
      <c r="DL260" s="59">
        <v>0</v>
      </c>
      <c r="DM260" s="23" t="s">
        <v>4411</v>
      </c>
    </row>
    <row r="261" s="9" customFormat="1" ht="70" customHeight="1" spans="1:117">
      <c r="A261" s="23"/>
      <c r="B261" s="23"/>
      <c r="C261" s="23"/>
      <c r="D261" s="23"/>
      <c r="E261" s="23"/>
      <c r="F261" s="23"/>
      <c r="G261" s="23"/>
      <c r="H261" s="23"/>
      <c r="I261" s="23"/>
      <c r="J261" s="23"/>
      <c r="K261" s="23"/>
      <c r="L261" s="23"/>
      <c r="M261" s="23"/>
      <c r="N261" s="23"/>
      <c r="O261" s="23"/>
      <c r="P261" s="23"/>
      <c r="Q261" s="23">
        <f>SUBTOTAL(103,$W$7:W261)*1</f>
        <v>255</v>
      </c>
      <c r="R261" s="23"/>
      <c r="S261" s="23"/>
      <c r="T261" s="23"/>
      <c r="U261" s="23"/>
      <c r="V261" s="23" t="s">
        <v>4065</v>
      </c>
      <c r="W261" s="23" t="s">
        <v>2410</v>
      </c>
      <c r="X261" s="23" t="s">
        <v>192</v>
      </c>
      <c r="Y261" s="23" t="s">
        <v>193</v>
      </c>
      <c r="Z261" s="23" t="s">
        <v>217</v>
      </c>
      <c r="AA261" s="23" t="s">
        <v>2411</v>
      </c>
      <c r="AB261" s="23" t="s">
        <v>196</v>
      </c>
      <c r="AC261" s="23" t="s">
        <v>2412</v>
      </c>
      <c r="AD261" s="23" t="s">
        <v>2413</v>
      </c>
      <c r="AE261" s="23" t="s">
        <v>2414</v>
      </c>
      <c r="AF261" s="23" t="s">
        <v>2413</v>
      </c>
      <c r="AG261" s="23" t="s">
        <v>2415</v>
      </c>
      <c r="AH261" s="23" t="s">
        <v>224</v>
      </c>
      <c r="AI261" s="23" t="s">
        <v>2416</v>
      </c>
      <c r="AJ261" s="23" t="s">
        <v>2417</v>
      </c>
      <c r="AK261" s="23" t="s">
        <v>2418</v>
      </c>
      <c r="AL261" s="23" t="s">
        <v>2419</v>
      </c>
      <c r="AM261" s="33" t="s">
        <v>365</v>
      </c>
      <c r="AN261" s="33" t="s">
        <v>230</v>
      </c>
      <c r="AO261" s="23" t="s">
        <v>1457</v>
      </c>
      <c r="AP261" s="23" t="s">
        <v>90</v>
      </c>
      <c r="AQ261" s="23"/>
      <c r="AR261" s="23"/>
      <c r="AS261" s="23"/>
      <c r="AT261" s="23"/>
      <c r="AU261" s="36">
        <v>200</v>
      </c>
      <c r="AV261" s="36">
        <v>200</v>
      </c>
      <c r="AW261" s="36">
        <f t="shared" si="51"/>
        <v>200</v>
      </c>
      <c r="AX261" s="36">
        <f t="shared" si="64"/>
        <v>0</v>
      </c>
      <c r="AY261" s="36">
        <v>0</v>
      </c>
      <c r="AZ261" s="36"/>
      <c r="BA261" s="40">
        <v>350</v>
      </c>
      <c r="BB261" s="40">
        <v>57</v>
      </c>
      <c r="BC261" s="23" t="s">
        <v>210</v>
      </c>
      <c r="BD261" s="23" t="s">
        <v>210</v>
      </c>
      <c r="BE261" s="23" t="s">
        <v>211</v>
      </c>
      <c r="BF261" s="23">
        <v>0</v>
      </c>
      <c r="BG261" s="23" t="s">
        <v>212</v>
      </c>
      <c r="BH261" s="23">
        <v>0</v>
      </c>
      <c r="BI261" s="23" t="s">
        <v>210</v>
      </c>
      <c r="BJ261" s="23">
        <v>0</v>
      </c>
      <c r="BK261" s="23" t="s">
        <v>209</v>
      </c>
      <c r="BL261" s="23" t="s">
        <v>2420</v>
      </c>
      <c r="BM261" s="23" t="s">
        <v>745</v>
      </c>
      <c r="BN261" s="23" t="s">
        <v>2421</v>
      </c>
      <c r="BO261" s="23"/>
      <c r="BP261" s="23" t="s">
        <v>209</v>
      </c>
      <c r="BQ261" s="49">
        <f t="shared" si="53"/>
        <v>200</v>
      </c>
      <c r="BR261" s="49">
        <f t="shared" si="50"/>
        <v>120</v>
      </c>
      <c r="BS261" s="49">
        <f t="shared" si="54"/>
        <v>120</v>
      </c>
      <c r="BT261" s="49">
        <f t="shared" si="55"/>
        <v>0</v>
      </c>
      <c r="BU261" s="49">
        <f t="shared" si="65"/>
        <v>0</v>
      </c>
      <c r="BV261" s="49">
        <f t="shared" si="56"/>
        <v>0</v>
      </c>
      <c r="BW261" s="49">
        <f t="shared" si="57"/>
        <v>80</v>
      </c>
      <c r="BX261" s="49">
        <f t="shared" si="58"/>
        <v>120</v>
      </c>
      <c r="BY261" s="49">
        <v>120</v>
      </c>
      <c r="BZ261" s="49" t="s">
        <v>4078</v>
      </c>
      <c r="CA261" s="49" t="s">
        <v>4088</v>
      </c>
      <c r="CB261" s="36"/>
      <c r="CC261" s="36"/>
      <c r="CD261" s="36"/>
      <c r="CE261" s="36">
        <f t="shared" si="59"/>
        <v>0</v>
      </c>
      <c r="CF261" s="36"/>
      <c r="CG261" s="36"/>
      <c r="CH261" s="36"/>
      <c r="CI261" s="36"/>
      <c r="CJ261" s="36"/>
      <c r="CK261" s="36"/>
      <c r="CL261" s="36"/>
      <c r="CM261" s="36"/>
      <c r="CN261" s="36"/>
      <c r="CO261" s="36"/>
      <c r="CP261" s="36"/>
      <c r="CQ261" s="36">
        <f t="shared" si="60"/>
        <v>0</v>
      </c>
      <c r="CR261" s="36"/>
      <c r="CS261" s="36"/>
      <c r="CT261" s="36"/>
      <c r="CU261" s="36"/>
      <c r="CV261" s="36"/>
      <c r="CW261" s="36"/>
      <c r="CX261" s="59">
        <f t="shared" si="66"/>
        <v>80</v>
      </c>
      <c r="CY261" s="36">
        <v>80</v>
      </c>
      <c r="CZ261" s="36" t="s">
        <v>4090</v>
      </c>
      <c r="DA261" s="36" t="s">
        <v>4146</v>
      </c>
      <c r="DB261" s="36"/>
      <c r="DC261" s="36"/>
      <c r="DD261" s="36"/>
      <c r="DE261" s="59">
        <f t="shared" si="61"/>
        <v>78.13</v>
      </c>
      <c r="DF261" s="59">
        <v>78.13</v>
      </c>
      <c r="DG261" s="59">
        <v>0</v>
      </c>
      <c r="DH261" s="59"/>
      <c r="DI261" s="59"/>
      <c r="DJ261" s="59"/>
      <c r="DK261" s="59" t="s">
        <v>4075</v>
      </c>
      <c r="DL261" s="59">
        <v>0</v>
      </c>
      <c r="DM261" s="23">
        <v>0</v>
      </c>
    </row>
    <row r="262" s="9" customFormat="1" ht="70" customHeight="1" spans="1:117">
      <c r="A262" s="23"/>
      <c r="B262" s="23"/>
      <c r="C262" s="23"/>
      <c r="D262" s="23"/>
      <c r="E262" s="23"/>
      <c r="F262" s="23"/>
      <c r="G262" s="23"/>
      <c r="H262" s="23"/>
      <c r="I262" s="23"/>
      <c r="J262" s="23"/>
      <c r="K262" s="23"/>
      <c r="L262" s="23"/>
      <c r="M262" s="23"/>
      <c r="N262" s="23"/>
      <c r="O262" s="23"/>
      <c r="P262" s="23"/>
      <c r="Q262" s="23">
        <f>SUBTOTAL(103,$W$7:W262)*1</f>
        <v>256</v>
      </c>
      <c r="R262" s="23"/>
      <c r="S262" s="23"/>
      <c r="T262" s="30"/>
      <c r="U262" s="23"/>
      <c r="V262" s="23" t="s">
        <v>4065</v>
      </c>
      <c r="W262" s="23" t="s">
        <v>2422</v>
      </c>
      <c r="X262" s="23" t="s">
        <v>192</v>
      </c>
      <c r="Y262" s="23" t="s">
        <v>244</v>
      </c>
      <c r="Z262" s="23" t="s">
        <v>245</v>
      </c>
      <c r="AA262" s="23" t="s">
        <v>2423</v>
      </c>
      <c r="AB262" s="23" t="s">
        <v>2424</v>
      </c>
      <c r="AC262" s="23" t="s">
        <v>2425</v>
      </c>
      <c r="AD262" s="23" t="s">
        <v>2426</v>
      </c>
      <c r="AE262" s="23" t="s">
        <v>2427</v>
      </c>
      <c r="AF262" s="23" t="s">
        <v>2426</v>
      </c>
      <c r="AG262" s="23" t="s">
        <v>2423</v>
      </c>
      <c r="AH262" s="23" t="s">
        <v>252</v>
      </c>
      <c r="AI262" s="23" t="s">
        <v>253</v>
      </c>
      <c r="AJ262" s="23" t="s">
        <v>2428</v>
      </c>
      <c r="AK262" s="23">
        <v>0</v>
      </c>
      <c r="AL262" s="23" t="s">
        <v>2429</v>
      </c>
      <c r="AM262" s="33" t="s">
        <v>256</v>
      </c>
      <c r="AN262" s="33" t="s">
        <v>257</v>
      </c>
      <c r="AO262" s="23" t="s">
        <v>1334</v>
      </c>
      <c r="AP262" s="23" t="s">
        <v>98</v>
      </c>
      <c r="AQ262" s="23"/>
      <c r="AR262" s="23"/>
      <c r="AS262" s="23"/>
      <c r="AT262" s="23"/>
      <c r="AU262" s="36">
        <v>120</v>
      </c>
      <c r="AV262" s="36">
        <v>120</v>
      </c>
      <c r="AW262" s="36">
        <f t="shared" si="51"/>
        <v>120</v>
      </c>
      <c r="AX262" s="36">
        <f t="shared" si="64"/>
        <v>0</v>
      </c>
      <c r="AY262" s="36">
        <v>0</v>
      </c>
      <c r="AZ262" s="36"/>
      <c r="BA262" s="40">
        <v>300</v>
      </c>
      <c r="BB262" s="40">
        <v>60</v>
      </c>
      <c r="BC262" s="23" t="s">
        <v>210</v>
      </c>
      <c r="BD262" s="23" t="s">
        <v>210</v>
      </c>
      <c r="BE262" s="23" t="s">
        <v>211</v>
      </c>
      <c r="BF262" s="23">
        <v>0</v>
      </c>
      <c r="BG262" s="23" t="s">
        <v>212</v>
      </c>
      <c r="BH262" s="23" t="s">
        <v>209</v>
      </c>
      <c r="BI262" s="23" t="s">
        <v>210</v>
      </c>
      <c r="BJ262" s="23">
        <v>0</v>
      </c>
      <c r="BK262" s="23" t="s">
        <v>210</v>
      </c>
      <c r="BL262" s="23">
        <v>0</v>
      </c>
      <c r="BM262" s="23" t="s">
        <v>2430</v>
      </c>
      <c r="BN262" s="23">
        <v>15696926903</v>
      </c>
      <c r="BO262" s="23"/>
      <c r="BP262" s="23" t="s">
        <v>209</v>
      </c>
      <c r="BQ262" s="49">
        <f t="shared" si="53"/>
        <v>120</v>
      </c>
      <c r="BR262" s="49">
        <f t="shared" ref="BR262:BR325" si="67">BS262+BT262+BU262</f>
        <v>70</v>
      </c>
      <c r="BS262" s="49">
        <f t="shared" si="54"/>
        <v>70</v>
      </c>
      <c r="BT262" s="49">
        <f t="shared" si="55"/>
        <v>0</v>
      </c>
      <c r="BU262" s="49">
        <f t="shared" si="65"/>
        <v>0</v>
      </c>
      <c r="BV262" s="49">
        <f t="shared" si="56"/>
        <v>0</v>
      </c>
      <c r="BW262" s="49">
        <f t="shared" si="57"/>
        <v>50</v>
      </c>
      <c r="BX262" s="49">
        <f t="shared" si="58"/>
        <v>70</v>
      </c>
      <c r="BY262" s="49">
        <v>70</v>
      </c>
      <c r="BZ262" s="49" t="s">
        <v>4078</v>
      </c>
      <c r="CA262" s="49" t="s">
        <v>4088</v>
      </c>
      <c r="CB262" s="36"/>
      <c r="CC262" s="36"/>
      <c r="CD262" s="36"/>
      <c r="CE262" s="36">
        <f t="shared" si="59"/>
        <v>0</v>
      </c>
      <c r="CF262" s="36"/>
      <c r="CG262" s="36"/>
      <c r="CH262" s="36"/>
      <c r="CI262" s="36"/>
      <c r="CJ262" s="36"/>
      <c r="CK262" s="36"/>
      <c r="CL262" s="36"/>
      <c r="CM262" s="36"/>
      <c r="CN262" s="36"/>
      <c r="CO262" s="36"/>
      <c r="CP262" s="36"/>
      <c r="CQ262" s="36">
        <f t="shared" si="60"/>
        <v>0</v>
      </c>
      <c r="CR262" s="36"/>
      <c r="CS262" s="36"/>
      <c r="CT262" s="36"/>
      <c r="CU262" s="36"/>
      <c r="CV262" s="36"/>
      <c r="CW262" s="36"/>
      <c r="CX262" s="59">
        <f t="shared" si="66"/>
        <v>50</v>
      </c>
      <c r="CY262" s="36">
        <v>50</v>
      </c>
      <c r="CZ262" s="36" t="s">
        <v>4090</v>
      </c>
      <c r="DA262" s="36" t="s">
        <v>4146</v>
      </c>
      <c r="DB262" s="36"/>
      <c r="DC262" s="36"/>
      <c r="DD262" s="36"/>
      <c r="DE262" s="59">
        <f t="shared" si="61"/>
        <v>0</v>
      </c>
      <c r="DF262" s="59">
        <v>0</v>
      </c>
      <c r="DG262" s="59">
        <v>0</v>
      </c>
      <c r="DH262" s="59"/>
      <c r="DI262" s="59"/>
      <c r="DJ262" s="59"/>
      <c r="DK262" s="59" t="s">
        <v>4075</v>
      </c>
      <c r="DL262" s="59">
        <v>0</v>
      </c>
      <c r="DM262" s="23">
        <v>0</v>
      </c>
    </row>
    <row r="263" s="9" customFormat="1" ht="70" customHeight="1" spans="1:117">
      <c r="A263" s="23"/>
      <c r="B263" s="23"/>
      <c r="C263" s="23"/>
      <c r="D263" s="23"/>
      <c r="E263" s="23"/>
      <c r="F263" s="23"/>
      <c r="G263" s="23"/>
      <c r="H263" s="23"/>
      <c r="I263" s="23"/>
      <c r="J263" s="23"/>
      <c r="K263" s="23"/>
      <c r="L263" s="23"/>
      <c r="M263" s="23"/>
      <c r="N263" s="23"/>
      <c r="O263" s="23"/>
      <c r="P263" s="23"/>
      <c r="Q263" s="23">
        <f>SUBTOTAL(103,$W$7:W263)*1</f>
        <v>257</v>
      </c>
      <c r="R263" s="23" t="s">
        <v>4100</v>
      </c>
      <c r="S263" s="23">
        <v>100</v>
      </c>
      <c r="T263" s="23"/>
      <c r="U263" s="23"/>
      <c r="V263" s="23" t="s">
        <v>4065</v>
      </c>
      <c r="W263" s="23" t="s">
        <v>2431</v>
      </c>
      <c r="X263" s="23" t="s">
        <v>215</v>
      </c>
      <c r="Y263" s="23" t="s">
        <v>571</v>
      </c>
      <c r="Z263" s="23" t="s">
        <v>1780</v>
      </c>
      <c r="AA263" s="23" t="s">
        <v>4412</v>
      </c>
      <c r="AB263" s="23" t="s">
        <v>196</v>
      </c>
      <c r="AC263" s="23" t="s">
        <v>575</v>
      </c>
      <c r="AD263" s="23" t="s">
        <v>2433</v>
      </c>
      <c r="AE263" s="23" t="s">
        <v>2434</v>
      </c>
      <c r="AF263" s="23" t="s">
        <v>4413</v>
      </c>
      <c r="AG263" s="23" t="s">
        <v>2435</v>
      </c>
      <c r="AH263" s="23" t="s">
        <v>2436</v>
      </c>
      <c r="AI263" s="23" t="s">
        <v>225</v>
      </c>
      <c r="AJ263" s="23" t="s">
        <v>4414</v>
      </c>
      <c r="AK263" s="23" t="s">
        <v>2438</v>
      </c>
      <c r="AL263" s="23" t="s">
        <v>2439</v>
      </c>
      <c r="AM263" s="33" t="s">
        <v>365</v>
      </c>
      <c r="AN263" s="33" t="s">
        <v>290</v>
      </c>
      <c r="AO263" s="23" t="s">
        <v>1457</v>
      </c>
      <c r="AP263" s="23" t="s">
        <v>93</v>
      </c>
      <c r="AQ263" s="23"/>
      <c r="AR263" s="23"/>
      <c r="AS263" s="23"/>
      <c r="AT263" s="23"/>
      <c r="AU263" s="36">
        <v>500</v>
      </c>
      <c r="AV263" s="36">
        <v>500</v>
      </c>
      <c r="AW263" s="36">
        <f t="shared" ref="AW263:AW326" si="68">BR263+BV263+BW263</f>
        <v>500</v>
      </c>
      <c r="AX263" s="36">
        <f t="shared" si="64"/>
        <v>0</v>
      </c>
      <c r="AY263" s="36">
        <v>0</v>
      </c>
      <c r="AZ263" s="36"/>
      <c r="BA263" s="40">
        <v>5000</v>
      </c>
      <c r="BB263" s="40">
        <v>100</v>
      </c>
      <c r="BC263" s="23" t="s">
        <v>210</v>
      </c>
      <c r="BD263" s="23" t="s">
        <v>210</v>
      </c>
      <c r="BE263" s="23" t="s">
        <v>211</v>
      </c>
      <c r="BF263" s="23">
        <v>0</v>
      </c>
      <c r="BG263" s="23" t="s">
        <v>212</v>
      </c>
      <c r="BH263" s="23" t="s">
        <v>210</v>
      </c>
      <c r="BI263" s="23" t="s">
        <v>210</v>
      </c>
      <c r="BJ263" s="23">
        <v>0</v>
      </c>
      <c r="BK263" s="23" t="s">
        <v>210</v>
      </c>
      <c r="BL263" s="23">
        <v>0</v>
      </c>
      <c r="BM263" s="23" t="s">
        <v>2440</v>
      </c>
      <c r="BN263" s="23" t="s">
        <v>2441</v>
      </c>
      <c r="BO263" s="23"/>
      <c r="BP263" s="23" t="s">
        <v>209</v>
      </c>
      <c r="BQ263" s="49">
        <f t="shared" ref="BQ263:BQ326" si="69">BS263+BT263+BU263+BV263+BW263</f>
        <v>500</v>
      </c>
      <c r="BR263" s="49">
        <f t="shared" si="67"/>
        <v>300</v>
      </c>
      <c r="BS263" s="49">
        <f t="shared" ref="BS263:BS326" si="70">BX263</f>
        <v>300</v>
      </c>
      <c r="BT263" s="49">
        <f t="shared" ref="BT263:BT326" si="71">CE263</f>
        <v>0</v>
      </c>
      <c r="BU263" s="49">
        <f t="shared" si="65"/>
        <v>0</v>
      </c>
      <c r="BV263" s="49">
        <f t="shared" ref="BV263:BV326" si="72">CQ263</f>
        <v>0</v>
      </c>
      <c r="BW263" s="49">
        <f t="shared" ref="BW263:BW326" si="73">CX263</f>
        <v>200</v>
      </c>
      <c r="BX263" s="49">
        <f t="shared" ref="BX263:BX326" si="74">BY263+CB263</f>
        <v>300</v>
      </c>
      <c r="BY263" s="49">
        <v>300</v>
      </c>
      <c r="BZ263" s="52" t="s">
        <v>4078</v>
      </c>
      <c r="CA263" s="52" t="s">
        <v>4079</v>
      </c>
      <c r="CB263" s="36"/>
      <c r="CC263" s="36"/>
      <c r="CD263" s="36"/>
      <c r="CE263" s="36">
        <f t="shared" ref="CE263:CE326" si="75">CF263+CI263+CL263</f>
        <v>0</v>
      </c>
      <c r="CF263" s="36"/>
      <c r="CG263" s="36"/>
      <c r="CH263" s="36"/>
      <c r="CI263" s="36"/>
      <c r="CJ263" s="36"/>
      <c r="CK263" s="36"/>
      <c r="CL263" s="36"/>
      <c r="CM263" s="36"/>
      <c r="CN263" s="36"/>
      <c r="CO263" s="36"/>
      <c r="CP263" s="36"/>
      <c r="CQ263" s="36">
        <f t="shared" ref="CQ263:CQ326" si="76">CR263+CU263</f>
        <v>0</v>
      </c>
      <c r="CR263" s="36"/>
      <c r="CS263" s="36"/>
      <c r="CT263" s="36"/>
      <c r="CU263" s="36"/>
      <c r="CV263" s="36"/>
      <c r="CW263" s="36"/>
      <c r="CX263" s="59">
        <f t="shared" si="66"/>
        <v>200</v>
      </c>
      <c r="CY263" s="36">
        <v>200</v>
      </c>
      <c r="CZ263" s="36" t="s">
        <v>4090</v>
      </c>
      <c r="DA263" s="36" t="s">
        <v>4146</v>
      </c>
      <c r="DB263" s="36"/>
      <c r="DC263" s="36"/>
      <c r="DD263" s="36"/>
      <c r="DE263" s="59">
        <f t="shared" ref="DE263:DE326" si="77">SUM(DF263:DH263)</f>
        <v>223.45</v>
      </c>
      <c r="DF263" s="59">
        <v>223.45</v>
      </c>
      <c r="DG263" s="59">
        <v>0</v>
      </c>
      <c r="DH263" s="59"/>
      <c r="DI263" s="59"/>
      <c r="DJ263" s="59"/>
      <c r="DK263" s="59" t="s">
        <v>4075</v>
      </c>
      <c r="DL263" s="59">
        <v>0</v>
      </c>
      <c r="DM263" s="23">
        <v>0</v>
      </c>
    </row>
    <row r="264" s="9" customFormat="1" ht="70" customHeight="1" spans="1:117">
      <c r="A264" s="23"/>
      <c r="B264" s="23"/>
      <c r="C264" s="23"/>
      <c r="D264" s="23"/>
      <c r="E264" s="23"/>
      <c r="F264" s="23"/>
      <c r="G264" s="23"/>
      <c r="H264" s="23"/>
      <c r="I264" s="23"/>
      <c r="J264" s="23"/>
      <c r="K264" s="23"/>
      <c r="L264" s="23"/>
      <c r="M264" s="23"/>
      <c r="N264" s="23"/>
      <c r="O264" s="23"/>
      <c r="P264" s="23"/>
      <c r="Q264" s="23">
        <f>SUBTOTAL(103,$W$7:W264)*1</f>
        <v>258</v>
      </c>
      <c r="R264" s="23"/>
      <c r="S264" s="23"/>
      <c r="T264" s="30"/>
      <c r="U264" s="23"/>
      <c r="V264" s="23" t="s">
        <v>4065</v>
      </c>
      <c r="W264" s="23" t="s">
        <v>2442</v>
      </c>
      <c r="X264" s="23" t="s">
        <v>192</v>
      </c>
      <c r="Y264" s="23" t="s">
        <v>193</v>
      </c>
      <c r="Z264" s="23" t="s">
        <v>548</v>
      </c>
      <c r="AA264" s="23" t="s">
        <v>2443</v>
      </c>
      <c r="AB264" s="23" t="s">
        <v>466</v>
      </c>
      <c r="AC264" s="23" t="s">
        <v>85</v>
      </c>
      <c r="AD264" s="23" t="s">
        <v>2444</v>
      </c>
      <c r="AE264" s="23" t="s">
        <v>2445</v>
      </c>
      <c r="AF264" s="23" t="s">
        <v>2446</v>
      </c>
      <c r="AG264" s="23" t="s">
        <v>2447</v>
      </c>
      <c r="AH264" s="23" t="s">
        <v>224</v>
      </c>
      <c r="AI264" s="23" t="s">
        <v>225</v>
      </c>
      <c r="AJ264" s="23" t="s">
        <v>2448</v>
      </c>
      <c r="AK264" s="23">
        <v>0</v>
      </c>
      <c r="AL264" s="23" t="s">
        <v>2449</v>
      </c>
      <c r="AM264" s="33" t="s">
        <v>558</v>
      </c>
      <c r="AN264" s="33" t="s">
        <v>1360</v>
      </c>
      <c r="AO264" s="23" t="s">
        <v>559</v>
      </c>
      <c r="AP264" s="23" t="s">
        <v>84</v>
      </c>
      <c r="AQ264" s="23"/>
      <c r="AR264" s="23"/>
      <c r="AS264" s="23"/>
      <c r="AT264" s="23"/>
      <c r="AU264" s="36">
        <v>2620</v>
      </c>
      <c r="AV264" s="36">
        <v>2620</v>
      </c>
      <c r="AW264" s="36">
        <f t="shared" si="68"/>
        <v>1287</v>
      </c>
      <c r="AX264" s="36">
        <f t="shared" si="64"/>
        <v>1333</v>
      </c>
      <c r="AY264" s="36">
        <v>0</v>
      </c>
      <c r="AZ264" s="36"/>
      <c r="BA264" s="40">
        <v>0</v>
      </c>
      <c r="BB264" s="40">
        <v>0</v>
      </c>
      <c r="BC264" s="23">
        <v>0</v>
      </c>
      <c r="BD264" s="23">
        <v>0</v>
      </c>
      <c r="BE264" s="23">
        <v>0</v>
      </c>
      <c r="BF264" s="23">
        <v>0</v>
      </c>
      <c r="BG264" s="23">
        <v>0</v>
      </c>
      <c r="BH264" s="23">
        <v>0</v>
      </c>
      <c r="BI264" s="23">
        <v>0</v>
      </c>
      <c r="BJ264" s="23">
        <v>0</v>
      </c>
      <c r="BK264" s="23">
        <v>0</v>
      </c>
      <c r="BL264" s="23">
        <v>0</v>
      </c>
      <c r="BM264" s="23">
        <v>0</v>
      </c>
      <c r="BN264" s="23">
        <v>0</v>
      </c>
      <c r="BO264" s="23"/>
      <c r="BP264" s="23" t="s">
        <v>209</v>
      </c>
      <c r="BQ264" s="49">
        <f t="shared" si="69"/>
        <v>1287</v>
      </c>
      <c r="BR264" s="49">
        <f t="shared" si="67"/>
        <v>629</v>
      </c>
      <c r="BS264" s="49">
        <f t="shared" si="70"/>
        <v>0</v>
      </c>
      <c r="BT264" s="49">
        <f t="shared" si="71"/>
        <v>629</v>
      </c>
      <c r="BU264" s="49">
        <f t="shared" si="65"/>
        <v>0</v>
      </c>
      <c r="BV264" s="49">
        <f t="shared" si="72"/>
        <v>658</v>
      </c>
      <c r="BW264" s="49">
        <f t="shared" si="73"/>
        <v>0</v>
      </c>
      <c r="BX264" s="49">
        <f t="shared" si="74"/>
        <v>0</v>
      </c>
      <c r="BY264" s="36"/>
      <c r="BZ264" s="36"/>
      <c r="CA264" s="36"/>
      <c r="CB264" s="36"/>
      <c r="CC264" s="36"/>
      <c r="CD264" s="36"/>
      <c r="CE264" s="36">
        <f t="shared" si="75"/>
        <v>629</v>
      </c>
      <c r="CF264" s="36">
        <v>500</v>
      </c>
      <c r="CG264" s="36" t="s">
        <v>4066</v>
      </c>
      <c r="CH264" s="36" t="s">
        <v>4104</v>
      </c>
      <c r="CI264" s="36">
        <v>129</v>
      </c>
      <c r="CJ264" s="36" t="s">
        <v>4066</v>
      </c>
      <c r="CK264" s="36" t="s">
        <v>4115</v>
      </c>
      <c r="CL264" s="36"/>
      <c r="CM264" s="36"/>
      <c r="CN264" s="36"/>
      <c r="CO264" s="36"/>
      <c r="CP264" s="36"/>
      <c r="CQ264" s="36">
        <f t="shared" si="76"/>
        <v>658</v>
      </c>
      <c r="CR264" s="36">
        <v>658</v>
      </c>
      <c r="CS264" s="36" t="s">
        <v>4090</v>
      </c>
      <c r="CT264" s="36" t="s">
        <v>4146</v>
      </c>
      <c r="CU264" s="36"/>
      <c r="CV264" s="36"/>
      <c r="CW264" s="36"/>
      <c r="CX264" s="59">
        <f t="shared" si="66"/>
        <v>0</v>
      </c>
      <c r="CY264" s="36"/>
      <c r="CZ264" s="36"/>
      <c r="DA264" s="36"/>
      <c r="DB264" s="36"/>
      <c r="DC264" s="36"/>
      <c r="DD264" s="36"/>
      <c r="DE264" s="59">
        <f t="shared" si="77"/>
        <v>614.89</v>
      </c>
      <c r="DF264" s="59">
        <v>0</v>
      </c>
      <c r="DG264" s="59">
        <v>614.89</v>
      </c>
      <c r="DH264" s="59"/>
      <c r="DI264" s="59"/>
      <c r="DJ264" s="59"/>
      <c r="DK264" s="59" t="s">
        <v>4075</v>
      </c>
      <c r="DL264" s="59">
        <v>0.4</v>
      </c>
      <c r="DM264" s="23" t="s">
        <v>4415</v>
      </c>
    </row>
    <row r="265" s="9" customFormat="1" ht="70" customHeight="1" spans="1:117">
      <c r="A265" s="23"/>
      <c r="B265" s="23"/>
      <c r="C265" s="23"/>
      <c r="D265" s="23"/>
      <c r="E265" s="23"/>
      <c r="F265" s="23"/>
      <c r="G265" s="23"/>
      <c r="H265" s="23"/>
      <c r="I265" s="23"/>
      <c r="J265" s="23"/>
      <c r="K265" s="23"/>
      <c r="L265" s="23"/>
      <c r="M265" s="23"/>
      <c r="N265" s="23"/>
      <c r="O265" s="23"/>
      <c r="P265" s="23"/>
      <c r="Q265" s="23">
        <f>SUBTOTAL(103,$W$7:W265)*1</f>
        <v>259</v>
      </c>
      <c r="R265" s="23"/>
      <c r="S265" s="23"/>
      <c r="T265" s="23"/>
      <c r="U265" s="23"/>
      <c r="V265" s="23" t="s">
        <v>4065</v>
      </c>
      <c r="W265" s="23" t="s">
        <v>2450</v>
      </c>
      <c r="X265" s="23" t="s">
        <v>192</v>
      </c>
      <c r="Y265" s="23" t="s">
        <v>193</v>
      </c>
      <c r="Z265" s="23" t="s">
        <v>548</v>
      </c>
      <c r="AA265" s="23" t="s">
        <v>2451</v>
      </c>
      <c r="AB265" s="23" t="s">
        <v>466</v>
      </c>
      <c r="AC265" s="23" t="s">
        <v>67</v>
      </c>
      <c r="AD265" s="23" t="s">
        <v>2452</v>
      </c>
      <c r="AE265" s="23" t="s">
        <v>2453</v>
      </c>
      <c r="AF265" s="23" t="s">
        <v>2454</v>
      </c>
      <c r="AG265" s="23" t="s">
        <v>2455</v>
      </c>
      <c r="AH265" s="23" t="s">
        <v>224</v>
      </c>
      <c r="AI265" s="23" t="s">
        <v>225</v>
      </c>
      <c r="AJ265" s="23" t="s">
        <v>2456</v>
      </c>
      <c r="AK265" s="23">
        <v>0</v>
      </c>
      <c r="AL265" s="23" t="s">
        <v>2457</v>
      </c>
      <c r="AM265" s="33" t="s">
        <v>558</v>
      </c>
      <c r="AN265" s="33" t="s">
        <v>1360</v>
      </c>
      <c r="AO265" s="23" t="s">
        <v>559</v>
      </c>
      <c r="AP265" s="23" t="s">
        <v>66</v>
      </c>
      <c r="AQ265" s="23"/>
      <c r="AR265" s="23"/>
      <c r="AS265" s="23"/>
      <c r="AT265" s="23"/>
      <c r="AU265" s="36">
        <v>930</v>
      </c>
      <c r="AV265" s="36">
        <v>930</v>
      </c>
      <c r="AW265" s="36">
        <f t="shared" si="68"/>
        <v>630</v>
      </c>
      <c r="AX265" s="36">
        <f t="shared" si="64"/>
        <v>300</v>
      </c>
      <c r="AY265" s="36">
        <v>0</v>
      </c>
      <c r="AZ265" s="36"/>
      <c r="BA265" s="40">
        <v>3569</v>
      </c>
      <c r="BB265" s="40">
        <v>496</v>
      </c>
      <c r="BC265" s="23" t="s">
        <v>210</v>
      </c>
      <c r="BD265" s="23" t="s">
        <v>210</v>
      </c>
      <c r="BE265" s="23" t="s">
        <v>211</v>
      </c>
      <c r="BF265" s="23">
        <v>0</v>
      </c>
      <c r="BG265" s="23" t="s">
        <v>212</v>
      </c>
      <c r="BH265" s="23" t="s">
        <v>210</v>
      </c>
      <c r="BI265" s="23" t="s">
        <v>210</v>
      </c>
      <c r="BJ265" s="23">
        <v>0</v>
      </c>
      <c r="BK265" s="23" t="s">
        <v>210</v>
      </c>
      <c r="BL265" s="23">
        <v>0</v>
      </c>
      <c r="BM265" s="23" t="s">
        <v>835</v>
      </c>
      <c r="BN265" s="23">
        <v>18996983890</v>
      </c>
      <c r="BO265" s="23"/>
      <c r="BP265" s="23" t="s">
        <v>209</v>
      </c>
      <c r="BQ265" s="49">
        <f t="shared" si="69"/>
        <v>630</v>
      </c>
      <c r="BR265" s="49">
        <f t="shared" si="67"/>
        <v>300</v>
      </c>
      <c r="BS265" s="49">
        <f t="shared" si="70"/>
        <v>0</v>
      </c>
      <c r="BT265" s="49">
        <f t="shared" si="71"/>
        <v>300</v>
      </c>
      <c r="BU265" s="49">
        <f t="shared" si="65"/>
        <v>0</v>
      </c>
      <c r="BV265" s="49">
        <f t="shared" si="72"/>
        <v>330</v>
      </c>
      <c r="BW265" s="49">
        <f t="shared" si="73"/>
        <v>0</v>
      </c>
      <c r="BX265" s="49">
        <f t="shared" si="74"/>
        <v>0</v>
      </c>
      <c r="BY265" s="36"/>
      <c r="BZ265" s="36"/>
      <c r="CA265" s="36"/>
      <c r="CB265" s="36"/>
      <c r="CC265" s="36"/>
      <c r="CD265" s="36"/>
      <c r="CE265" s="36">
        <f t="shared" si="75"/>
        <v>300</v>
      </c>
      <c r="CF265" s="36">
        <v>300</v>
      </c>
      <c r="CG265" s="36" t="s">
        <v>4066</v>
      </c>
      <c r="CH265" s="36" t="s">
        <v>4104</v>
      </c>
      <c r="CI265" s="36"/>
      <c r="CJ265" s="36"/>
      <c r="CK265" s="36"/>
      <c r="CL265" s="36"/>
      <c r="CM265" s="36"/>
      <c r="CN265" s="36"/>
      <c r="CO265" s="36"/>
      <c r="CP265" s="36"/>
      <c r="CQ265" s="36">
        <f t="shared" si="76"/>
        <v>330</v>
      </c>
      <c r="CR265" s="36">
        <v>330</v>
      </c>
      <c r="CS265" s="36" t="s">
        <v>4090</v>
      </c>
      <c r="CT265" s="36" t="s">
        <v>4146</v>
      </c>
      <c r="CU265" s="36"/>
      <c r="CV265" s="36"/>
      <c r="CW265" s="36"/>
      <c r="CX265" s="59">
        <f t="shared" si="66"/>
        <v>0</v>
      </c>
      <c r="CY265" s="36"/>
      <c r="CZ265" s="36"/>
      <c r="DA265" s="36"/>
      <c r="DB265" s="36"/>
      <c r="DC265" s="36"/>
      <c r="DD265" s="36"/>
      <c r="DE265" s="59">
        <f t="shared" si="77"/>
        <v>277.74</v>
      </c>
      <c r="DF265" s="59">
        <v>0</v>
      </c>
      <c r="DG265" s="59">
        <v>277.74</v>
      </c>
      <c r="DH265" s="59"/>
      <c r="DI265" s="59"/>
      <c r="DJ265" s="59"/>
      <c r="DK265" s="59" t="s">
        <v>4075</v>
      </c>
      <c r="DL265" s="59">
        <v>0.7</v>
      </c>
      <c r="DM265" s="23" t="s">
        <v>4416</v>
      </c>
    </row>
    <row r="266" s="9" customFormat="1" ht="70" customHeight="1" spans="1:117">
      <c r="A266" s="23"/>
      <c r="B266" s="23"/>
      <c r="C266" s="23"/>
      <c r="D266" s="23"/>
      <c r="E266" s="23"/>
      <c r="F266" s="23"/>
      <c r="G266" s="23"/>
      <c r="H266" s="23"/>
      <c r="I266" s="23"/>
      <c r="J266" s="23"/>
      <c r="K266" s="23"/>
      <c r="L266" s="23"/>
      <c r="M266" s="23"/>
      <c r="N266" s="23"/>
      <c r="O266" s="23"/>
      <c r="P266" s="23"/>
      <c r="Q266" s="23">
        <f>SUBTOTAL(103,$W$7:W266)*1</f>
        <v>260</v>
      </c>
      <c r="R266" s="23" t="s">
        <v>4103</v>
      </c>
      <c r="S266" s="23"/>
      <c r="T266" s="30">
        <v>-30</v>
      </c>
      <c r="U266" s="23"/>
      <c r="V266" s="23" t="s">
        <v>4065</v>
      </c>
      <c r="W266" s="23" t="s">
        <v>2458</v>
      </c>
      <c r="X266" s="23" t="s">
        <v>192</v>
      </c>
      <c r="Y266" s="23" t="s">
        <v>193</v>
      </c>
      <c r="Z266" s="23" t="s">
        <v>548</v>
      </c>
      <c r="AA266" s="23" t="s">
        <v>2459</v>
      </c>
      <c r="AB266" s="23" t="s">
        <v>466</v>
      </c>
      <c r="AC266" s="23" t="s">
        <v>87</v>
      </c>
      <c r="AD266" s="23" t="s">
        <v>2460</v>
      </c>
      <c r="AE266" s="23" t="s">
        <v>2461</v>
      </c>
      <c r="AF266" s="23" t="s">
        <v>2460</v>
      </c>
      <c r="AG266" s="23" t="s">
        <v>2462</v>
      </c>
      <c r="AH266" s="23" t="s">
        <v>224</v>
      </c>
      <c r="AI266" s="23" t="s">
        <v>225</v>
      </c>
      <c r="AJ266" s="23" t="s">
        <v>2463</v>
      </c>
      <c r="AK266" s="23">
        <v>0</v>
      </c>
      <c r="AL266" s="23" t="s">
        <v>2464</v>
      </c>
      <c r="AM266" s="33" t="s">
        <v>558</v>
      </c>
      <c r="AN266" s="33" t="s">
        <v>1360</v>
      </c>
      <c r="AO266" s="23" t="s">
        <v>559</v>
      </c>
      <c r="AP266" s="23" t="s">
        <v>86</v>
      </c>
      <c r="AQ266" s="23"/>
      <c r="AR266" s="23"/>
      <c r="AS266" s="23"/>
      <c r="AT266" s="23"/>
      <c r="AU266" s="36">
        <v>2980</v>
      </c>
      <c r="AV266" s="36">
        <v>2980</v>
      </c>
      <c r="AW266" s="36">
        <f t="shared" si="68"/>
        <v>1216.56</v>
      </c>
      <c r="AX266" s="36">
        <f t="shared" si="64"/>
        <v>1763.44</v>
      </c>
      <c r="AY266" s="36">
        <v>0</v>
      </c>
      <c r="AZ266" s="36"/>
      <c r="BA266" s="40">
        <v>4698</v>
      </c>
      <c r="BB266" s="40">
        <v>618</v>
      </c>
      <c r="BC266" s="23" t="s">
        <v>210</v>
      </c>
      <c r="BD266" s="23" t="s">
        <v>210</v>
      </c>
      <c r="BE266" s="23" t="s">
        <v>211</v>
      </c>
      <c r="BF266" s="23">
        <v>0</v>
      </c>
      <c r="BG266" s="23" t="s">
        <v>212</v>
      </c>
      <c r="BH266" s="23" t="s">
        <v>210</v>
      </c>
      <c r="BI266" s="23" t="s">
        <v>210</v>
      </c>
      <c r="BJ266" s="23">
        <v>0</v>
      </c>
      <c r="BK266" s="23" t="s">
        <v>210</v>
      </c>
      <c r="BL266" s="23">
        <v>0</v>
      </c>
      <c r="BM266" s="23" t="s">
        <v>415</v>
      </c>
      <c r="BN266" s="23">
        <v>13452925511</v>
      </c>
      <c r="BO266" s="23"/>
      <c r="BP266" s="23" t="s">
        <v>209</v>
      </c>
      <c r="BQ266" s="49">
        <f t="shared" si="69"/>
        <v>1216.56</v>
      </c>
      <c r="BR266" s="49">
        <f t="shared" si="67"/>
        <v>516.56</v>
      </c>
      <c r="BS266" s="49">
        <f t="shared" si="70"/>
        <v>0</v>
      </c>
      <c r="BT266" s="49">
        <f t="shared" si="71"/>
        <v>516.56</v>
      </c>
      <c r="BU266" s="49">
        <f t="shared" si="65"/>
        <v>0</v>
      </c>
      <c r="BV266" s="49">
        <f t="shared" si="72"/>
        <v>700</v>
      </c>
      <c r="BW266" s="49">
        <f t="shared" si="73"/>
        <v>0</v>
      </c>
      <c r="BX266" s="49">
        <f t="shared" si="74"/>
        <v>0</v>
      </c>
      <c r="BY266" s="36"/>
      <c r="BZ266" s="36"/>
      <c r="CA266" s="36"/>
      <c r="CB266" s="36"/>
      <c r="CC266" s="36"/>
      <c r="CD266" s="36"/>
      <c r="CE266" s="36">
        <f t="shared" si="75"/>
        <v>516.56</v>
      </c>
      <c r="CF266" s="36">
        <v>516.56</v>
      </c>
      <c r="CG266" s="36" t="s">
        <v>4066</v>
      </c>
      <c r="CH266" s="36" t="s">
        <v>4104</v>
      </c>
      <c r="CI266" s="36"/>
      <c r="CJ266" s="36"/>
      <c r="CK266" s="36"/>
      <c r="CL266" s="36"/>
      <c r="CM266" s="36"/>
      <c r="CN266" s="36"/>
      <c r="CO266" s="36"/>
      <c r="CP266" s="36"/>
      <c r="CQ266" s="36">
        <f t="shared" si="76"/>
        <v>700</v>
      </c>
      <c r="CR266" s="36">
        <v>700</v>
      </c>
      <c r="CS266" s="36" t="s">
        <v>4090</v>
      </c>
      <c r="CT266" s="36" t="s">
        <v>4146</v>
      </c>
      <c r="CU266" s="36"/>
      <c r="CV266" s="36"/>
      <c r="CW266" s="36"/>
      <c r="CX266" s="59">
        <f t="shared" si="66"/>
        <v>0</v>
      </c>
      <c r="CY266" s="36"/>
      <c r="CZ266" s="36"/>
      <c r="DA266" s="36"/>
      <c r="DB266" s="36"/>
      <c r="DC266" s="36"/>
      <c r="DD266" s="36"/>
      <c r="DE266" s="59">
        <f t="shared" si="77"/>
        <v>432</v>
      </c>
      <c r="DF266" s="59">
        <v>0</v>
      </c>
      <c r="DG266" s="59">
        <v>432</v>
      </c>
      <c r="DH266" s="59"/>
      <c r="DI266" s="59"/>
      <c r="DJ266" s="59"/>
      <c r="DK266" s="59" t="s">
        <v>4075</v>
      </c>
      <c r="DL266" s="59">
        <v>20</v>
      </c>
      <c r="DM266" s="23">
        <v>0</v>
      </c>
    </row>
    <row r="267" s="9" customFormat="1" ht="70" customHeight="1" spans="1:117">
      <c r="A267" s="23"/>
      <c r="B267" s="23"/>
      <c r="C267" s="23"/>
      <c r="D267" s="23"/>
      <c r="E267" s="23"/>
      <c r="F267" s="23"/>
      <c r="G267" s="23"/>
      <c r="H267" s="23"/>
      <c r="I267" s="23"/>
      <c r="J267" s="23"/>
      <c r="K267" s="23"/>
      <c r="L267" s="23"/>
      <c r="M267" s="23"/>
      <c r="N267" s="23"/>
      <c r="O267" s="23"/>
      <c r="P267" s="23"/>
      <c r="Q267" s="23">
        <f>SUBTOTAL(103,$W$7:W267)*1</f>
        <v>261</v>
      </c>
      <c r="R267" s="23"/>
      <c r="S267" s="23"/>
      <c r="T267" s="23"/>
      <c r="U267" s="23"/>
      <c r="V267" s="23" t="s">
        <v>4065</v>
      </c>
      <c r="W267" s="23" t="s">
        <v>2465</v>
      </c>
      <c r="X267" s="23" t="s">
        <v>192</v>
      </c>
      <c r="Y267" s="23" t="s">
        <v>193</v>
      </c>
      <c r="Z267" s="23" t="s">
        <v>548</v>
      </c>
      <c r="AA267" s="23" t="s">
        <v>2466</v>
      </c>
      <c r="AB267" s="23" t="s">
        <v>466</v>
      </c>
      <c r="AC267" s="23" t="s">
        <v>67</v>
      </c>
      <c r="AD267" s="23" t="s">
        <v>2467</v>
      </c>
      <c r="AE267" s="23" t="s">
        <v>2468</v>
      </c>
      <c r="AF267" s="23" t="s">
        <v>2467</v>
      </c>
      <c r="AG267" s="23" t="s">
        <v>2469</v>
      </c>
      <c r="AH267" s="23" t="s">
        <v>224</v>
      </c>
      <c r="AI267" s="23" t="s">
        <v>225</v>
      </c>
      <c r="AJ267" s="23" t="s">
        <v>2456</v>
      </c>
      <c r="AK267" s="23">
        <v>0</v>
      </c>
      <c r="AL267" s="23" t="s">
        <v>2470</v>
      </c>
      <c r="AM267" s="33" t="s">
        <v>558</v>
      </c>
      <c r="AN267" s="33" t="s">
        <v>1360</v>
      </c>
      <c r="AO267" s="23" t="s">
        <v>559</v>
      </c>
      <c r="AP267" s="23" t="s">
        <v>66</v>
      </c>
      <c r="AQ267" s="23"/>
      <c r="AR267" s="23"/>
      <c r="AS267" s="23"/>
      <c r="AT267" s="23"/>
      <c r="AU267" s="36">
        <v>2840</v>
      </c>
      <c r="AV267" s="36">
        <v>2840</v>
      </c>
      <c r="AW267" s="36">
        <f t="shared" si="68"/>
        <v>1509.5</v>
      </c>
      <c r="AX267" s="36">
        <f t="shared" si="64"/>
        <v>1330.5</v>
      </c>
      <c r="AY267" s="36">
        <v>0</v>
      </c>
      <c r="AZ267" s="36"/>
      <c r="BA267" s="40">
        <v>0</v>
      </c>
      <c r="BB267" s="40">
        <v>0</v>
      </c>
      <c r="BC267" s="23" t="s">
        <v>210</v>
      </c>
      <c r="BD267" s="23">
        <v>0</v>
      </c>
      <c r="BE267" s="23">
        <v>0</v>
      </c>
      <c r="BF267" s="23">
        <v>0</v>
      </c>
      <c r="BG267" s="23">
        <v>0</v>
      </c>
      <c r="BH267" s="23">
        <v>0</v>
      </c>
      <c r="BI267" s="23">
        <v>0</v>
      </c>
      <c r="BJ267" s="23">
        <v>0</v>
      </c>
      <c r="BK267" s="23">
        <v>0</v>
      </c>
      <c r="BL267" s="23">
        <v>0</v>
      </c>
      <c r="BM267" s="23">
        <v>0</v>
      </c>
      <c r="BN267" s="23">
        <v>0</v>
      </c>
      <c r="BO267" s="23"/>
      <c r="BP267" s="23" t="s">
        <v>209</v>
      </c>
      <c r="BQ267" s="49">
        <f t="shared" si="69"/>
        <v>1509.5</v>
      </c>
      <c r="BR267" s="49">
        <f t="shared" si="67"/>
        <v>951</v>
      </c>
      <c r="BS267" s="49">
        <f t="shared" si="70"/>
        <v>700</v>
      </c>
      <c r="BT267" s="49">
        <f t="shared" si="71"/>
        <v>251</v>
      </c>
      <c r="BU267" s="49">
        <f t="shared" si="65"/>
        <v>0</v>
      </c>
      <c r="BV267" s="49">
        <f t="shared" si="72"/>
        <v>558.5</v>
      </c>
      <c r="BW267" s="49">
        <f t="shared" si="73"/>
        <v>0</v>
      </c>
      <c r="BX267" s="49">
        <f t="shared" si="74"/>
        <v>700</v>
      </c>
      <c r="BY267" s="49">
        <v>700</v>
      </c>
      <c r="BZ267" s="49" t="s">
        <v>4078</v>
      </c>
      <c r="CA267" s="49" t="s">
        <v>4088</v>
      </c>
      <c r="CB267" s="36"/>
      <c r="CC267" s="36"/>
      <c r="CD267" s="36"/>
      <c r="CE267" s="36">
        <f t="shared" si="75"/>
        <v>251</v>
      </c>
      <c r="CF267" s="49">
        <v>104</v>
      </c>
      <c r="CG267" s="52" t="s">
        <v>4080</v>
      </c>
      <c r="CH267" s="49" t="s">
        <v>4162</v>
      </c>
      <c r="CI267" s="36">
        <v>147</v>
      </c>
      <c r="CJ267" s="36" t="s">
        <v>4066</v>
      </c>
      <c r="CK267" s="36" t="s">
        <v>4101</v>
      </c>
      <c r="CL267" s="36"/>
      <c r="CM267" s="36"/>
      <c r="CN267" s="36"/>
      <c r="CO267" s="36"/>
      <c r="CP267" s="36"/>
      <c r="CQ267" s="36">
        <f t="shared" si="76"/>
        <v>558.5</v>
      </c>
      <c r="CR267" s="36">
        <v>558.5</v>
      </c>
      <c r="CS267" s="36" t="s">
        <v>4131</v>
      </c>
      <c r="CT267" s="36" t="s">
        <v>4166</v>
      </c>
      <c r="CU267" s="36"/>
      <c r="CV267" s="36"/>
      <c r="CW267" s="36"/>
      <c r="CX267" s="59">
        <f t="shared" si="66"/>
        <v>0</v>
      </c>
      <c r="CY267" s="36"/>
      <c r="CZ267" s="36"/>
      <c r="DA267" s="36"/>
      <c r="DB267" s="36"/>
      <c r="DC267" s="36"/>
      <c r="DD267" s="36"/>
      <c r="DE267" s="59">
        <f t="shared" si="77"/>
        <v>801.69</v>
      </c>
      <c r="DF267" s="59">
        <v>700</v>
      </c>
      <c r="DG267" s="59">
        <v>101.69</v>
      </c>
      <c r="DH267" s="59"/>
      <c r="DI267" s="59"/>
      <c r="DJ267" s="59"/>
      <c r="DK267" s="59" t="s">
        <v>4075</v>
      </c>
      <c r="DL267" s="59">
        <v>0.4</v>
      </c>
      <c r="DM267" s="23" t="s">
        <v>4415</v>
      </c>
    </row>
    <row r="268" s="9" customFormat="1" ht="70" customHeight="1" spans="1:117">
      <c r="A268" s="23"/>
      <c r="B268" s="23"/>
      <c r="C268" s="23"/>
      <c r="D268" s="23"/>
      <c r="E268" s="23"/>
      <c r="F268" s="23"/>
      <c r="G268" s="23"/>
      <c r="H268" s="23"/>
      <c r="I268" s="23"/>
      <c r="J268" s="23"/>
      <c r="K268" s="23"/>
      <c r="L268" s="23"/>
      <c r="M268" s="23"/>
      <c r="N268" s="23"/>
      <c r="O268" s="23"/>
      <c r="P268" s="23"/>
      <c r="Q268" s="23">
        <f>SUBTOTAL(103,$W$7:W268)*1</f>
        <v>262</v>
      </c>
      <c r="R268" s="23"/>
      <c r="S268" s="23"/>
      <c r="T268" s="30"/>
      <c r="U268" s="23"/>
      <c r="V268" s="23" t="s">
        <v>4065</v>
      </c>
      <c r="W268" s="23" t="s">
        <v>2471</v>
      </c>
      <c r="X268" s="23" t="s">
        <v>192</v>
      </c>
      <c r="Y268" s="23" t="s">
        <v>193</v>
      </c>
      <c r="Z268" s="23" t="s">
        <v>548</v>
      </c>
      <c r="AA268" s="23" t="s">
        <v>2472</v>
      </c>
      <c r="AB268" s="23" t="s">
        <v>466</v>
      </c>
      <c r="AC268" s="23" t="s">
        <v>2473</v>
      </c>
      <c r="AD268" s="23" t="s">
        <v>2474</v>
      </c>
      <c r="AE268" s="23" t="s">
        <v>2475</v>
      </c>
      <c r="AF268" s="23" t="s">
        <v>2474</v>
      </c>
      <c r="AG268" s="23" t="s">
        <v>2476</v>
      </c>
      <c r="AH268" s="23" t="s">
        <v>224</v>
      </c>
      <c r="AI268" s="23" t="s">
        <v>225</v>
      </c>
      <c r="AJ268" s="23" t="s">
        <v>1183</v>
      </c>
      <c r="AK268" s="23">
        <v>0</v>
      </c>
      <c r="AL268" s="23" t="s">
        <v>2477</v>
      </c>
      <c r="AM268" s="33" t="s">
        <v>558</v>
      </c>
      <c r="AN268" s="33" t="s">
        <v>1360</v>
      </c>
      <c r="AO268" s="23" t="s">
        <v>559</v>
      </c>
      <c r="AP268" s="23" t="s">
        <v>46</v>
      </c>
      <c r="AQ268" s="23"/>
      <c r="AR268" s="23"/>
      <c r="AS268" s="23"/>
      <c r="AT268" s="23"/>
      <c r="AU268" s="36">
        <v>255</v>
      </c>
      <c r="AV268" s="36">
        <v>255</v>
      </c>
      <c r="AW268" s="36">
        <f t="shared" si="68"/>
        <v>150</v>
      </c>
      <c r="AX268" s="36">
        <f t="shared" si="64"/>
        <v>105</v>
      </c>
      <c r="AY268" s="36">
        <v>0</v>
      </c>
      <c r="AZ268" s="36"/>
      <c r="BA268" s="40">
        <v>834</v>
      </c>
      <c r="BB268" s="40">
        <v>78</v>
      </c>
      <c r="BC268" s="23" t="s">
        <v>560</v>
      </c>
      <c r="BD268" s="23" t="s">
        <v>210</v>
      </c>
      <c r="BE268" s="23" t="s">
        <v>211</v>
      </c>
      <c r="BF268" s="23">
        <v>0</v>
      </c>
      <c r="BG268" s="23" t="s">
        <v>212</v>
      </c>
      <c r="BH268" s="23" t="s">
        <v>210</v>
      </c>
      <c r="BI268" s="23" t="s">
        <v>210</v>
      </c>
      <c r="BJ268" s="23">
        <v>0</v>
      </c>
      <c r="BK268" s="23" t="s">
        <v>210</v>
      </c>
      <c r="BL268" s="23">
        <v>0</v>
      </c>
      <c r="BM268" s="23" t="s">
        <v>1069</v>
      </c>
      <c r="BN268" s="23" t="s">
        <v>1070</v>
      </c>
      <c r="BO268" s="23"/>
      <c r="BP268" s="23" t="s">
        <v>209</v>
      </c>
      <c r="BQ268" s="49">
        <f t="shared" si="69"/>
        <v>150</v>
      </c>
      <c r="BR268" s="49">
        <f t="shared" si="67"/>
        <v>150</v>
      </c>
      <c r="BS268" s="49">
        <f t="shared" si="70"/>
        <v>100</v>
      </c>
      <c r="BT268" s="49">
        <f t="shared" si="71"/>
        <v>50</v>
      </c>
      <c r="BU268" s="49">
        <f t="shared" si="65"/>
        <v>0</v>
      </c>
      <c r="BV268" s="49">
        <f t="shared" si="72"/>
        <v>0</v>
      </c>
      <c r="BW268" s="49">
        <f t="shared" si="73"/>
        <v>0</v>
      </c>
      <c r="BX268" s="49">
        <f t="shared" si="74"/>
        <v>100</v>
      </c>
      <c r="BY268" s="49">
        <v>100</v>
      </c>
      <c r="BZ268" s="52" t="s">
        <v>4078</v>
      </c>
      <c r="CA268" s="52" t="s">
        <v>4079</v>
      </c>
      <c r="CB268" s="36"/>
      <c r="CC268" s="36"/>
      <c r="CD268" s="36"/>
      <c r="CE268" s="36">
        <f t="shared" si="75"/>
        <v>50</v>
      </c>
      <c r="CF268" s="36">
        <v>50</v>
      </c>
      <c r="CG268" s="36" t="s">
        <v>4066</v>
      </c>
      <c r="CH268" s="36" t="s">
        <v>4101</v>
      </c>
      <c r="CI268" s="36"/>
      <c r="CJ268" s="36"/>
      <c r="CK268" s="36"/>
      <c r="CL268" s="36"/>
      <c r="CM268" s="36"/>
      <c r="CN268" s="36"/>
      <c r="CO268" s="36"/>
      <c r="CP268" s="36"/>
      <c r="CQ268" s="36">
        <f t="shared" si="76"/>
        <v>0</v>
      </c>
      <c r="CR268" s="36"/>
      <c r="CS268" s="36"/>
      <c r="CT268" s="36"/>
      <c r="CU268" s="36"/>
      <c r="CV268" s="36"/>
      <c r="CW268" s="36"/>
      <c r="CX268" s="59">
        <f t="shared" si="66"/>
        <v>0</v>
      </c>
      <c r="CY268" s="36"/>
      <c r="CZ268" s="36"/>
      <c r="DA268" s="36"/>
      <c r="DB268" s="36"/>
      <c r="DC268" s="36"/>
      <c r="DD268" s="36"/>
      <c r="DE268" s="59">
        <f t="shared" si="77"/>
        <v>100</v>
      </c>
      <c r="DF268" s="59">
        <v>100</v>
      </c>
      <c r="DG268" s="59">
        <v>0</v>
      </c>
      <c r="DH268" s="59"/>
      <c r="DI268" s="59"/>
      <c r="DJ268" s="59"/>
      <c r="DK268" s="59" t="s">
        <v>4075</v>
      </c>
      <c r="DL268" s="59">
        <v>0</v>
      </c>
      <c r="DM268" s="23">
        <v>0</v>
      </c>
    </row>
    <row r="269" s="9" customFormat="1" ht="70" customHeight="1" spans="1:117">
      <c r="A269" s="23"/>
      <c r="B269" s="23"/>
      <c r="C269" s="23"/>
      <c r="D269" s="23"/>
      <c r="E269" s="23"/>
      <c r="F269" s="23"/>
      <c r="G269" s="23"/>
      <c r="H269" s="23"/>
      <c r="I269" s="23"/>
      <c r="J269" s="23"/>
      <c r="K269" s="23"/>
      <c r="L269" s="23"/>
      <c r="M269" s="23"/>
      <c r="N269" s="23"/>
      <c r="O269" s="23"/>
      <c r="P269" s="23"/>
      <c r="Q269" s="23">
        <f>SUBTOTAL(103,$W$7:W269)*1</f>
        <v>263</v>
      </c>
      <c r="R269" s="23" t="s">
        <v>4110</v>
      </c>
      <c r="S269" s="23">
        <v>-197</v>
      </c>
      <c r="T269" s="23"/>
      <c r="U269" s="23"/>
      <c r="V269" s="23" t="s">
        <v>4065</v>
      </c>
      <c r="W269" s="23" t="s">
        <v>4012</v>
      </c>
      <c r="X269" s="23" t="s">
        <v>192</v>
      </c>
      <c r="Y269" s="23" t="s">
        <v>193</v>
      </c>
      <c r="Z269" s="23" t="s">
        <v>548</v>
      </c>
      <c r="AA269" s="23" t="s">
        <v>4013</v>
      </c>
      <c r="AB269" s="23" t="s">
        <v>466</v>
      </c>
      <c r="AC269" s="23" t="s">
        <v>2857</v>
      </c>
      <c r="AD269" s="23" t="s">
        <v>4417</v>
      </c>
      <c r="AE269" s="23" t="s">
        <v>4381</v>
      </c>
      <c r="AF269" s="23" t="s">
        <v>4417</v>
      </c>
      <c r="AG269" s="23" t="s">
        <v>2462</v>
      </c>
      <c r="AH269" s="23" t="s">
        <v>224</v>
      </c>
      <c r="AI269" s="23" t="s">
        <v>225</v>
      </c>
      <c r="AJ269" s="23" t="s">
        <v>4418</v>
      </c>
      <c r="AK269" s="23">
        <v>0</v>
      </c>
      <c r="AL269" s="23" t="s">
        <v>2311</v>
      </c>
      <c r="AM269" s="33" t="s">
        <v>558</v>
      </c>
      <c r="AN269" s="33" t="s">
        <v>1360</v>
      </c>
      <c r="AO269" s="23"/>
      <c r="AP269" s="23"/>
      <c r="AQ269" s="23"/>
      <c r="AR269" s="23"/>
      <c r="AS269" s="23"/>
      <c r="AT269" s="23"/>
      <c r="AU269" s="36"/>
      <c r="AV269" s="36"/>
      <c r="AW269" s="36">
        <f t="shared" si="68"/>
        <v>0</v>
      </c>
      <c r="AX269" s="36">
        <f t="shared" si="64"/>
        <v>0</v>
      </c>
      <c r="AY269" s="36"/>
      <c r="AZ269" s="36"/>
      <c r="BA269" s="40">
        <v>0</v>
      </c>
      <c r="BB269" s="40">
        <v>0</v>
      </c>
      <c r="BC269" s="23">
        <v>0</v>
      </c>
      <c r="BD269" s="23">
        <v>0</v>
      </c>
      <c r="BE269" s="23">
        <v>0</v>
      </c>
      <c r="BF269" s="23">
        <v>0</v>
      </c>
      <c r="BG269" s="23">
        <v>0</v>
      </c>
      <c r="BH269" s="23">
        <v>0</v>
      </c>
      <c r="BI269" s="23">
        <v>0</v>
      </c>
      <c r="BJ269" s="23">
        <v>0</v>
      </c>
      <c r="BK269" s="23">
        <v>0</v>
      </c>
      <c r="BL269" s="23">
        <v>0</v>
      </c>
      <c r="BM269" s="23">
        <v>0</v>
      </c>
      <c r="BN269" s="23">
        <v>0</v>
      </c>
      <c r="BO269" s="23"/>
      <c r="BP269" s="23"/>
      <c r="BQ269" s="49">
        <f t="shared" si="69"/>
        <v>0</v>
      </c>
      <c r="BR269" s="49">
        <f t="shared" si="67"/>
        <v>0</v>
      </c>
      <c r="BS269" s="49">
        <f t="shared" si="70"/>
        <v>0</v>
      </c>
      <c r="BT269" s="49">
        <f t="shared" si="71"/>
        <v>0</v>
      </c>
      <c r="BU269" s="49">
        <f t="shared" si="65"/>
        <v>0</v>
      </c>
      <c r="BV269" s="49">
        <f t="shared" si="72"/>
        <v>0</v>
      </c>
      <c r="BW269" s="49">
        <f t="shared" si="73"/>
        <v>0</v>
      </c>
      <c r="BX269" s="49">
        <f t="shared" si="74"/>
        <v>0</v>
      </c>
      <c r="BY269" s="36"/>
      <c r="BZ269" s="36"/>
      <c r="CA269" s="36"/>
      <c r="CB269" s="36"/>
      <c r="CC269" s="36"/>
      <c r="CD269" s="36"/>
      <c r="CE269" s="36">
        <f t="shared" si="75"/>
        <v>0</v>
      </c>
      <c r="CF269" s="36"/>
      <c r="CG269" s="36"/>
      <c r="CH269" s="36"/>
      <c r="CI269" s="36"/>
      <c r="CJ269" s="36"/>
      <c r="CK269" s="36"/>
      <c r="CL269" s="36"/>
      <c r="CM269" s="36"/>
      <c r="CN269" s="36"/>
      <c r="CO269" s="36"/>
      <c r="CP269" s="36"/>
      <c r="CQ269" s="36">
        <f t="shared" si="76"/>
        <v>0</v>
      </c>
      <c r="CR269" s="36"/>
      <c r="CS269" s="36"/>
      <c r="CT269" s="36"/>
      <c r="CU269" s="36"/>
      <c r="CV269" s="36"/>
      <c r="CW269" s="36"/>
      <c r="CX269" s="59">
        <f t="shared" si="66"/>
        <v>0</v>
      </c>
      <c r="CY269" s="36"/>
      <c r="CZ269" s="36"/>
      <c r="DA269" s="36"/>
      <c r="DB269" s="36"/>
      <c r="DC269" s="36"/>
      <c r="DD269" s="36"/>
      <c r="DE269" s="59">
        <f t="shared" si="77"/>
        <v>0</v>
      </c>
      <c r="DF269" s="59">
        <v>0</v>
      </c>
      <c r="DG269" s="59">
        <v>0</v>
      </c>
      <c r="DH269" s="59"/>
      <c r="DI269" s="59"/>
      <c r="DJ269" s="59"/>
      <c r="DK269" s="59" t="s">
        <v>4113</v>
      </c>
      <c r="DL269" s="59"/>
      <c r="DM269" s="23"/>
    </row>
    <row r="270" s="9" customFormat="1" ht="70" customHeight="1" spans="1:117">
      <c r="A270" s="23"/>
      <c r="B270" s="23"/>
      <c r="C270" s="23"/>
      <c r="D270" s="23"/>
      <c r="E270" s="23"/>
      <c r="F270" s="23"/>
      <c r="G270" s="23"/>
      <c r="H270" s="23"/>
      <c r="I270" s="23"/>
      <c r="J270" s="23"/>
      <c r="K270" s="23"/>
      <c r="L270" s="23"/>
      <c r="M270" s="23"/>
      <c r="N270" s="23"/>
      <c r="O270" s="23"/>
      <c r="P270" s="23"/>
      <c r="Q270" s="23">
        <f>SUBTOTAL(103,$W$7:W270)*1</f>
        <v>264</v>
      </c>
      <c r="R270" s="23"/>
      <c r="S270" s="23"/>
      <c r="T270" s="30"/>
      <c r="U270" s="23"/>
      <c r="V270" s="23" t="s">
        <v>4065</v>
      </c>
      <c r="W270" s="23" t="s">
        <v>2478</v>
      </c>
      <c r="X270" s="23" t="s">
        <v>215</v>
      </c>
      <c r="Y270" s="23" t="s">
        <v>216</v>
      </c>
      <c r="Z270" s="23" t="s">
        <v>217</v>
      </c>
      <c r="AA270" s="23" t="s">
        <v>2479</v>
      </c>
      <c r="AB270" s="23" t="s">
        <v>196</v>
      </c>
      <c r="AC270" s="23" t="s">
        <v>2480</v>
      </c>
      <c r="AD270" s="23" t="s">
        <v>2481</v>
      </c>
      <c r="AE270" s="23" t="s">
        <v>2482</v>
      </c>
      <c r="AF270" s="23" t="s">
        <v>2481</v>
      </c>
      <c r="AG270" s="23" t="s">
        <v>2483</v>
      </c>
      <c r="AH270" s="23" t="s">
        <v>753</v>
      </c>
      <c r="AI270" s="23" t="s">
        <v>377</v>
      </c>
      <c r="AJ270" s="23" t="s">
        <v>2484</v>
      </c>
      <c r="AK270" s="23" t="s">
        <v>2485</v>
      </c>
      <c r="AL270" s="23" t="s">
        <v>2486</v>
      </c>
      <c r="AM270" s="33" t="s">
        <v>2487</v>
      </c>
      <c r="AN270" s="33">
        <v>0.9</v>
      </c>
      <c r="AO270" s="23" t="s">
        <v>1457</v>
      </c>
      <c r="AP270" s="23" t="s">
        <v>58</v>
      </c>
      <c r="AQ270" s="23"/>
      <c r="AR270" s="23"/>
      <c r="AS270" s="23"/>
      <c r="AT270" s="23"/>
      <c r="AU270" s="36">
        <v>14.039</v>
      </c>
      <c r="AV270" s="36">
        <v>14.039</v>
      </c>
      <c r="AW270" s="36">
        <f t="shared" si="68"/>
        <v>14.039</v>
      </c>
      <c r="AX270" s="36">
        <f t="shared" si="64"/>
        <v>0</v>
      </c>
      <c r="AY270" s="36">
        <v>0</v>
      </c>
      <c r="AZ270" s="36"/>
      <c r="BA270" s="40">
        <v>60</v>
      </c>
      <c r="BB270" s="40">
        <v>12</v>
      </c>
      <c r="BC270" s="23" t="s">
        <v>210</v>
      </c>
      <c r="BD270" s="23" t="s">
        <v>210</v>
      </c>
      <c r="BE270" s="23" t="s">
        <v>211</v>
      </c>
      <c r="BF270" s="23">
        <v>0</v>
      </c>
      <c r="BG270" s="23" t="s">
        <v>212</v>
      </c>
      <c r="BH270" s="23" t="s">
        <v>210</v>
      </c>
      <c r="BI270" s="23" t="s">
        <v>210</v>
      </c>
      <c r="BJ270" s="23">
        <v>0</v>
      </c>
      <c r="BK270" s="23" t="s">
        <v>209</v>
      </c>
      <c r="BL270" s="23" t="s">
        <v>2488</v>
      </c>
      <c r="BM270" s="23" t="s">
        <v>2489</v>
      </c>
      <c r="BN270" s="23">
        <v>13709488943</v>
      </c>
      <c r="BO270" s="23"/>
      <c r="BP270" s="23" t="s">
        <v>209</v>
      </c>
      <c r="BQ270" s="49">
        <f t="shared" si="69"/>
        <v>14.039</v>
      </c>
      <c r="BR270" s="49">
        <f t="shared" si="67"/>
        <v>14.039</v>
      </c>
      <c r="BS270" s="49">
        <f t="shared" si="70"/>
        <v>0</v>
      </c>
      <c r="BT270" s="49">
        <f t="shared" si="71"/>
        <v>14.039</v>
      </c>
      <c r="BU270" s="49">
        <f t="shared" si="65"/>
        <v>0</v>
      </c>
      <c r="BV270" s="49">
        <f t="shared" si="72"/>
        <v>0</v>
      </c>
      <c r="BW270" s="49">
        <f t="shared" si="73"/>
        <v>0</v>
      </c>
      <c r="BX270" s="49">
        <f t="shared" si="74"/>
        <v>0</v>
      </c>
      <c r="BY270" s="36"/>
      <c r="BZ270" s="36"/>
      <c r="CA270" s="36"/>
      <c r="CB270" s="36"/>
      <c r="CC270" s="36"/>
      <c r="CD270" s="36"/>
      <c r="CE270" s="36">
        <f t="shared" si="75"/>
        <v>14.039</v>
      </c>
      <c r="CF270" s="36">
        <v>14.039</v>
      </c>
      <c r="CG270" s="36" t="s">
        <v>4066</v>
      </c>
      <c r="CH270" s="36" t="s">
        <v>4104</v>
      </c>
      <c r="CI270" s="36"/>
      <c r="CJ270" s="36"/>
      <c r="CK270" s="36"/>
      <c r="CL270" s="36"/>
      <c r="CM270" s="36"/>
      <c r="CN270" s="36"/>
      <c r="CO270" s="36"/>
      <c r="CP270" s="36"/>
      <c r="CQ270" s="36">
        <f t="shared" si="76"/>
        <v>0</v>
      </c>
      <c r="CR270" s="36"/>
      <c r="CS270" s="36"/>
      <c r="CT270" s="36"/>
      <c r="CU270" s="36"/>
      <c r="CV270" s="36"/>
      <c r="CW270" s="36"/>
      <c r="CX270" s="59">
        <f t="shared" si="66"/>
        <v>0</v>
      </c>
      <c r="CY270" s="36"/>
      <c r="CZ270" s="36"/>
      <c r="DA270" s="36"/>
      <c r="DB270" s="36"/>
      <c r="DC270" s="36"/>
      <c r="DD270" s="36"/>
      <c r="DE270" s="59">
        <f t="shared" si="77"/>
        <v>14.04</v>
      </c>
      <c r="DF270" s="59">
        <v>0</v>
      </c>
      <c r="DG270" s="59">
        <v>14.04</v>
      </c>
      <c r="DH270" s="59"/>
      <c r="DI270" s="59"/>
      <c r="DJ270" s="59"/>
      <c r="DK270" s="59" t="s">
        <v>4071</v>
      </c>
      <c r="DL270" s="59">
        <v>1</v>
      </c>
      <c r="DM270" s="23" t="s">
        <v>4419</v>
      </c>
    </row>
    <row r="271" s="9" customFormat="1" ht="70" customHeight="1" spans="1:117">
      <c r="A271" s="23"/>
      <c r="B271" s="23"/>
      <c r="C271" s="23"/>
      <c r="D271" s="23"/>
      <c r="E271" s="23"/>
      <c r="F271" s="23"/>
      <c r="G271" s="23"/>
      <c r="H271" s="23"/>
      <c r="I271" s="23"/>
      <c r="J271" s="23"/>
      <c r="K271" s="23"/>
      <c r="L271" s="23"/>
      <c r="M271" s="23"/>
      <c r="N271" s="23"/>
      <c r="O271" s="23"/>
      <c r="P271" s="23"/>
      <c r="Q271" s="23">
        <f>SUBTOTAL(103,$W$7:W271)*1</f>
        <v>265</v>
      </c>
      <c r="R271" s="23"/>
      <c r="S271" s="23"/>
      <c r="T271" s="23"/>
      <c r="U271" s="23"/>
      <c r="V271" s="23" t="s">
        <v>4065</v>
      </c>
      <c r="W271" s="23" t="s">
        <v>2490</v>
      </c>
      <c r="X271" s="23" t="s">
        <v>192</v>
      </c>
      <c r="Y271" s="23" t="s">
        <v>244</v>
      </c>
      <c r="Z271" s="23" t="s">
        <v>262</v>
      </c>
      <c r="AA271" s="23" t="s">
        <v>1103</v>
      </c>
      <c r="AB271" s="23" t="s">
        <v>196</v>
      </c>
      <c r="AC271" s="23" t="s">
        <v>2491</v>
      </c>
      <c r="AD271" s="23" t="s">
        <v>2492</v>
      </c>
      <c r="AE271" s="23" t="s">
        <v>2493</v>
      </c>
      <c r="AF271" s="23" t="s">
        <v>2494</v>
      </c>
      <c r="AG271" s="23" t="s">
        <v>2495</v>
      </c>
      <c r="AH271" s="23" t="s">
        <v>268</v>
      </c>
      <c r="AI271" s="23" t="s">
        <v>225</v>
      </c>
      <c r="AJ271" s="23" t="s">
        <v>404</v>
      </c>
      <c r="AK271" s="23" t="s">
        <v>405</v>
      </c>
      <c r="AL271" s="23" t="s">
        <v>523</v>
      </c>
      <c r="AM271" s="33" t="s">
        <v>303</v>
      </c>
      <c r="AN271" s="33" t="s">
        <v>230</v>
      </c>
      <c r="AO271" s="23" t="s">
        <v>274</v>
      </c>
      <c r="AP271" s="23" t="s">
        <v>66</v>
      </c>
      <c r="AQ271" s="23"/>
      <c r="AR271" s="23"/>
      <c r="AS271" s="23"/>
      <c r="AT271" s="23"/>
      <c r="AU271" s="36">
        <v>25</v>
      </c>
      <c r="AV271" s="36">
        <v>25</v>
      </c>
      <c r="AW271" s="36">
        <f t="shared" si="68"/>
        <v>25</v>
      </c>
      <c r="AX271" s="36">
        <f t="shared" si="64"/>
        <v>0</v>
      </c>
      <c r="AY271" s="36">
        <v>0</v>
      </c>
      <c r="AZ271" s="36"/>
      <c r="BA271" s="40">
        <v>210</v>
      </c>
      <c r="BB271" s="40">
        <v>50</v>
      </c>
      <c r="BC271" s="23" t="s">
        <v>210</v>
      </c>
      <c r="BD271" s="23" t="s">
        <v>210</v>
      </c>
      <c r="BE271" s="23" t="s">
        <v>211</v>
      </c>
      <c r="BF271" s="23" t="s">
        <v>212</v>
      </c>
      <c r="BG271" s="23">
        <v>0</v>
      </c>
      <c r="BH271" s="23" t="s">
        <v>210</v>
      </c>
      <c r="BI271" s="23" t="s">
        <v>210</v>
      </c>
      <c r="BJ271" s="23">
        <v>0</v>
      </c>
      <c r="BK271" s="23" t="s">
        <v>210</v>
      </c>
      <c r="BL271" s="23">
        <v>0</v>
      </c>
      <c r="BM271" s="23" t="s">
        <v>827</v>
      </c>
      <c r="BN271" s="23">
        <v>13908276733</v>
      </c>
      <c r="BO271" s="23"/>
      <c r="BP271" s="23" t="s">
        <v>209</v>
      </c>
      <c r="BQ271" s="49">
        <f t="shared" si="69"/>
        <v>25</v>
      </c>
      <c r="BR271" s="49">
        <f t="shared" si="67"/>
        <v>25</v>
      </c>
      <c r="BS271" s="49">
        <f t="shared" si="70"/>
        <v>0</v>
      </c>
      <c r="BT271" s="49">
        <f t="shared" si="71"/>
        <v>25</v>
      </c>
      <c r="BU271" s="49">
        <f t="shared" si="65"/>
        <v>0</v>
      </c>
      <c r="BV271" s="49">
        <f t="shared" si="72"/>
        <v>0</v>
      </c>
      <c r="BW271" s="49">
        <f t="shared" si="73"/>
        <v>0</v>
      </c>
      <c r="BX271" s="49">
        <f t="shared" si="74"/>
        <v>0</v>
      </c>
      <c r="BY271" s="36"/>
      <c r="BZ271" s="36"/>
      <c r="CA271" s="36"/>
      <c r="CB271" s="36"/>
      <c r="CC271" s="36"/>
      <c r="CD271" s="36"/>
      <c r="CE271" s="36">
        <f t="shared" si="75"/>
        <v>25</v>
      </c>
      <c r="CF271" s="36">
        <v>25</v>
      </c>
      <c r="CG271" s="36" t="s">
        <v>4080</v>
      </c>
      <c r="CH271" s="36" t="s">
        <v>4081</v>
      </c>
      <c r="CI271" s="36"/>
      <c r="CJ271" s="36"/>
      <c r="CK271" s="36"/>
      <c r="CL271" s="36"/>
      <c r="CM271" s="36"/>
      <c r="CN271" s="36"/>
      <c r="CO271" s="36"/>
      <c r="CP271" s="36"/>
      <c r="CQ271" s="36">
        <f t="shared" si="76"/>
        <v>0</v>
      </c>
      <c r="CR271" s="36"/>
      <c r="CS271" s="36"/>
      <c r="CT271" s="36"/>
      <c r="CU271" s="36"/>
      <c r="CV271" s="36"/>
      <c r="CW271" s="36"/>
      <c r="CX271" s="59">
        <f t="shared" si="66"/>
        <v>0</v>
      </c>
      <c r="CY271" s="36"/>
      <c r="CZ271" s="36"/>
      <c r="DA271" s="36"/>
      <c r="DB271" s="36"/>
      <c r="DC271" s="36"/>
      <c r="DD271" s="36"/>
      <c r="DE271" s="59">
        <f t="shared" si="77"/>
        <v>0</v>
      </c>
      <c r="DF271" s="59">
        <v>0</v>
      </c>
      <c r="DG271" s="59">
        <v>0</v>
      </c>
      <c r="DH271" s="59"/>
      <c r="DI271" s="59"/>
      <c r="DJ271" s="59"/>
      <c r="DK271" s="59" t="s">
        <v>4075</v>
      </c>
      <c r="DL271" s="59">
        <v>1</v>
      </c>
      <c r="DM271" s="23" t="s">
        <v>4128</v>
      </c>
    </row>
    <row r="272" s="9" customFormat="1" ht="70" customHeight="1" spans="1:117">
      <c r="A272" s="23"/>
      <c r="B272" s="23"/>
      <c r="C272" s="23"/>
      <c r="D272" s="23"/>
      <c r="E272" s="23"/>
      <c r="F272" s="23"/>
      <c r="G272" s="23"/>
      <c r="H272" s="23"/>
      <c r="I272" s="23"/>
      <c r="J272" s="23"/>
      <c r="K272" s="23"/>
      <c r="L272" s="23"/>
      <c r="M272" s="23"/>
      <c r="N272" s="23"/>
      <c r="O272" s="23"/>
      <c r="P272" s="23"/>
      <c r="Q272" s="23">
        <f>SUBTOTAL(103,$W$7:W272)*1</f>
        <v>266</v>
      </c>
      <c r="R272" s="23"/>
      <c r="S272" s="23"/>
      <c r="T272" s="30"/>
      <c r="U272" s="23"/>
      <c r="V272" s="23" t="s">
        <v>4065</v>
      </c>
      <c r="W272" s="23" t="s">
        <v>2496</v>
      </c>
      <c r="X272" s="23" t="s">
        <v>192</v>
      </c>
      <c r="Y272" s="23" t="s">
        <v>244</v>
      </c>
      <c r="Z272" s="23" t="s">
        <v>262</v>
      </c>
      <c r="AA272" s="23" t="s">
        <v>2497</v>
      </c>
      <c r="AB272" s="23" t="s">
        <v>196</v>
      </c>
      <c r="AC272" s="23" t="s">
        <v>499</v>
      </c>
      <c r="AD272" s="23" t="s">
        <v>2498</v>
      </c>
      <c r="AE272" s="23" t="s">
        <v>2499</v>
      </c>
      <c r="AF272" s="23" t="s">
        <v>2500</v>
      </c>
      <c r="AG272" s="23" t="s">
        <v>2501</v>
      </c>
      <c r="AH272" s="23" t="s">
        <v>504</v>
      </c>
      <c r="AI272" s="23" t="s">
        <v>377</v>
      </c>
      <c r="AJ272" s="23" t="s">
        <v>2502</v>
      </c>
      <c r="AK272" s="23">
        <v>0</v>
      </c>
      <c r="AL272" s="23" t="s">
        <v>505</v>
      </c>
      <c r="AM272" s="33" t="s">
        <v>506</v>
      </c>
      <c r="AN272" s="33" t="s">
        <v>507</v>
      </c>
      <c r="AO272" s="23" t="s">
        <v>274</v>
      </c>
      <c r="AP272" s="23" t="s">
        <v>78</v>
      </c>
      <c r="AQ272" s="23"/>
      <c r="AR272" s="23"/>
      <c r="AS272" s="23"/>
      <c r="AT272" s="23"/>
      <c r="AU272" s="36">
        <v>21</v>
      </c>
      <c r="AV272" s="36">
        <v>21</v>
      </c>
      <c r="AW272" s="36">
        <f t="shared" si="68"/>
        <v>0</v>
      </c>
      <c r="AX272" s="36">
        <f t="shared" si="64"/>
        <v>0</v>
      </c>
      <c r="AY272" s="36">
        <f>CP272</f>
        <v>21</v>
      </c>
      <c r="AZ272" s="36"/>
      <c r="BA272" s="40">
        <v>50</v>
      </c>
      <c r="BB272" s="40">
        <v>20</v>
      </c>
      <c r="BC272" s="23" t="s">
        <v>210</v>
      </c>
      <c r="BD272" s="23" t="s">
        <v>210</v>
      </c>
      <c r="BE272" s="23" t="s">
        <v>211</v>
      </c>
      <c r="BF272" s="23" t="s">
        <v>212</v>
      </c>
      <c r="BG272" s="23">
        <v>0</v>
      </c>
      <c r="BH272" s="23" t="s">
        <v>209</v>
      </c>
      <c r="BI272" s="23" t="s">
        <v>210</v>
      </c>
      <c r="BJ272" s="23">
        <v>0</v>
      </c>
      <c r="BK272" s="23" t="s">
        <v>210</v>
      </c>
      <c r="BL272" s="23">
        <v>0</v>
      </c>
      <c r="BM272" s="23" t="s">
        <v>488</v>
      </c>
      <c r="BN272" s="23">
        <v>15340364333</v>
      </c>
      <c r="BO272" s="23"/>
      <c r="BP272" s="23" t="s">
        <v>209</v>
      </c>
      <c r="BQ272" s="49">
        <f t="shared" si="69"/>
        <v>0</v>
      </c>
      <c r="BR272" s="49">
        <f t="shared" si="67"/>
        <v>0</v>
      </c>
      <c r="BS272" s="49">
        <f t="shared" si="70"/>
        <v>0</v>
      </c>
      <c r="BT272" s="49">
        <f t="shared" si="71"/>
        <v>0</v>
      </c>
      <c r="BU272" s="49">
        <f t="shared" si="65"/>
        <v>0</v>
      </c>
      <c r="BV272" s="49">
        <f t="shared" si="72"/>
        <v>0</v>
      </c>
      <c r="BW272" s="49">
        <f t="shared" si="73"/>
        <v>0</v>
      </c>
      <c r="BX272" s="49">
        <f t="shared" si="74"/>
        <v>0</v>
      </c>
      <c r="BY272" s="36"/>
      <c r="BZ272" s="36"/>
      <c r="CA272" s="36"/>
      <c r="CB272" s="36"/>
      <c r="CC272" s="36"/>
      <c r="CD272" s="36"/>
      <c r="CE272" s="36">
        <f t="shared" si="75"/>
        <v>0</v>
      </c>
      <c r="CF272" s="36"/>
      <c r="CG272" s="36"/>
      <c r="CH272" s="36"/>
      <c r="CI272" s="36"/>
      <c r="CJ272" s="36"/>
      <c r="CK272" s="36"/>
      <c r="CL272" s="36"/>
      <c r="CM272" s="36"/>
      <c r="CN272" s="36"/>
      <c r="CO272" s="36">
        <v>0</v>
      </c>
      <c r="CP272" s="36">
        <v>21</v>
      </c>
      <c r="CQ272" s="36">
        <f t="shared" si="76"/>
        <v>0</v>
      </c>
      <c r="CR272" s="36"/>
      <c r="CS272" s="36"/>
      <c r="CT272" s="36"/>
      <c r="CU272" s="36"/>
      <c r="CV272" s="36"/>
      <c r="CW272" s="36"/>
      <c r="CX272" s="59">
        <f t="shared" si="66"/>
        <v>0</v>
      </c>
      <c r="CY272" s="36"/>
      <c r="CZ272" s="36"/>
      <c r="DA272" s="36"/>
      <c r="DB272" s="36"/>
      <c r="DC272" s="36"/>
      <c r="DD272" s="36"/>
      <c r="DE272" s="59">
        <f t="shared" si="77"/>
        <v>0</v>
      </c>
      <c r="DF272" s="59">
        <v>0</v>
      </c>
      <c r="DG272" s="59">
        <v>0</v>
      </c>
      <c r="DH272" s="59"/>
      <c r="DI272" s="59"/>
      <c r="DJ272" s="59"/>
      <c r="DK272" s="59" t="s">
        <v>4075</v>
      </c>
      <c r="DL272" s="59">
        <v>100</v>
      </c>
      <c r="DM272" s="23">
        <v>0</v>
      </c>
    </row>
    <row r="273" s="9" customFormat="1" ht="70" customHeight="1" spans="1:117">
      <c r="A273" s="23"/>
      <c r="B273" s="23"/>
      <c r="C273" s="23"/>
      <c r="D273" s="23"/>
      <c r="E273" s="23"/>
      <c r="F273" s="23"/>
      <c r="G273" s="23"/>
      <c r="H273" s="23"/>
      <c r="I273" s="23"/>
      <c r="J273" s="23"/>
      <c r="K273" s="23"/>
      <c r="L273" s="23"/>
      <c r="M273" s="23"/>
      <c r="N273" s="23"/>
      <c r="O273" s="23"/>
      <c r="P273" s="23"/>
      <c r="Q273" s="23">
        <f>SUBTOTAL(103,$W$7:W273)*1</f>
        <v>267</v>
      </c>
      <c r="R273" s="23"/>
      <c r="S273" s="23"/>
      <c r="T273" s="23"/>
      <c r="U273" s="23"/>
      <c r="V273" s="23" t="s">
        <v>4065</v>
      </c>
      <c r="W273" s="23" t="s">
        <v>2503</v>
      </c>
      <c r="X273" s="23" t="s">
        <v>215</v>
      </c>
      <c r="Y273" s="23" t="s">
        <v>571</v>
      </c>
      <c r="Z273" s="23" t="s">
        <v>2504</v>
      </c>
      <c r="AA273" s="23" t="s">
        <v>2505</v>
      </c>
      <c r="AB273" s="23" t="s">
        <v>196</v>
      </c>
      <c r="AC273" s="23" t="s">
        <v>2506</v>
      </c>
      <c r="AD273" s="23" t="s">
        <v>2507</v>
      </c>
      <c r="AE273" s="23" t="s">
        <v>2508</v>
      </c>
      <c r="AF273" s="23" t="s">
        <v>2509</v>
      </c>
      <c r="AG273" s="23" t="s">
        <v>2509</v>
      </c>
      <c r="AH273" s="23" t="s">
        <v>504</v>
      </c>
      <c r="AI273" s="23" t="s">
        <v>1764</v>
      </c>
      <c r="AJ273" s="23" t="s">
        <v>2510</v>
      </c>
      <c r="AK273" s="23" t="s">
        <v>2511</v>
      </c>
      <c r="AL273" s="23" t="s">
        <v>2512</v>
      </c>
      <c r="AM273" s="33" t="s">
        <v>734</v>
      </c>
      <c r="AN273" s="33" t="s">
        <v>1099</v>
      </c>
      <c r="AO273" s="23" t="s">
        <v>1457</v>
      </c>
      <c r="AP273" s="23" t="s">
        <v>107</v>
      </c>
      <c r="AQ273" s="23"/>
      <c r="AR273" s="23"/>
      <c r="AS273" s="23"/>
      <c r="AT273" s="23"/>
      <c r="AU273" s="36">
        <v>315</v>
      </c>
      <c r="AV273" s="36">
        <v>315</v>
      </c>
      <c r="AW273" s="36">
        <f t="shared" si="68"/>
        <v>315</v>
      </c>
      <c r="AX273" s="36">
        <f t="shared" si="64"/>
        <v>0</v>
      </c>
      <c r="AY273" s="36">
        <v>0</v>
      </c>
      <c r="AZ273" s="36"/>
      <c r="BA273" s="40">
        <v>2000</v>
      </c>
      <c r="BB273" s="40">
        <v>300</v>
      </c>
      <c r="BC273" s="23" t="s">
        <v>210</v>
      </c>
      <c r="BD273" s="23" t="s">
        <v>210</v>
      </c>
      <c r="BE273" s="23" t="s">
        <v>211</v>
      </c>
      <c r="BF273" s="23">
        <v>0</v>
      </c>
      <c r="BG273" s="23">
        <v>0</v>
      </c>
      <c r="BH273" s="23">
        <v>0</v>
      </c>
      <c r="BI273" s="23" t="s">
        <v>210</v>
      </c>
      <c r="BJ273" s="23">
        <v>0</v>
      </c>
      <c r="BK273" s="23" t="s">
        <v>210</v>
      </c>
      <c r="BL273" s="23">
        <v>0</v>
      </c>
      <c r="BM273" s="23" t="s">
        <v>1768</v>
      </c>
      <c r="BN273" s="23">
        <v>13308275600</v>
      </c>
      <c r="BO273" s="23"/>
      <c r="BP273" s="23" t="s">
        <v>209</v>
      </c>
      <c r="BQ273" s="49">
        <f t="shared" si="69"/>
        <v>315</v>
      </c>
      <c r="BR273" s="49">
        <f t="shared" si="67"/>
        <v>315</v>
      </c>
      <c r="BS273" s="49">
        <f t="shared" si="70"/>
        <v>315</v>
      </c>
      <c r="BT273" s="49">
        <f t="shared" si="71"/>
        <v>0</v>
      </c>
      <c r="BU273" s="49">
        <f t="shared" si="65"/>
        <v>0</v>
      </c>
      <c r="BV273" s="49">
        <f t="shared" si="72"/>
        <v>0</v>
      </c>
      <c r="BW273" s="49">
        <f t="shared" si="73"/>
        <v>0</v>
      </c>
      <c r="BX273" s="49">
        <f t="shared" si="74"/>
        <v>315</v>
      </c>
      <c r="BY273" s="49">
        <v>315</v>
      </c>
      <c r="BZ273" s="52" t="s">
        <v>4078</v>
      </c>
      <c r="CA273" s="52" t="s">
        <v>4079</v>
      </c>
      <c r="CB273" s="36"/>
      <c r="CC273" s="36"/>
      <c r="CD273" s="36"/>
      <c r="CE273" s="36">
        <f t="shared" si="75"/>
        <v>0</v>
      </c>
      <c r="CF273" s="36"/>
      <c r="CG273" s="36"/>
      <c r="CH273" s="36"/>
      <c r="CI273" s="36"/>
      <c r="CJ273" s="36"/>
      <c r="CK273" s="36"/>
      <c r="CL273" s="36"/>
      <c r="CM273" s="36"/>
      <c r="CN273" s="36"/>
      <c r="CO273" s="36"/>
      <c r="CP273" s="36"/>
      <c r="CQ273" s="36">
        <f t="shared" si="76"/>
        <v>0</v>
      </c>
      <c r="CR273" s="36"/>
      <c r="CS273" s="36"/>
      <c r="CT273" s="36"/>
      <c r="CU273" s="36"/>
      <c r="CV273" s="36"/>
      <c r="CW273" s="36"/>
      <c r="CX273" s="59">
        <f t="shared" si="66"/>
        <v>0</v>
      </c>
      <c r="CY273" s="36"/>
      <c r="CZ273" s="36"/>
      <c r="DA273" s="36"/>
      <c r="DB273" s="36"/>
      <c r="DC273" s="36"/>
      <c r="DD273" s="36"/>
      <c r="DE273" s="59">
        <f t="shared" si="77"/>
        <v>250</v>
      </c>
      <c r="DF273" s="59">
        <v>250</v>
      </c>
      <c r="DG273" s="59">
        <v>0</v>
      </c>
      <c r="DH273" s="59"/>
      <c r="DI273" s="59"/>
      <c r="DJ273" s="59"/>
      <c r="DK273" s="59" t="s">
        <v>4070</v>
      </c>
      <c r="DL273" s="59">
        <v>0</v>
      </c>
      <c r="DM273" s="23">
        <v>0</v>
      </c>
    </row>
    <row r="274" s="9" customFormat="1" ht="70" customHeight="1" spans="1:117">
      <c r="A274" s="23"/>
      <c r="B274" s="23"/>
      <c r="C274" s="23"/>
      <c r="D274" s="23"/>
      <c r="E274" s="23"/>
      <c r="F274" s="23"/>
      <c r="G274" s="23"/>
      <c r="H274" s="23"/>
      <c r="I274" s="23"/>
      <c r="J274" s="23"/>
      <c r="K274" s="23"/>
      <c r="L274" s="23"/>
      <c r="M274" s="23"/>
      <c r="N274" s="23"/>
      <c r="O274" s="23"/>
      <c r="P274" s="23"/>
      <c r="Q274" s="23">
        <f>SUBTOTAL(103,$W$7:W274)*1</f>
        <v>268</v>
      </c>
      <c r="R274" s="23" t="s">
        <v>4110</v>
      </c>
      <c r="S274" s="23">
        <v>-200</v>
      </c>
      <c r="T274" s="73"/>
      <c r="U274" s="23"/>
      <c r="V274" s="23" t="s">
        <v>4065</v>
      </c>
      <c r="W274" s="23" t="s">
        <v>4014</v>
      </c>
      <c r="X274" s="23" t="s">
        <v>215</v>
      </c>
      <c r="Y274" s="23" t="s">
        <v>277</v>
      </c>
      <c r="Z274" s="23" t="s">
        <v>278</v>
      </c>
      <c r="AA274" s="23" t="s">
        <v>4015</v>
      </c>
      <c r="AB274" s="23" t="s">
        <v>196</v>
      </c>
      <c r="AC274" s="23" t="s">
        <v>1760</v>
      </c>
      <c r="AD274" s="23" t="s">
        <v>4420</v>
      </c>
      <c r="AE274" s="23" t="s">
        <v>4421</v>
      </c>
      <c r="AF274" s="23" t="s">
        <v>4422</v>
      </c>
      <c r="AG274" s="23" t="s">
        <v>4422</v>
      </c>
      <c r="AH274" s="23" t="s">
        <v>504</v>
      </c>
      <c r="AI274" s="23" t="s">
        <v>1764</v>
      </c>
      <c r="AJ274" s="23" t="s">
        <v>4423</v>
      </c>
      <c r="AK274" s="23" t="s">
        <v>4424</v>
      </c>
      <c r="AL274" s="23" t="s">
        <v>2512</v>
      </c>
      <c r="AM274" s="33" t="s">
        <v>734</v>
      </c>
      <c r="AN274" s="33" t="s">
        <v>1099</v>
      </c>
      <c r="AO274" s="23"/>
      <c r="AP274" s="23"/>
      <c r="AQ274" s="23"/>
      <c r="AR274" s="23"/>
      <c r="AS274" s="23"/>
      <c r="AT274" s="23"/>
      <c r="AU274" s="36"/>
      <c r="AV274" s="36"/>
      <c r="AW274" s="36">
        <f t="shared" si="68"/>
        <v>0</v>
      </c>
      <c r="AX274" s="36">
        <f t="shared" si="64"/>
        <v>0</v>
      </c>
      <c r="AY274" s="36"/>
      <c r="AZ274" s="36"/>
      <c r="BA274" s="40">
        <v>0</v>
      </c>
      <c r="BB274" s="40">
        <v>0</v>
      </c>
      <c r="BC274" s="23">
        <v>0</v>
      </c>
      <c r="BD274" s="23">
        <v>0</v>
      </c>
      <c r="BE274" s="23">
        <v>0</v>
      </c>
      <c r="BF274" s="23">
        <v>0</v>
      </c>
      <c r="BG274" s="23">
        <v>0</v>
      </c>
      <c r="BH274" s="23">
        <v>0</v>
      </c>
      <c r="BI274" s="23">
        <v>0</v>
      </c>
      <c r="BJ274" s="23">
        <v>0</v>
      </c>
      <c r="BK274" s="23">
        <v>0</v>
      </c>
      <c r="BL274" s="23">
        <v>0</v>
      </c>
      <c r="BM274" s="23">
        <v>0</v>
      </c>
      <c r="BN274" s="23">
        <v>0</v>
      </c>
      <c r="BO274" s="23"/>
      <c r="BP274" s="23"/>
      <c r="BQ274" s="49">
        <f t="shared" si="69"/>
        <v>0</v>
      </c>
      <c r="BR274" s="49">
        <f t="shared" si="67"/>
        <v>0</v>
      </c>
      <c r="BS274" s="49">
        <f t="shared" si="70"/>
        <v>0</v>
      </c>
      <c r="BT274" s="49">
        <f t="shared" si="71"/>
        <v>0</v>
      </c>
      <c r="BU274" s="49">
        <f t="shared" si="65"/>
        <v>0</v>
      </c>
      <c r="BV274" s="49">
        <f t="shared" si="72"/>
        <v>0</v>
      </c>
      <c r="BW274" s="49">
        <f t="shared" si="73"/>
        <v>0</v>
      </c>
      <c r="BX274" s="49">
        <f t="shared" si="74"/>
        <v>0</v>
      </c>
      <c r="BY274" s="36"/>
      <c r="BZ274" s="36"/>
      <c r="CA274" s="36"/>
      <c r="CB274" s="36"/>
      <c r="CC274" s="36"/>
      <c r="CD274" s="36"/>
      <c r="CE274" s="36">
        <f t="shared" si="75"/>
        <v>0</v>
      </c>
      <c r="CF274" s="36"/>
      <c r="CG274" s="36"/>
      <c r="CH274" s="36"/>
      <c r="CI274" s="36"/>
      <c r="CJ274" s="36"/>
      <c r="CK274" s="36"/>
      <c r="CL274" s="36"/>
      <c r="CM274" s="36"/>
      <c r="CN274" s="36"/>
      <c r="CO274" s="36"/>
      <c r="CP274" s="36"/>
      <c r="CQ274" s="36">
        <f t="shared" si="76"/>
        <v>0</v>
      </c>
      <c r="CR274" s="36"/>
      <c r="CS274" s="36"/>
      <c r="CT274" s="36"/>
      <c r="CU274" s="36"/>
      <c r="CV274" s="36"/>
      <c r="CW274" s="36"/>
      <c r="CX274" s="59">
        <f t="shared" si="66"/>
        <v>0</v>
      </c>
      <c r="CY274" s="36"/>
      <c r="CZ274" s="36"/>
      <c r="DA274" s="36"/>
      <c r="DB274" s="36"/>
      <c r="DC274" s="36"/>
      <c r="DD274" s="36"/>
      <c r="DE274" s="59">
        <f t="shared" si="77"/>
        <v>0</v>
      </c>
      <c r="DF274" s="59">
        <v>0</v>
      </c>
      <c r="DG274" s="59">
        <v>0</v>
      </c>
      <c r="DH274" s="59"/>
      <c r="DI274" s="59"/>
      <c r="DJ274" s="59"/>
      <c r="DK274" s="59" t="s">
        <v>4113</v>
      </c>
      <c r="DL274" s="59"/>
      <c r="DM274" s="23"/>
    </row>
    <row r="275" s="9" customFormat="1" ht="70" customHeight="1" spans="1:117">
      <c r="A275" s="23"/>
      <c r="B275" s="23"/>
      <c r="C275" s="23"/>
      <c r="D275" s="23"/>
      <c r="E275" s="23"/>
      <c r="F275" s="23"/>
      <c r="G275" s="23"/>
      <c r="H275" s="23"/>
      <c r="I275" s="23"/>
      <c r="J275" s="23"/>
      <c r="K275" s="23"/>
      <c r="L275" s="23"/>
      <c r="M275" s="23"/>
      <c r="N275" s="23"/>
      <c r="O275" s="23"/>
      <c r="P275" s="23"/>
      <c r="Q275" s="23">
        <f>SUBTOTAL(103,$W$7:W275)*1</f>
        <v>269</v>
      </c>
      <c r="R275" s="23"/>
      <c r="S275" s="23"/>
      <c r="T275" s="23"/>
      <c r="U275" s="23"/>
      <c r="V275" s="23" t="s">
        <v>4065</v>
      </c>
      <c r="W275" s="23" t="s">
        <v>2513</v>
      </c>
      <c r="X275" s="23" t="s">
        <v>215</v>
      </c>
      <c r="Y275" s="23" t="s">
        <v>216</v>
      </c>
      <c r="Z275" s="23" t="s">
        <v>217</v>
      </c>
      <c r="AA275" s="23" t="s">
        <v>2514</v>
      </c>
      <c r="AB275" s="23" t="s">
        <v>196</v>
      </c>
      <c r="AC275" s="23" t="s">
        <v>2515</v>
      </c>
      <c r="AD275" s="23" t="s">
        <v>2516</v>
      </c>
      <c r="AE275" s="23" t="s">
        <v>2517</v>
      </c>
      <c r="AF275" s="23" t="s">
        <v>2518</v>
      </c>
      <c r="AG275" s="23" t="s">
        <v>2519</v>
      </c>
      <c r="AH275" s="23" t="s">
        <v>2520</v>
      </c>
      <c r="AI275" s="23" t="s">
        <v>377</v>
      </c>
      <c r="AJ275" s="23" t="s">
        <v>2521</v>
      </c>
      <c r="AK275" s="23" t="s">
        <v>2522</v>
      </c>
      <c r="AL275" s="23" t="s">
        <v>2523</v>
      </c>
      <c r="AM275" s="33" t="s">
        <v>2487</v>
      </c>
      <c r="AN275" s="33">
        <v>0.9</v>
      </c>
      <c r="AO275" s="23" t="s">
        <v>1457</v>
      </c>
      <c r="AP275" s="23" t="s">
        <v>60</v>
      </c>
      <c r="AQ275" s="23"/>
      <c r="AR275" s="23"/>
      <c r="AS275" s="23"/>
      <c r="AT275" s="23"/>
      <c r="AU275" s="36">
        <v>33</v>
      </c>
      <c r="AV275" s="36">
        <v>33</v>
      </c>
      <c r="AW275" s="36">
        <f t="shared" si="68"/>
        <v>33</v>
      </c>
      <c r="AX275" s="36">
        <f t="shared" si="64"/>
        <v>0</v>
      </c>
      <c r="AY275" s="36">
        <v>0</v>
      </c>
      <c r="AZ275" s="36"/>
      <c r="BA275" s="40">
        <v>48</v>
      </c>
      <c r="BB275" s="40">
        <v>10</v>
      </c>
      <c r="BC275" s="23" t="s">
        <v>210</v>
      </c>
      <c r="BD275" s="23" t="s">
        <v>210</v>
      </c>
      <c r="BE275" s="23" t="s">
        <v>211</v>
      </c>
      <c r="BF275" s="23" t="s">
        <v>212</v>
      </c>
      <c r="BG275" s="23">
        <v>0</v>
      </c>
      <c r="BH275" s="23" t="s">
        <v>210</v>
      </c>
      <c r="BI275" s="23" t="s">
        <v>210</v>
      </c>
      <c r="BJ275" s="23">
        <v>0</v>
      </c>
      <c r="BK275" s="23" t="s">
        <v>210</v>
      </c>
      <c r="BL275" s="23">
        <v>0</v>
      </c>
      <c r="BM275" s="23" t="s">
        <v>2524</v>
      </c>
      <c r="BN275" s="23" t="s">
        <v>2525</v>
      </c>
      <c r="BO275" s="23"/>
      <c r="BP275" s="23" t="s">
        <v>209</v>
      </c>
      <c r="BQ275" s="49">
        <f t="shared" si="69"/>
        <v>33</v>
      </c>
      <c r="BR275" s="49">
        <f t="shared" si="67"/>
        <v>33</v>
      </c>
      <c r="BS275" s="49">
        <f t="shared" si="70"/>
        <v>0</v>
      </c>
      <c r="BT275" s="49">
        <f t="shared" si="71"/>
        <v>33</v>
      </c>
      <c r="BU275" s="49">
        <f t="shared" si="65"/>
        <v>0</v>
      </c>
      <c r="BV275" s="49">
        <f t="shared" si="72"/>
        <v>0</v>
      </c>
      <c r="BW275" s="49">
        <f t="shared" si="73"/>
        <v>0</v>
      </c>
      <c r="BX275" s="49">
        <f t="shared" si="74"/>
        <v>0</v>
      </c>
      <c r="BY275" s="36"/>
      <c r="BZ275" s="36"/>
      <c r="CA275" s="36"/>
      <c r="CB275" s="36"/>
      <c r="CC275" s="36"/>
      <c r="CD275" s="36"/>
      <c r="CE275" s="36">
        <f t="shared" si="75"/>
        <v>33</v>
      </c>
      <c r="CF275" s="36">
        <v>33</v>
      </c>
      <c r="CG275" s="36" t="s">
        <v>4066</v>
      </c>
      <c r="CH275" s="36" t="s">
        <v>4104</v>
      </c>
      <c r="CI275" s="36"/>
      <c r="CJ275" s="36"/>
      <c r="CK275" s="36"/>
      <c r="CL275" s="36"/>
      <c r="CM275" s="36"/>
      <c r="CN275" s="36"/>
      <c r="CO275" s="36"/>
      <c r="CP275" s="36"/>
      <c r="CQ275" s="36">
        <f t="shared" si="76"/>
        <v>0</v>
      </c>
      <c r="CR275" s="36"/>
      <c r="CS275" s="36"/>
      <c r="CT275" s="36"/>
      <c r="CU275" s="36"/>
      <c r="CV275" s="36"/>
      <c r="CW275" s="36"/>
      <c r="CX275" s="59">
        <f t="shared" si="66"/>
        <v>0</v>
      </c>
      <c r="CY275" s="36"/>
      <c r="CZ275" s="36"/>
      <c r="DA275" s="36"/>
      <c r="DB275" s="36"/>
      <c r="DC275" s="36"/>
      <c r="DD275" s="36"/>
      <c r="DE275" s="59">
        <f t="shared" si="77"/>
        <v>33</v>
      </c>
      <c r="DF275" s="59">
        <v>0</v>
      </c>
      <c r="DG275" s="59">
        <v>33</v>
      </c>
      <c r="DH275" s="59"/>
      <c r="DI275" s="59"/>
      <c r="DJ275" s="59"/>
      <c r="DK275" s="59" t="s">
        <v>4071</v>
      </c>
      <c r="DL275" s="59">
        <v>1</v>
      </c>
      <c r="DM275" s="23" t="s">
        <v>4182</v>
      </c>
    </row>
    <row r="276" s="9" customFormat="1" ht="70" customHeight="1" spans="1:117">
      <c r="A276" s="23"/>
      <c r="B276" s="23"/>
      <c r="C276" s="23"/>
      <c r="D276" s="23"/>
      <c r="E276" s="23"/>
      <c r="F276" s="23"/>
      <c r="G276" s="23"/>
      <c r="H276" s="23"/>
      <c r="I276" s="23"/>
      <c r="J276" s="23"/>
      <c r="K276" s="23"/>
      <c r="L276" s="23"/>
      <c r="M276" s="23"/>
      <c r="N276" s="23"/>
      <c r="O276" s="23"/>
      <c r="P276" s="23"/>
      <c r="Q276" s="23">
        <f>SUBTOTAL(103,$W$7:W276)*1</f>
        <v>270</v>
      </c>
      <c r="R276" s="23"/>
      <c r="S276" s="23"/>
      <c r="T276" s="30"/>
      <c r="U276" s="23"/>
      <c r="V276" s="23" t="s">
        <v>4065</v>
      </c>
      <c r="W276" s="23" t="s">
        <v>2526</v>
      </c>
      <c r="X276" s="23" t="s">
        <v>192</v>
      </c>
      <c r="Y276" s="23" t="s">
        <v>193</v>
      </c>
      <c r="Z276" s="23" t="s">
        <v>1835</v>
      </c>
      <c r="AA276" s="23" t="s">
        <v>2527</v>
      </c>
      <c r="AB276" s="23" t="s">
        <v>196</v>
      </c>
      <c r="AC276" s="23" t="s">
        <v>2528</v>
      </c>
      <c r="AD276" s="23" t="s">
        <v>2529</v>
      </c>
      <c r="AE276" s="23" t="s">
        <v>2530</v>
      </c>
      <c r="AF276" s="23" t="s">
        <v>2527</v>
      </c>
      <c r="AG276" s="23" t="s">
        <v>2531</v>
      </c>
      <c r="AH276" s="23" t="s">
        <v>224</v>
      </c>
      <c r="AI276" s="23" t="s">
        <v>225</v>
      </c>
      <c r="AJ276" s="23" t="s">
        <v>2532</v>
      </c>
      <c r="AK276" s="23" t="s">
        <v>2533</v>
      </c>
      <c r="AL276" s="23" t="s">
        <v>2534</v>
      </c>
      <c r="AM276" s="33" t="s">
        <v>2535</v>
      </c>
      <c r="AN276" s="33" t="s">
        <v>290</v>
      </c>
      <c r="AO276" s="23" t="s">
        <v>1457</v>
      </c>
      <c r="AP276" s="23" t="s">
        <v>86</v>
      </c>
      <c r="AQ276" s="23"/>
      <c r="AR276" s="23"/>
      <c r="AS276" s="23"/>
      <c r="AT276" s="23"/>
      <c r="AU276" s="36">
        <v>42</v>
      </c>
      <c r="AV276" s="36">
        <v>42</v>
      </c>
      <c r="AW276" s="36">
        <f t="shared" si="68"/>
        <v>42</v>
      </c>
      <c r="AX276" s="36">
        <f t="shared" si="64"/>
        <v>0</v>
      </c>
      <c r="AY276" s="36">
        <v>0</v>
      </c>
      <c r="AZ276" s="36"/>
      <c r="BA276" s="40">
        <v>95</v>
      </c>
      <c r="BB276" s="40">
        <v>12</v>
      </c>
      <c r="BC276" s="23" t="s">
        <v>210</v>
      </c>
      <c r="BD276" s="23" t="s">
        <v>210</v>
      </c>
      <c r="BE276" s="23" t="s">
        <v>211</v>
      </c>
      <c r="BF276" s="23" t="s">
        <v>212</v>
      </c>
      <c r="BG276" s="23">
        <v>0</v>
      </c>
      <c r="BH276" s="23" t="s">
        <v>210</v>
      </c>
      <c r="BI276" s="23" t="s">
        <v>210</v>
      </c>
      <c r="BJ276" s="23">
        <v>0</v>
      </c>
      <c r="BK276" s="23" t="s">
        <v>210</v>
      </c>
      <c r="BL276" s="23">
        <v>0</v>
      </c>
      <c r="BM276" s="23" t="s">
        <v>1166</v>
      </c>
      <c r="BN276" s="23" t="s">
        <v>1167</v>
      </c>
      <c r="BO276" s="23"/>
      <c r="BP276" s="23" t="s">
        <v>209</v>
      </c>
      <c r="BQ276" s="49">
        <f t="shared" si="69"/>
        <v>42</v>
      </c>
      <c r="BR276" s="49">
        <f t="shared" si="67"/>
        <v>42</v>
      </c>
      <c r="BS276" s="49">
        <f t="shared" si="70"/>
        <v>42</v>
      </c>
      <c r="BT276" s="49">
        <f t="shared" si="71"/>
        <v>0</v>
      </c>
      <c r="BU276" s="49">
        <f t="shared" si="65"/>
        <v>0</v>
      </c>
      <c r="BV276" s="49">
        <f t="shared" si="72"/>
        <v>0</v>
      </c>
      <c r="BW276" s="49">
        <f t="shared" si="73"/>
        <v>0</v>
      </c>
      <c r="BX276" s="49">
        <f t="shared" si="74"/>
        <v>42</v>
      </c>
      <c r="BY276" s="49">
        <v>42</v>
      </c>
      <c r="BZ276" s="52" t="s">
        <v>4078</v>
      </c>
      <c r="CA276" s="52" t="s">
        <v>4079</v>
      </c>
      <c r="CB276" s="36"/>
      <c r="CC276" s="36"/>
      <c r="CD276" s="36"/>
      <c r="CE276" s="36">
        <f t="shared" si="75"/>
        <v>0</v>
      </c>
      <c r="CF276" s="36"/>
      <c r="CG276" s="36"/>
      <c r="CH276" s="36"/>
      <c r="CI276" s="36"/>
      <c r="CJ276" s="36"/>
      <c r="CK276" s="36"/>
      <c r="CL276" s="36"/>
      <c r="CM276" s="36"/>
      <c r="CN276" s="36"/>
      <c r="CO276" s="36"/>
      <c r="CP276" s="36"/>
      <c r="CQ276" s="36">
        <f t="shared" si="76"/>
        <v>0</v>
      </c>
      <c r="CR276" s="36"/>
      <c r="CS276" s="36"/>
      <c r="CT276" s="36"/>
      <c r="CU276" s="36"/>
      <c r="CV276" s="36"/>
      <c r="CW276" s="36"/>
      <c r="CX276" s="59">
        <f t="shared" si="66"/>
        <v>0</v>
      </c>
      <c r="CY276" s="36"/>
      <c r="CZ276" s="36"/>
      <c r="DA276" s="36"/>
      <c r="DB276" s="36"/>
      <c r="DC276" s="36"/>
      <c r="DD276" s="36"/>
      <c r="DE276" s="59">
        <f t="shared" si="77"/>
        <v>42</v>
      </c>
      <c r="DF276" s="59">
        <v>42</v>
      </c>
      <c r="DG276" s="59">
        <v>0</v>
      </c>
      <c r="DH276" s="59"/>
      <c r="DI276" s="59"/>
      <c r="DJ276" s="59"/>
      <c r="DK276" s="59" t="s">
        <v>4187</v>
      </c>
      <c r="DL276" s="59">
        <v>100</v>
      </c>
      <c r="DM276" s="23">
        <v>0</v>
      </c>
    </row>
    <row r="277" s="9" customFormat="1" ht="70" customHeight="1" spans="1:117">
      <c r="A277" s="23"/>
      <c r="B277" s="23"/>
      <c r="C277" s="23"/>
      <c r="D277" s="23"/>
      <c r="E277" s="23"/>
      <c r="F277" s="23"/>
      <c r="G277" s="23"/>
      <c r="H277" s="23"/>
      <c r="I277" s="23"/>
      <c r="J277" s="23"/>
      <c r="K277" s="23"/>
      <c r="L277" s="23"/>
      <c r="M277" s="23"/>
      <c r="N277" s="23"/>
      <c r="O277" s="23"/>
      <c r="P277" s="23"/>
      <c r="Q277" s="23">
        <f>SUBTOTAL(103,$W$7:W277)*1</f>
        <v>271</v>
      </c>
      <c r="R277" s="23"/>
      <c r="S277" s="23"/>
      <c r="T277" s="23"/>
      <c r="U277" s="23"/>
      <c r="V277" s="23" t="s">
        <v>4065</v>
      </c>
      <c r="W277" s="23" t="s">
        <v>2536</v>
      </c>
      <c r="X277" s="23" t="s">
        <v>192</v>
      </c>
      <c r="Y277" s="23" t="s">
        <v>193</v>
      </c>
      <c r="Z277" s="23" t="s">
        <v>1835</v>
      </c>
      <c r="AA277" s="23" t="s">
        <v>2537</v>
      </c>
      <c r="AB277" s="23" t="s">
        <v>196</v>
      </c>
      <c r="AC277" s="23" t="s">
        <v>21</v>
      </c>
      <c r="AD277" s="23" t="s">
        <v>2538</v>
      </c>
      <c r="AE277" s="23" t="s">
        <v>2539</v>
      </c>
      <c r="AF277" s="23" t="s">
        <v>2537</v>
      </c>
      <c r="AG277" s="23" t="s">
        <v>2537</v>
      </c>
      <c r="AH277" s="23" t="s">
        <v>224</v>
      </c>
      <c r="AI277" s="23" t="s">
        <v>225</v>
      </c>
      <c r="AJ277" s="23" t="s">
        <v>2540</v>
      </c>
      <c r="AK277" s="23" t="s">
        <v>2541</v>
      </c>
      <c r="AL277" s="23" t="s">
        <v>2542</v>
      </c>
      <c r="AM277" s="33" t="s">
        <v>815</v>
      </c>
      <c r="AN277" s="33" t="s">
        <v>207</v>
      </c>
      <c r="AO277" s="23" t="s">
        <v>1457</v>
      </c>
      <c r="AP277" s="23" t="s">
        <v>20</v>
      </c>
      <c r="AQ277" s="23"/>
      <c r="AR277" s="23"/>
      <c r="AS277" s="23"/>
      <c r="AT277" s="23"/>
      <c r="AU277" s="36">
        <v>25</v>
      </c>
      <c r="AV277" s="36">
        <v>25</v>
      </c>
      <c r="AW277" s="36">
        <f t="shared" si="68"/>
        <v>25</v>
      </c>
      <c r="AX277" s="36">
        <f t="shared" si="64"/>
        <v>0</v>
      </c>
      <c r="AY277" s="36">
        <v>0</v>
      </c>
      <c r="AZ277" s="36"/>
      <c r="BA277" s="40">
        <v>135</v>
      </c>
      <c r="BB277" s="40">
        <v>30</v>
      </c>
      <c r="BC277" s="23" t="s">
        <v>210</v>
      </c>
      <c r="BD277" s="23" t="s">
        <v>210</v>
      </c>
      <c r="BE277" s="23" t="s">
        <v>211</v>
      </c>
      <c r="BF277" s="23" t="s">
        <v>212</v>
      </c>
      <c r="BG277" s="23">
        <v>0</v>
      </c>
      <c r="BH277" s="23" t="s">
        <v>210</v>
      </c>
      <c r="BI277" s="23" t="s">
        <v>210</v>
      </c>
      <c r="BJ277" s="23">
        <v>0</v>
      </c>
      <c r="BK277" s="23" t="s">
        <v>210</v>
      </c>
      <c r="BL277" s="23">
        <v>0</v>
      </c>
      <c r="BM277" s="23" t="s">
        <v>2543</v>
      </c>
      <c r="BN277" s="23">
        <v>13896896648</v>
      </c>
      <c r="BO277" s="23"/>
      <c r="BP277" s="23" t="s">
        <v>209</v>
      </c>
      <c r="BQ277" s="49">
        <f t="shared" si="69"/>
        <v>25</v>
      </c>
      <c r="BR277" s="49">
        <f t="shared" si="67"/>
        <v>25</v>
      </c>
      <c r="BS277" s="49">
        <f t="shared" si="70"/>
        <v>25</v>
      </c>
      <c r="BT277" s="49">
        <f t="shared" si="71"/>
        <v>0</v>
      </c>
      <c r="BU277" s="49">
        <f t="shared" si="65"/>
        <v>0</v>
      </c>
      <c r="BV277" s="49">
        <f t="shared" si="72"/>
        <v>0</v>
      </c>
      <c r="BW277" s="49">
        <f t="shared" si="73"/>
        <v>0</v>
      </c>
      <c r="BX277" s="49">
        <f t="shared" si="74"/>
        <v>25</v>
      </c>
      <c r="BY277" s="49">
        <v>25</v>
      </c>
      <c r="BZ277" s="52" t="s">
        <v>4078</v>
      </c>
      <c r="CA277" s="52" t="s">
        <v>4079</v>
      </c>
      <c r="CB277" s="36"/>
      <c r="CC277" s="36"/>
      <c r="CD277" s="36"/>
      <c r="CE277" s="36">
        <f t="shared" si="75"/>
        <v>0</v>
      </c>
      <c r="CF277" s="36"/>
      <c r="CG277" s="36"/>
      <c r="CH277" s="36"/>
      <c r="CI277" s="36"/>
      <c r="CJ277" s="36"/>
      <c r="CK277" s="36"/>
      <c r="CL277" s="36"/>
      <c r="CM277" s="36"/>
      <c r="CN277" s="36"/>
      <c r="CO277" s="36"/>
      <c r="CP277" s="36"/>
      <c r="CQ277" s="36">
        <f t="shared" si="76"/>
        <v>0</v>
      </c>
      <c r="CR277" s="36"/>
      <c r="CS277" s="36"/>
      <c r="CT277" s="36"/>
      <c r="CU277" s="36"/>
      <c r="CV277" s="36"/>
      <c r="CW277" s="36"/>
      <c r="CX277" s="59">
        <f t="shared" si="66"/>
        <v>0</v>
      </c>
      <c r="CY277" s="36"/>
      <c r="CZ277" s="36"/>
      <c r="DA277" s="36"/>
      <c r="DB277" s="36"/>
      <c r="DC277" s="36"/>
      <c r="DD277" s="36"/>
      <c r="DE277" s="59">
        <f t="shared" si="77"/>
        <v>20</v>
      </c>
      <c r="DF277" s="59">
        <v>20</v>
      </c>
      <c r="DG277" s="59">
        <v>0</v>
      </c>
      <c r="DH277" s="59"/>
      <c r="DI277" s="59"/>
      <c r="DJ277" s="59"/>
      <c r="DK277" s="59" t="s">
        <v>4070</v>
      </c>
      <c r="DL277" s="59">
        <v>0</v>
      </c>
      <c r="DM277" s="23">
        <v>0</v>
      </c>
    </row>
    <row r="278" s="9" customFormat="1" ht="70" customHeight="1" spans="1:117">
      <c r="A278" s="23"/>
      <c r="B278" s="23"/>
      <c r="C278" s="23"/>
      <c r="D278" s="23"/>
      <c r="E278" s="23"/>
      <c r="F278" s="23"/>
      <c r="G278" s="23"/>
      <c r="H278" s="23"/>
      <c r="I278" s="23"/>
      <c r="J278" s="23"/>
      <c r="K278" s="23"/>
      <c r="L278" s="23"/>
      <c r="M278" s="23"/>
      <c r="N278" s="23"/>
      <c r="O278" s="23"/>
      <c r="P278" s="23"/>
      <c r="Q278" s="23">
        <f>SUBTOTAL(103,$W$7:W278)*1</f>
        <v>272</v>
      </c>
      <c r="R278" s="23"/>
      <c r="S278" s="23"/>
      <c r="T278" s="30"/>
      <c r="U278" s="23"/>
      <c r="V278" s="23" t="s">
        <v>4065</v>
      </c>
      <c r="W278" s="23" t="s">
        <v>2544</v>
      </c>
      <c r="X278" s="23" t="s">
        <v>215</v>
      </c>
      <c r="Y278" s="23" t="s">
        <v>1834</v>
      </c>
      <c r="Z278" s="23" t="s">
        <v>1835</v>
      </c>
      <c r="AA278" s="23" t="s">
        <v>2545</v>
      </c>
      <c r="AB278" s="23" t="s">
        <v>196</v>
      </c>
      <c r="AC278" s="23" t="s">
        <v>2546</v>
      </c>
      <c r="AD278" s="23" t="s">
        <v>2547</v>
      </c>
      <c r="AE278" s="23" t="s">
        <v>2547</v>
      </c>
      <c r="AF278" s="23" t="s">
        <v>2547</v>
      </c>
      <c r="AG278" s="23" t="s">
        <v>2545</v>
      </c>
      <c r="AH278" s="23" t="s">
        <v>2548</v>
      </c>
      <c r="AI278" s="23" t="s">
        <v>225</v>
      </c>
      <c r="AJ278" s="23" t="s">
        <v>2549</v>
      </c>
      <c r="AK278" s="23" t="s">
        <v>2550</v>
      </c>
      <c r="AL278" s="23" t="s">
        <v>2551</v>
      </c>
      <c r="AM278" s="33" t="s">
        <v>815</v>
      </c>
      <c r="AN278" s="33" t="s">
        <v>2552</v>
      </c>
      <c r="AO278" s="23" t="s">
        <v>1457</v>
      </c>
      <c r="AP278" s="23" t="s">
        <v>93</v>
      </c>
      <c r="AQ278" s="23"/>
      <c r="AR278" s="23"/>
      <c r="AS278" s="23"/>
      <c r="AT278" s="23"/>
      <c r="AU278" s="36">
        <v>20</v>
      </c>
      <c r="AV278" s="36">
        <v>20</v>
      </c>
      <c r="AW278" s="36">
        <f t="shared" si="68"/>
        <v>20</v>
      </c>
      <c r="AX278" s="36">
        <f t="shared" si="64"/>
        <v>0</v>
      </c>
      <c r="AY278" s="36">
        <v>0</v>
      </c>
      <c r="AZ278" s="36"/>
      <c r="BA278" s="40">
        <v>3000</v>
      </c>
      <c r="BB278" s="40">
        <v>0</v>
      </c>
      <c r="BC278" s="23" t="s">
        <v>210</v>
      </c>
      <c r="BD278" s="23" t="s">
        <v>210</v>
      </c>
      <c r="BE278" s="23" t="s">
        <v>211</v>
      </c>
      <c r="BF278" s="23" t="s">
        <v>212</v>
      </c>
      <c r="BG278" s="23">
        <v>0</v>
      </c>
      <c r="BH278" s="23" t="s">
        <v>209</v>
      </c>
      <c r="BI278" s="23" t="s">
        <v>210</v>
      </c>
      <c r="BJ278" s="23">
        <v>0</v>
      </c>
      <c r="BK278" s="23" t="s">
        <v>210</v>
      </c>
      <c r="BL278" s="23">
        <v>0</v>
      </c>
      <c r="BM278" s="23" t="s">
        <v>1844</v>
      </c>
      <c r="BN278" s="23">
        <v>13389696627</v>
      </c>
      <c r="BO278" s="23"/>
      <c r="BP278" s="23" t="s">
        <v>209</v>
      </c>
      <c r="BQ278" s="49">
        <f t="shared" si="69"/>
        <v>20</v>
      </c>
      <c r="BR278" s="49">
        <f t="shared" si="67"/>
        <v>20</v>
      </c>
      <c r="BS278" s="49">
        <f t="shared" si="70"/>
        <v>20</v>
      </c>
      <c r="BT278" s="49">
        <f t="shared" si="71"/>
        <v>0</v>
      </c>
      <c r="BU278" s="49">
        <f t="shared" si="65"/>
        <v>0</v>
      </c>
      <c r="BV278" s="49">
        <f t="shared" si="72"/>
        <v>0</v>
      </c>
      <c r="BW278" s="49">
        <f t="shared" si="73"/>
        <v>0</v>
      </c>
      <c r="BX278" s="49">
        <f t="shared" si="74"/>
        <v>20</v>
      </c>
      <c r="BY278" s="49">
        <v>20</v>
      </c>
      <c r="BZ278" s="49" t="s">
        <v>4073</v>
      </c>
      <c r="CA278" s="49" t="s">
        <v>4074</v>
      </c>
      <c r="CB278" s="36"/>
      <c r="CC278" s="36"/>
      <c r="CD278" s="36"/>
      <c r="CE278" s="36">
        <f t="shared" si="75"/>
        <v>0</v>
      </c>
      <c r="CF278" s="36"/>
      <c r="CG278" s="36"/>
      <c r="CH278" s="36"/>
      <c r="CI278" s="36"/>
      <c r="CJ278" s="36"/>
      <c r="CK278" s="36"/>
      <c r="CL278" s="36"/>
      <c r="CM278" s="36"/>
      <c r="CN278" s="36"/>
      <c r="CO278" s="36"/>
      <c r="CP278" s="36"/>
      <c r="CQ278" s="36">
        <f t="shared" si="76"/>
        <v>0</v>
      </c>
      <c r="CR278" s="36"/>
      <c r="CS278" s="36"/>
      <c r="CT278" s="36"/>
      <c r="CU278" s="36"/>
      <c r="CV278" s="36"/>
      <c r="CW278" s="36"/>
      <c r="CX278" s="59">
        <f t="shared" si="66"/>
        <v>0</v>
      </c>
      <c r="CY278" s="36"/>
      <c r="CZ278" s="36"/>
      <c r="DA278" s="36"/>
      <c r="DB278" s="36"/>
      <c r="DC278" s="36"/>
      <c r="DD278" s="36"/>
      <c r="DE278" s="59">
        <f t="shared" si="77"/>
        <v>20</v>
      </c>
      <c r="DF278" s="59">
        <v>20</v>
      </c>
      <c r="DG278" s="59">
        <v>0</v>
      </c>
      <c r="DH278" s="59"/>
      <c r="DI278" s="59"/>
      <c r="DJ278" s="59"/>
      <c r="DK278" s="59" t="s">
        <v>4075</v>
      </c>
      <c r="DL278" s="59">
        <v>0</v>
      </c>
      <c r="DM278" s="23">
        <v>0</v>
      </c>
    </row>
    <row r="279" s="9" customFormat="1" ht="70" customHeight="1" spans="1:117">
      <c r="A279" s="23"/>
      <c r="B279" s="23"/>
      <c r="C279" s="23"/>
      <c r="D279" s="23"/>
      <c r="E279" s="23"/>
      <c r="F279" s="23"/>
      <c r="G279" s="23"/>
      <c r="H279" s="23"/>
      <c r="I279" s="23"/>
      <c r="J279" s="23"/>
      <c r="K279" s="23"/>
      <c r="L279" s="23"/>
      <c r="M279" s="23"/>
      <c r="N279" s="23"/>
      <c r="O279" s="23"/>
      <c r="P279" s="23"/>
      <c r="Q279" s="23">
        <f>SUBTOTAL(103,$W$7:W279)*1</f>
        <v>273</v>
      </c>
      <c r="R279" s="23"/>
      <c r="S279" s="23"/>
      <c r="T279" s="23"/>
      <c r="U279" s="23"/>
      <c r="V279" s="23" t="s">
        <v>4065</v>
      </c>
      <c r="W279" s="23" t="s">
        <v>2553</v>
      </c>
      <c r="X279" s="23" t="s">
        <v>192</v>
      </c>
      <c r="Y279" s="23" t="s">
        <v>193</v>
      </c>
      <c r="Z279" s="23" t="s">
        <v>1207</v>
      </c>
      <c r="AA279" s="23" t="s">
        <v>2554</v>
      </c>
      <c r="AB279" s="23" t="s">
        <v>629</v>
      </c>
      <c r="AC279" s="23" t="s">
        <v>2555</v>
      </c>
      <c r="AD279" s="23" t="s">
        <v>2556</v>
      </c>
      <c r="AE279" s="23" t="s">
        <v>2557</v>
      </c>
      <c r="AF279" s="23" t="s">
        <v>2558</v>
      </c>
      <c r="AG279" s="23" t="s">
        <v>2559</v>
      </c>
      <c r="AH279" s="23" t="s">
        <v>1261</v>
      </c>
      <c r="AI279" s="23" t="s">
        <v>225</v>
      </c>
      <c r="AJ279" s="23" t="s">
        <v>2560</v>
      </c>
      <c r="AK279" s="23" t="s">
        <v>2125</v>
      </c>
      <c r="AL279" s="23" t="s">
        <v>2561</v>
      </c>
      <c r="AM279" s="33" t="s">
        <v>558</v>
      </c>
      <c r="AN279" s="33" t="s">
        <v>1265</v>
      </c>
      <c r="AO279" s="23" t="s">
        <v>1457</v>
      </c>
      <c r="AP279" s="23" t="s">
        <v>42</v>
      </c>
      <c r="AQ279" s="23"/>
      <c r="AR279" s="23"/>
      <c r="AS279" s="23"/>
      <c r="AT279" s="23"/>
      <c r="AU279" s="36">
        <v>300</v>
      </c>
      <c r="AV279" s="36">
        <v>300</v>
      </c>
      <c r="AW279" s="36">
        <f t="shared" si="68"/>
        <v>300</v>
      </c>
      <c r="AX279" s="36">
        <f t="shared" si="64"/>
        <v>0</v>
      </c>
      <c r="AY279" s="36">
        <v>0</v>
      </c>
      <c r="AZ279" s="36"/>
      <c r="BA279" s="40">
        <v>0</v>
      </c>
      <c r="BB279" s="40">
        <v>0</v>
      </c>
      <c r="BC279" s="23" t="s">
        <v>210</v>
      </c>
      <c r="BD279" s="23">
        <v>0</v>
      </c>
      <c r="BE279" s="23">
        <v>0</v>
      </c>
      <c r="BF279" s="23">
        <v>0</v>
      </c>
      <c r="BG279" s="23">
        <v>0</v>
      </c>
      <c r="BH279" s="23">
        <v>0</v>
      </c>
      <c r="BI279" s="23">
        <v>0</v>
      </c>
      <c r="BJ279" s="23">
        <v>0</v>
      </c>
      <c r="BK279" s="23">
        <v>0</v>
      </c>
      <c r="BL279" s="23">
        <v>0</v>
      </c>
      <c r="BM279" s="23">
        <v>0</v>
      </c>
      <c r="BN279" s="23">
        <v>0</v>
      </c>
      <c r="BO279" s="23"/>
      <c r="BP279" s="23" t="s">
        <v>209</v>
      </c>
      <c r="BQ279" s="49">
        <f t="shared" si="69"/>
        <v>300</v>
      </c>
      <c r="BR279" s="49">
        <f t="shared" si="67"/>
        <v>300</v>
      </c>
      <c r="BS279" s="49">
        <f t="shared" si="70"/>
        <v>300</v>
      </c>
      <c r="BT279" s="49">
        <f t="shared" si="71"/>
        <v>0</v>
      </c>
      <c r="BU279" s="49">
        <f t="shared" si="65"/>
        <v>0</v>
      </c>
      <c r="BV279" s="49">
        <f t="shared" si="72"/>
        <v>0</v>
      </c>
      <c r="BW279" s="49">
        <f t="shared" si="73"/>
        <v>0</v>
      </c>
      <c r="BX279" s="49">
        <f t="shared" si="74"/>
        <v>300</v>
      </c>
      <c r="BY279" s="49">
        <v>230</v>
      </c>
      <c r="BZ279" s="52" t="s">
        <v>4078</v>
      </c>
      <c r="CA279" s="52" t="s">
        <v>4079</v>
      </c>
      <c r="CB279" s="49">
        <v>70</v>
      </c>
      <c r="CC279" s="52" t="s">
        <v>4073</v>
      </c>
      <c r="CD279" s="49" t="s">
        <v>4425</v>
      </c>
      <c r="CE279" s="36">
        <f t="shared" si="75"/>
        <v>0</v>
      </c>
      <c r="CF279" s="49"/>
      <c r="CG279" s="52"/>
      <c r="CH279" s="49"/>
      <c r="CI279" s="36"/>
      <c r="CJ279" s="36"/>
      <c r="CK279" s="36"/>
      <c r="CL279" s="36"/>
      <c r="CM279" s="36"/>
      <c r="CN279" s="36"/>
      <c r="CO279" s="36"/>
      <c r="CP279" s="36"/>
      <c r="CQ279" s="36">
        <f t="shared" si="76"/>
        <v>0</v>
      </c>
      <c r="CR279" s="36"/>
      <c r="CS279" s="36"/>
      <c r="CT279" s="36"/>
      <c r="CU279" s="36"/>
      <c r="CV279" s="36"/>
      <c r="CW279" s="36"/>
      <c r="CX279" s="59">
        <f t="shared" si="66"/>
        <v>0</v>
      </c>
      <c r="CY279" s="36"/>
      <c r="CZ279" s="36"/>
      <c r="DA279" s="36"/>
      <c r="DB279" s="36"/>
      <c r="DC279" s="36"/>
      <c r="DD279" s="36"/>
      <c r="DE279" s="59">
        <f t="shared" si="77"/>
        <v>240.75</v>
      </c>
      <c r="DF279" s="59">
        <v>240.75</v>
      </c>
      <c r="DG279" s="59">
        <v>0</v>
      </c>
      <c r="DH279" s="59"/>
      <c r="DI279" s="59"/>
      <c r="DJ279" s="59"/>
      <c r="DK279" s="59" t="s">
        <v>4075</v>
      </c>
      <c r="DL279" s="59">
        <v>1</v>
      </c>
      <c r="DM279" s="23" t="s">
        <v>4087</v>
      </c>
    </row>
    <row r="280" s="9" customFormat="1" ht="70" customHeight="1" spans="1:117">
      <c r="A280" s="23"/>
      <c r="B280" s="23"/>
      <c r="C280" s="23"/>
      <c r="D280" s="23"/>
      <c r="E280" s="23"/>
      <c r="F280" s="23"/>
      <c r="G280" s="23"/>
      <c r="H280" s="23"/>
      <c r="I280" s="23"/>
      <c r="J280" s="23"/>
      <c r="K280" s="23"/>
      <c r="L280" s="23"/>
      <c r="M280" s="23"/>
      <c r="N280" s="23"/>
      <c r="O280" s="23"/>
      <c r="P280" s="23"/>
      <c r="Q280" s="23">
        <f>SUBTOTAL(103,$W$7:W280)*1</f>
        <v>274</v>
      </c>
      <c r="R280" s="23"/>
      <c r="S280" s="23"/>
      <c r="T280" s="30"/>
      <c r="U280" s="23"/>
      <c r="V280" s="23" t="s">
        <v>4065</v>
      </c>
      <c r="W280" s="23" t="s">
        <v>2562</v>
      </c>
      <c r="X280" s="23" t="s">
        <v>192</v>
      </c>
      <c r="Y280" s="23" t="s">
        <v>193</v>
      </c>
      <c r="Z280" s="23" t="s">
        <v>1207</v>
      </c>
      <c r="AA280" s="23" t="s">
        <v>2563</v>
      </c>
      <c r="AB280" s="23" t="s">
        <v>196</v>
      </c>
      <c r="AC280" s="23" t="s">
        <v>2564</v>
      </c>
      <c r="AD280" s="23" t="s">
        <v>2565</v>
      </c>
      <c r="AE280" s="23" t="s">
        <v>2566</v>
      </c>
      <c r="AF280" s="23" t="s">
        <v>2565</v>
      </c>
      <c r="AG280" s="23" t="s">
        <v>2567</v>
      </c>
      <c r="AH280" s="23" t="s">
        <v>753</v>
      </c>
      <c r="AI280" s="23" t="s">
        <v>377</v>
      </c>
      <c r="AJ280" s="23" t="s">
        <v>2568</v>
      </c>
      <c r="AK280" s="23" t="s">
        <v>2569</v>
      </c>
      <c r="AL280" s="23" t="s">
        <v>2570</v>
      </c>
      <c r="AM280" s="33" t="s">
        <v>815</v>
      </c>
      <c r="AN280" s="33" t="s">
        <v>290</v>
      </c>
      <c r="AO280" s="23" t="s">
        <v>1457</v>
      </c>
      <c r="AP280" s="23" t="s">
        <v>58</v>
      </c>
      <c r="AQ280" s="23"/>
      <c r="AR280" s="23"/>
      <c r="AS280" s="23"/>
      <c r="AT280" s="23"/>
      <c r="AU280" s="36">
        <v>120</v>
      </c>
      <c r="AV280" s="36">
        <v>120</v>
      </c>
      <c r="AW280" s="36">
        <f t="shared" si="68"/>
        <v>120</v>
      </c>
      <c r="AX280" s="36">
        <f t="shared" si="64"/>
        <v>0</v>
      </c>
      <c r="AY280" s="36">
        <v>0</v>
      </c>
      <c r="AZ280" s="36"/>
      <c r="BA280" s="40">
        <v>120</v>
      </c>
      <c r="BB280" s="40">
        <v>27</v>
      </c>
      <c r="BC280" s="23" t="s">
        <v>210</v>
      </c>
      <c r="BD280" s="23" t="s">
        <v>210</v>
      </c>
      <c r="BE280" s="23" t="s">
        <v>211</v>
      </c>
      <c r="BF280" s="23" t="s">
        <v>212</v>
      </c>
      <c r="BG280" s="23">
        <v>0</v>
      </c>
      <c r="BH280" s="23" t="s">
        <v>210</v>
      </c>
      <c r="BI280" s="23" t="s">
        <v>210</v>
      </c>
      <c r="BJ280" s="23">
        <v>0</v>
      </c>
      <c r="BK280" s="23" t="s">
        <v>210</v>
      </c>
      <c r="BL280" s="23">
        <v>0</v>
      </c>
      <c r="BM280" s="23" t="s">
        <v>1550</v>
      </c>
      <c r="BN280" s="23" t="s">
        <v>1551</v>
      </c>
      <c r="BO280" s="23"/>
      <c r="BP280" s="23" t="s">
        <v>209</v>
      </c>
      <c r="BQ280" s="49">
        <f t="shared" si="69"/>
        <v>120</v>
      </c>
      <c r="BR280" s="49">
        <f t="shared" si="67"/>
        <v>18</v>
      </c>
      <c r="BS280" s="49">
        <f t="shared" si="70"/>
        <v>18</v>
      </c>
      <c r="BT280" s="49">
        <f t="shared" si="71"/>
        <v>0</v>
      </c>
      <c r="BU280" s="49">
        <f t="shared" si="65"/>
        <v>0</v>
      </c>
      <c r="BV280" s="49">
        <f t="shared" si="72"/>
        <v>0</v>
      </c>
      <c r="BW280" s="49">
        <f t="shared" si="73"/>
        <v>102</v>
      </c>
      <c r="BX280" s="49">
        <f t="shared" si="74"/>
        <v>18</v>
      </c>
      <c r="BY280" s="49">
        <v>18</v>
      </c>
      <c r="BZ280" s="52" t="s">
        <v>4078</v>
      </c>
      <c r="CA280" s="52" t="s">
        <v>4079</v>
      </c>
      <c r="CB280" s="36"/>
      <c r="CC280" s="36"/>
      <c r="CD280" s="36"/>
      <c r="CE280" s="36">
        <f t="shared" si="75"/>
        <v>0</v>
      </c>
      <c r="CF280" s="36"/>
      <c r="CG280" s="36"/>
      <c r="CH280" s="36"/>
      <c r="CI280" s="36"/>
      <c r="CJ280" s="36"/>
      <c r="CK280" s="36"/>
      <c r="CL280" s="36"/>
      <c r="CM280" s="36"/>
      <c r="CN280" s="36"/>
      <c r="CO280" s="36"/>
      <c r="CP280" s="36"/>
      <c r="CQ280" s="36">
        <f t="shared" si="76"/>
        <v>0</v>
      </c>
      <c r="CR280" s="36"/>
      <c r="CS280" s="36"/>
      <c r="CT280" s="36"/>
      <c r="CU280" s="36"/>
      <c r="CV280" s="36"/>
      <c r="CW280" s="36"/>
      <c r="CX280" s="59">
        <f t="shared" si="66"/>
        <v>102</v>
      </c>
      <c r="CY280" s="36">
        <v>102</v>
      </c>
      <c r="CZ280" s="36" t="s">
        <v>4090</v>
      </c>
      <c r="DA280" s="36" t="s">
        <v>4146</v>
      </c>
      <c r="DB280" s="36"/>
      <c r="DC280" s="36"/>
      <c r="DD280" s="36"/>
      <c r="DE280" s="59">
        <f t="shared" si="77"/>
        <v>0</v>
      </c>
      <c r="DF280" s="59">
        <v>0</v>
      </c>
      <c r="DG280" s="59">
        <v>0</v>
      </c>
      <c r="DH280" s="59"/>
      <c r="DI280" s="59"/>
      <c r="DJ280" s="59"/>
      <c r="DK280" s="59" t="s">
        <v>4075</v>
      </c>
      <c r="DL280" s="59">
        <v>1</v>
      </c>
      <c r="DM280" s="23" t="s">
        <v>4070</v>
      </c>
    </row>
    <row r="281" s="9" customFormat="1" ht="70" customHeight="1" spans="1:117">
      <c r="A281" s="23"/>
      <c r="B281" s="23"/>
      <c r="C281" s="23"/>
      <c r="D281" s="23"/>
      <c r="E281" s="23"/>
      <c r="F281" s="23"/>
      <c r="G281" s="23"/>
      <c r="H281" s="23"/>
      <c r="I281" s="23"/>
      <c r="J281" s="23"/>
      <c r="K281" s="23"/>
      <c r="L281" s="23"/>
      <c r="M281" s="23"/>
      <c r="N281" s="23"/>
      <c r="O281" s="23"/>
      <c r="P281" s="23"/>
      <c r="Q281" s="23">
        <f>SUBTOTAL(103,$W$7:W281)*1</f>
        <v>275</v>
      </c>
      <c r="R281" s="23"/>
      <c r="S281" s="23"/>
      <c r="T281" s="23"/>
      <c r="U281" s="23"/>
      <c r="V281" s="23" t="s">
        <v>4065</v>
      </c>
      <c r="W281" s="23" t="s">
        <v>2571</v>
      </c>
      <c r="X281" s="23" t="s">
        <v>215</v>
      </c>
      <c r="Y281" s="23" t="s">
        <v>277</v>
      </c>
      <c r="Z281" s="23" t="s">
        <v>278</v>
      </c>
      <c r="AA281" s="23" t="s">
        <v>2572</v>
      </c>
      <c r="AB281" s="23" t="s">
        <v>196</v>
      </c>
      <c r="AC281" s="23" t="s">
        <v>2573</v>
      </c>
      <c r="AD281" s="23" t="s">
        <v>2574</v>
      </c>
      <c r="AE281" s="23" t="s">
        <v>2575</v>
      </c>
      <c r="AF281" s="23" t="s">
        <v>2574</v>
      </c>
      <c r="AG281" s="23" t="s">
        <v>2576</v>
      </c>
      <c r="AH281" s="23" t="s">
        <v>224</v>
      </c>
      <c r="AI281" s="23" t="s">
        <v>225</v>
      </c>
      <c r="AJ281" s="23" t="s">
        <v>2577</v>
      </c>
      <c r="AK281" s="23" t="s">
        <v>2226</v>
      </c>
      <c r="AL281" s="23" t="s">
        <v>2578</v>
      </c>
      <c r="AM281" s="33" t="s">
        <v>365</v>
      </c>
      <c r="AN281" s="33" t="s">
        <v>546</v>
      </c>
      <c r="AO281" s="23" t="s">
        <v>1457</v>
      </c>
      <c r="AP281" s="23" t="s">
        <v>103</v>
      </c>
      <c r="AQ281" s="23"/>
      <c r="AR281" s="23"/>
      <c r="AS281" s="23"/>
      <c r="AT281" s="23"/>
      <c r="AU281" s="36">
        <v>214</v>
      </c>
      <c r="AV281" s="36">
        <v>214</v>
      </c>
      <c r="AW281" s="36">
        <f t="shared" si="68"/>
        <v>214</v>
      </c>
      <c r="AX281" s="36">
        <f t="shared" si="64"/>
        <v>0</v>
      </c>
      <c r="AY281" s="36">
        <v>0</v>
      </c>
      <c r="AZ281" s="36"/>
      <c r="BA281" s="40">
        <v>30</v>
      </c>
      <c r="BB281" s="40">
        <v>5</v>
      </c>
      <c r="BC281" s="23" t="s">
        <v>210</v>
      </c>
      <c r="BD281" s="23" t="s">
        <v>210</v>
      </c>
      <c r="BE281" s="23" t="s">
        <v>211</v>
      </c>
      <c r="BF281" s="23" t="s">
        <v>212</v>
      </c>
      <c r="BG281" s="23">
        <v>0</v>
      </c>
      <c r="BH281" s="23" t="s">
        <v>210</v>
      </c>
      <c r="BI281" s="23" t="s">
        <v>210</v>
      </c>
      <c r="BJ281" s="23">
        <v>0</v>
      </c>
      <c r="BK281" s="23" t="s">
        <v>210</v>
      </c>
      <c r="BL281" s="23">
        <v>0</v>
      </c>
      <c r="BM281" s="23" t="s">
        <v>2579</v>
      </c>
      <c r="BN281" s="23">
        <v>13709494416</v>
      </c>
      <c r="BO281" s="23"/>
      <c r="BP281" s="23" t="s">
        <v>209</v>
      </c>
      <c r="BQ281" s="49">
        <f t="shared" si="69"/>
        <v>214</v>
      </c>
      <c r="BR281" s="49">
        <f t="shared" si="67"/>
        <v>214</v>
      </c>
      <c r="BS281" s="49">
        <f t="shared" si="70"/>
        <v>116</v>
      </c>
      <c r="BT281" s="49">
        <f t="shared" si="71"/>
        <v>98</v>
      </c>
      <c r="BU281" s="49">
        <f t="shared" si="65"/>
        <v>0</v>
      </c>
      <c r="BV281" s="49">
        <f t="shared" si="72"/>
        <v>0</v>
      </c>
      <c r="BW281" s="49">
        <f t="shared" si="73"/>
        <v>0</v>
      </c>
      <c r="BX281" s="49">
        <f t="shared" si="74"/>
        <v>116</v>
      </c>
      <c r="BY281" s="49">
        <v>116</v>
      </c>
      <c r="BZ281" s="49" t="s">
        <v>4073</v>
      </c>
      <c r="CA281" s="49" t="s">
        <v>4074</v>
      </c>
      <c r="CB281" s="36"/>
      <c r="CC281" s="36"/>
      <c r="CD281" s="36"/>
      <c r="CE281" s="36">
        <f t="shared" si="75"/>
        <v>98</v>
      </c>
      <c r="CF281" s="36">
        <v>98</v>
      </c>
      <c r="CG281" s="36" t="s">
        <v>4066</v>
      </c>
      <c r="CH281" s="36" t="s">
        <v>4115</v>
      </c>
      <c r="CI281" s="36"/>
      <c r="CJ281" s="36"/>
      <c r="CK281" s="36"/>
      <c r="CL281" s="36"/>
      <c r="CM281" s="36"/>
      <c r="CN281" s="36"/>
      <c r="CO281" s="36"/>
      <c r="CP281" s="36"/>
      <c r="CQ281" s="36">
        <f t="shared" si="76"/>
        <v>0</v>
      </c>
      <c r="CR281" s="36"/>
      <c r="CS281" s="36"/>
      <c r="CT281" s="36"/>
      <c r="CU281" s="36"/>
      <c r="CV281" s="36"/>
      <c r="CW281" s="36"/>
      <c r="CX281" s="59">
        <f t="shared" si="66"/>
        <v>0</v>
      </c>
      <c r="CY281" s="36"/>
      <c r="CZ281" s="36"/>
      <c r="DA281" s="36"/>
      <c r="DB281" s="36"/>
      <c r="DC281" s="36"/>
      <c r="DD281" s="36"/>
      <c r="DE281" s="59">
        <f t="shared" si="77"/>
        <v>86</v>
      </c>
      <c r="DF281" s="59">
        <v>86</v>
      </c>
      <c r="DG281" s="59">
        <v>0</v>
      </c>
      <c r="DH281" s="59"/>
      <c r="DI281" s="59"/>
      <c r="DJ281" s="59"/>
      <c r="DK281" s="59" t="s">
        <v>4075</v>
      </c>
      <c r="DL281" s="59">
        <v>0</v>
      </c>
      <c r="DM281" s="23">
        <v>0</v>
      </c>
    </row>
    <row r="282" s="9" customFormat="1" ht="70" customHeight="1" spans="1:117">
      <c r="A282" s="23"/>
      <c r="B282" s="23"/>
      <c r="C282" s="23"/>
      <c r="D282" s="23"/>
      <c r="E282" s="23"/>
      <c r="F282" s="23"/>
      <c r="G282" s="23"/>
      <c r="H282" s="23"/>
      <c r="I282" s="23"/>
      <c r="J282" s="23"/>
      <c r="K282" s="23"/>
      <c r="L282" s="23"/>
      <c r="M282" s="23"/>
      <c r="N282" s="23"/>
      <c r="O282" s="23"/>
      <c r="P282" s="23"/>
      <c r="Q282" s="23">
        <f>SUBTOTAL(103,$W$7:W282)*1</f>
        <v>276</v>
      </c>
      <c r="R282" s="23"/>
      <c r="S282" s="23"/>
      <c r="T282" s="30"/>
      <c r="U282" s="23"/>
      <c r="V282" s="23" t="s">
        <v>4065</v>
      </c>
      <c r="W282" s="23" t="s">
        <v>2580</v>
      </c>
      <c r="X282" s="23" t="s">
        <v>192</v>
      </c>
      <c r="Y282" s="23" t="s">
        <v>193</v>
      </c>
      <c r="Z282" s="23" t="s">
        <v>1207</v>
      </c>
      <c r="AA282" s="23" t="s">
        <v>2581</v>
      </c>
      <c r="AB282" s="23" t="s">
        <v>196</v>
      </c>
      <c r="AC282" s="23" t="s">
        <v>2582</v>
      </c>
      <c r="AD282" s="23" t="s">
        <v>2583</v>
      </c>
      <c r="AE282" s="23" t="s">
        <v>2584</v>
      </c>
      <c r="AF282" s="23" t="s">
        <v>2585</v>
      </c>
      <c r="AG282" s="23" t="s">
        <v>2586</v>
      </c>
      <c r="AH282" s="23" t="s">
        <v>504</v>
      </c>
      <c r="AI282" s="23" t="s">
        <v>225</v>
      </c>
      <c r="AJ282" s="23" t="s">
        <v>2587</v>
      </c>
      <c r="AK282" s="23" t="s">
        <v>2588</v>
      </c>
      <c r="AL282" s="23" t="s">
        <v>2589</v>
      </c>
      <c r="AM282" s="33" t="s">
        <v>1991</v>
      </c>
      <c r="AN282" s="33" t="s">
        <v>507</v>
      </c>
      <c r="AO282" s="23" t="s">
        <v>1457</v>
      </c>
      <c r="AP282" s="23" t="s">
        <v>34</v>
      </c>
      <c r="AQ282" s="23"/>
      <c r="AR282" s="23"/>
      <c r="AS282" s="23"/>
      <c r="AT282" s="23"/>
      <c r="AU282" s="36">
        <v>294</v>
      </c>
      <c r="AV282" s="36">
        <v>294</v>
      </c>
      <c r="AW282" s="36">
        <f t="shared" si="68"/>
        <v>294</v>
      </c>
      <c r="AX282" s="36">
        <f t="shared" si="64"/>
        <v>0</v>
      </c>
      <c r="AY282" s="36">
        <v>0</v>
      </c>
      <c r="AZ282" s="36"/>
      <c r="BA282" s="40">
        <v>300</v>
      </c>
      <c r="BB282" s="40">
        <v>50</v>
      </c>
      <c r="BC282" s="23" t="s">
        <v>210</v>
      </c>
      <c r="BD282" s="23" t="s">
        <v>210</v>
      </c>
      <c r="BE282" s="23" t="s">
        <v>211</v>
      </c>
      <c r="BF282" s="23" t="s">
        <v>212</v>
      </c>
      <c r="BG282" s="23">
        <v>0</v>
      </c>
      <c r="BH282" s="23" t="s">
        <v>210</v>
      </c>
      <c r="BI282" s="23" t="s">
        <v>210</v>
      </c>
      <c r="BJ282" s="23">
        <v>0</v>
      </c>
      <c r="BK282" s="23" t="s">
        <v>210</v>
      </c>
      <c r="BL282" s="23">
        <v>0</v>
      </c>
      <c r="BM282" s="23" t="s">
        <v>1430</v>
      </c>
      <c r="BN282" s="23">
        <v>15923737347</v>
      </c>
      <c r="BO282" s="23"/>
      <c r="BP282" s="23" t="s">
        <v>209</v>
      </c>
      <c r="BQ282" s="49">
        <f t="shared" si="69"/>
        <v>294</v>
      </c>
      <c r="BR282" s="49">
        <f t="shared" si="67"/>
        <v>294</v>
      </c>
      <c r="BS282" s="49">
        <f t="shared" si="70"/>
        <v>294</v>
      </c>
      <c r="BT282" s="49">
        <f t="shared" si="71"/>
        <v>0</v>
      </c>
      <c r="BU282" s="49">
        <f t="shared" si="65"/>
        <v>0</v>
      </c>
      <c r="BV282" s="49">
        <f t="shared" si="72"/>
        <v>0</v>
      </c>
      <c r="BW282" s="49">
        <f t="shared" si="73"/>
        <v>0</v>
      </c>
      <c r="BX282" s="49">
        <f t="shared" si="74"/>
        <v>294</v>
      </c>
      <c r="BY282" s="49">
        <v>294</v>
      </c>
      <c r="BZ282" s="52" t="s">
        <v>4078</v>
      </c>
      <c r="CA282" s="52" t="s">
        <v>4079</v>
      </c>
      <c r="CB282" s="36"/>
      <c r="CC282" s="36"/>
      <c r="CD282" s="36"/>
      <c r="CE282" s="36">
        <f t="shared" si="75"/>
        <v>0</v>
      </c>
      <c r="CF282" s="36"/>
      <c r="CG282" s="36"/>
      <c r="CH282" s="36"/>
      <c r="CI282" s="36"/>
      <c r="CJ282" s="36"/>
      <c r="CK282" s="36"/>
      <c r="CL282" s="36"/>
      <c r="CM282" s="36"/>
      <c r="CN282" s="36"/>
      <c r="CO282" s="36"/>
      <c r="CP282" s="36"/>
      <c r="CQ282" s="36">
        <f t="shared" si="76"/>
        <v>0</v>
      </c>
      <c r="CR282" s="36"/>
      <c r="CS282" s="36"/>
      <c r="CT282" s="36"/>
      <c r="CU282" s="36"/>
      <c r="CV282" s="36"/>
      <c r="CW282" s="36"/>
      <c r="CX282" s="59">
        <f t="shared" si="66"/>
        <v>0</v>
      </c>
      <c r="CY282" s="36"/>
      <c r="CZ282" s="36"/>
      <c r="DA282" s="36"/>
      <c r="DB282" s="36"/>
      <c r="DC282" s="36"/>
      <c r="DD282" s="36"/>
      <c r="DE282" s="59">
        <f t="shared" si="77"/>
        <v>208</v>
      </c>
      <c r="DF282" s="59">
        <v>208</v>
      </c>
      <c r="DG282" s="59">
        <v>0</v>
      </c>
      <c r="DH282" s="59"/>
      <c r="DI282" s="59"/>
      <c r="DJ282" s="59"/>
      <c r="DK282" s="59" t="s">
        <v>4070</v>
      </c>
      <c r="DL282" s="59">
        <v>1</v>
      </c>
      <c r="DM282" s="23" t="s">
        <v>4194</v>
      </c>
    </row>
    <row r="283" s="9" customFormat="1" ht="70" customHeight="1" spans="1:117">
      <c r="A283" s="23"/>
      <c r="B283" s="23"/>
      <c r="C283" s="23"/>
      <c r="D283" s="23"/>
      <c r="E283" s="23"/>
      <c r="F283" s="23"/>
      <c r="G283" s="23"/>
      <c r="H283" s="23"/>
      <c r="I283" s="23"/>
      <c r="J283" s="23"/>
      <c r="K283" s="23"/>
      <c r="L283" s="23"/>
      <c r="M283" s="23"/>
      <c r="N283" s="23"/>
      <c r="O283" s="23"/>
      <c r="P283" s="23"/>
      <c r="Q283" s="23">
        <f>SUBTOTAL(103,$W$7:W283)*1</f>
        <v>277</v>
      </c>
      <c r="R283" s="23" t="s">
        <v>4110</v>
      </c>
      <c r="S283" s="23">
        <v>-30</v>
      </c>
      <c r="T283" s="23"/>
      <c r="U283" s="23"/>
      <c r="V283" s="23" t="s">
        <v>4065</v>
      </c>
      <c r="W283" s="23" t="s">
        <v>4016</v>
      </c>
      <c r="X283" s="23" t="s">
        <v>215</v>
      </c>
      <c r="Y283" s="23" t="s">
        <v>277</v>
      </c>
      <c r="Z283" s="23" t="s">
        <v>278</v>
      </c>
      <c r="AA283" s="23" t="s">
        <v>4017</v>
      </c>
      <c r="AB283" s="23" t="s">
        <v>196</v>
      </c>
      <c r="AC283" s="23" t="s">
        <v>1771</v>
      </c>
      <c r="AD283" s="23" t="s">
        <v>4426</v>
      </c>
      <c r="AE283" s="23" t="s">
        <v>4427</v>
      </c>
      <c r="AF283" s="23" t="s">
        <v>4428</v>
      </c>
      <c r="AG283" s="23" t="s">
        <v>4429</v>
      </c>
      <c r="AH283" s="23" t="s">
        <v>753</v>
      </c>
      <c r="AI283" s="23" t="s">
        <v>4430</v>
      </c>
      <c r="AJ283" s="23" t="s">
        <v>4431</v>
      </c>
      <c r="AK283" s="23" t="s">
        <v>4432</v>
      </c>
      <c r="AL283" s="23" t="s">
        <v>4433</v>
      </c>
      <c r="AM283" s="33" t="s">
        <v>4434</v>
      </c>
      <c r="AN283" s="33" t="s">
        <v>4435</v>
      </c>
      <c r="AO283" s="23"/>
      <c r="AP283" s="23"/>
      <c r="AQ283" s="23"/>
      <c r="AR283" s="23"/>
      <c r="AS283" s="23"/>
      <c r="AT283" s="23"/>
      <c r="AU283" s="36">
        <v>0</v>
      </c>
      <c r="AV283" s="36">
        <v>0</v>
      </c>
      <c r="AW283" s="36">
        <f t="shared" si="68"/>
        <v>0</v>
      </c>
      <c r="AX283" s="36">
        <f t="shared" si="64"/>
        <v>0</v>
      </c>
      <c r="AY283" s="36">
        <v>0</v>
      </c>
      <c r="AZ283" s="36"/>
      <c r="BA283" s="40">
        <v>0</v>
      </c>
      <c r="BB283" s="40">
        <v>0</v>
      </c>
      <c r="BC283" s="23" t="s">
        <v>210</v>
      </c>
      <c r="BD283" s="23" t="s">
        <v>210</v>
      </c>
      <c r="BE283" s="23" t="s">
        <v>211</v>
      </c>
      <c r="BF283" s="23" t="s">
        <v>212</v>
      </c>
      <c r="BG283" s="23">
        <v>0</v>
      </c>
      <c r="BH283" s="23" t="s">
        <v>210</v>
      </c>
      <c r="BI283" s="23" t="s">
        <v>210</v>
      </c>
      <c r="BJ283" s="23">
        <v>0</v>
      </c>
      <c r="BK283" s="23" t="s">
        <v>210</v>
      </c>
      <c r="BL283" s="23">
        <v>0</v>
      </c>
      <c r="BM283" s="23" t="s">
        <v>4436</v>
      </c>
      <c r="BN283" s="23">
        <v>18717064499</v>
      </c>
      <c r="BO283" s="23"/>
      <c r="BP283" s="23"/>
      <c r="BQ283" s="49">
        <f t="shared" si="69"/>
        <v>0</v>
      </c>
      <c r="BR283" s="49">
        <f t="shared" si="67"/>
        <v>0</v>
      </c>
      <c r="BS283" s="49">
        <f t="shared" si="70"/>
        <v>0</v>
      </c>
      <c r="BT283" s="49">
        <f t="shared" si="71"/>
        <v>0</v>
      </c>
      <c r="BU283" s="49">
        <f t="shared" si="65"/>
        <v>0</v>
      </c>
      <c r="BV283" s="49">
        <f t="shared" si="72"/>
        <v>0</v>
      </c>
      <c r="BW283" s="49">
        <f t="shared" si="73"/>
        <v>0</v>
      </c>
      <c r="BX283" s="49">
        <f t="shared" si="74"/>
        <v>0</v>
      </c>
      <c r="BY283" s="49"/>
      <c r="BZ283" s="52"/>
      <c r="CA283" s="49"/>
      <c r="CB283" s="36"/>
      <c r="CC283" s="36"/>
      <c r="CD283" s="36"/>
      <c r="CE283" s="36">
        <f t="shared" si="75"/>
        <v>0</v>
      </c>
      <c r="CF283" s="36"/>
      <c r="CG283" s="36"/>
      <c r="CH283" s="36"/>
      <c r="CI283" s="36"/>
      <c r="CJ283" s="36"/>
      <c r="CK283" s="36"/>
      <c r="CL283" s="36"/>
      <c r="CM283" s="36"/>
      <c r="CN283" s="36"/>
      <c r="CO283" s="36"/>
      <c r="CP283" s="36"/>
      <c r="CQ283" s="36">
        <f t="shared" si="76"/>
        <v>0</v>
      </c>
      <c r="CR283" s="36"/>
      <c r="CS283" s="36"/>
      <c r="CT283" s="36"/>
      <c r="CU283" s="36"/>
      <c r="CV283" s="36"/>
      <c r="CW283" s="36"/>
      <c r="CX283" s="59">
        <f t="shared" si="66"/>
        <v>0</v>
      </c>
      <c r="CY283" s="36"/>
      <c r="CZ283" s="36"/>
      <c r="DA283" s="36"/>
      <c r="DB283" s="36"/>
      <c r="DC283" s="36"/>
      <c r="DD283" s="36"/>
      <c r="DE283" s="59">
        <f t="shared" si="77"/>
        <v>16</v>
      </c>
      <c r="DF283" s="59">
        <v>16</v>
      </c>
      <c r="DG283" s="59">
        <v>0</v>
      </c>
      <c r="DH283" s="59"/>
      <c r="DI283" s="59"/>
      <c r="DJ283" s="59"/>
      <c r="DK283" s="59" t="s">
        <v>4113</v>
      </c>
      <c r="DL283" s="59">
        <v>0</v>
      </c>
      <c r="DM283" s="23">
        <v>0</v>
      </c>
    </row>
    <row r="284" s="9" customFormat="1" ht="70" customHeight="1" spans="1:117">
      <c r="A284" s="23"/>
      <c r="B284" s="23"/>
      <c r="C284" s="23"/>
      <c r="D284" s="23"/>
      <c r="E284" s="23"/>
      <c r="F284" s="23"/>
      <c r="G284" s="23"/>
      <c r="H284" s="23"/>
      <c r="I284" s="23"/>
      <c r="J284" s="23"/>
      <c r="K284" s="23"/>
      <c r="L284" s="23"/>
      <c r="M284" s="23"/>
      <c r="N284" s="23"/>
      <c r="O284" s="23"/>
      <c r="P284" s="23"/>
      <c r="Q284" s="23">
        <f>SUBTOTAL(103,$W$7:W284)*1</f>
        <v>278</v>
      </c>
      <c r="R284" s="23"/>
      <c r="S284" s="23"/>
      <c r="T284" s="30"/>
      <c r="U284" s="23"/>
      <c r="V284" s="23" t="s">
        <v>4065</v>
      </c>
      <c r="W284" s="23" t="s">
        <v>2590</v>
      </c>
      <c r="X284" s="23" t="s">
        <v>192</v>
      </c>
      <c r="Y284" s="23" t="s">
        <v>244</v>
      </c>
      <c r="Z284" s="23" t="s">
        <v>2591</v>
      </c>
      <c r="AA284" s="23" t="s">
        <v>2592</v>
      </c>
      <c r="AB284" s="23" t="s">
        <v>196</v>
      </c>
      <c r="AC284" s="23" t="s">
        <v>47</v>
      </c>
      <c r="AD284" s="23" t="s">
        <v>2593</v>
      </c>
      <c r="AE284" s="23" t="s">
        <v>2594</v>
      </c>
      <c r="AF284" s="23" t="s">
        <v>2595</v>
      </c>
      <c r="AG284" s="23" t="s">
        <v>2596</v>
      </c>
      <c r="AH284" s="23" t="s">
        <v>224</v>
      </c>
      <c r="AI284" s="23" t="s">
        <v>225</v>
      </c>
      <c r="AJ284" s="23" t="s">
        <v>2597</v>
      </c>
      <c r="AK284" s="23" t="s">
        <v>2598</v>
      </c>
      <c r="AL284" s="23" t="s">
        <v>2599</v>
      </c>
      <c r="AM284" s="33" t="s">
        <v>303</v>
      </c>
      <c r="AN284" s="33" t="s">
        <v>290</v>
      </c>
      <c r="AO284" s="23" t="s">
        <v>1100</v>
      </c>
      <c r="AP284" s="23" t="s">
        <v>46</v>
      </c>
      <c r="AQ284" s="23"/>
      <c r="AR284" s="23"/>
      <c r="AS284" s="23"/>
      <c r="AT284" s="23"/>
      <c r="AU284" s="36">
        <v>30</v>
      </c>
      <c r="AV284" s="36">
        <v>30</v>
      </c>
      <c r="AW284" s="36">
        <f t="shared" si="68"/>
        <v>30</v>
      </c>
      <c r="AX284" s="36">
        <f t="shared" si="64"/>
        <v>0</v>
      </c>
      <c r="AY284" s="36">
        <v>0</v>
      </c>
      <c r="AZ284" s="36"/>
      <c r="BA284" s="40">
        <v>23000</v>
      </c>
      <c r="BB284" s="40">
        <v>127</v>
      </c>
      <c r="BC284" s="23" t="s">
        <v>210</v>
      </c>
      <c r="BD284" s="23" t="s">
        <v>210</v>
      </c>
      <c r="BE284" s="23" t="s">
        <v>211</v>
      </c>
      <c r="BF284" s="23">
        <v>0</v>
      </c>
      <c r="BG284" s="23" t="s">
        <v>212</v>
      </c>
      <c r="BH284" s="23" t="s">
        <v>210</v>
      </c>
      <c r="BI284" s="23" t="s">
        <v>210</v>
      </c>
      <c r="BJ284" s="23" t="s">
        <v>210</v>
      </c>
      <c r="BK284" s="23" t="s">
        <v>210</v>
      </c>
      <c r="BL284" s="23" t="s">
        <v>210</v>
      </c>
      <c r="BM284" s="23" t="s">
        <v>1069</v>
      </c>
      <c r="BN284" s="23" t="s">
        <v>1070</v>
      </c>
      <c r="BO284" s="23"/>
      <c r="BP284" s="23" t="s">
        <v>209</v>
      </c>
      <c r="BQ284" s="49">
        <f t="shared" si="69"/>
        <v>30</v>
      </c>
      <c r="BR284" s="49">
        <f t="shared" si="67"/>
        <v>30</v>
      </c>
      <c r="BS284" s="49">
        <f t="shared" si="70"/>
        <v>7</v>
      </c>
      <c r="BT284" s="49">
        <f t="shared" si="71"/>
        <v>23</v>
      </c>
      <c r="BU284" s="49">
        <f t="shared" si="65"/>
        <v>0</v>
      </c>
      <c r="BV284" s="49">
        <f t="shared" si="72"/>
        <v>0</v>
      </c>
      <c r="BW284" s="49">
        <f t="shared" si="73"/>
        <v>0</v>
      </c>
      <c r="BX284" s="49">
        <f t="shared" si="74"/>
        <v>7</v>
      </c>
      <c r="BY284" s="49">
        <v>7</v>
      </c>
      <c r="BZ284" s="52" t="s">
        <v>4073</v>
      </c>
      <c r="CA284" s="49" t="s">
        <v>4425</v>
      </c>
      <c r="CB284" s="36"/>
      <c r="CC284" s="36"/>
      <c r="CD284" s="36"/>
      <c r="CE284" s="36">
        <f t="shared" si="75"/>
        <v>23</v>
      </c>
      <c r="CF284" s="36">
        <v>23</v>
      </c>
      <c r="CG284" s="36" t="s">
        <v>4066</v>
      </c>
      <c r="CH284" s="36" t="s">
        <v>4104</v>
      </c>
      <c r="CI284" s="49"/>
      <c r="CJ284" s="52"/>
      <c r="CK284" s="49"/>
      <c r="CL284" s="36"/>
      <c r="CM284" s="36"/>
      <c r="CN284" s="36"/>
      <c r="CO284" s="36"/>
      <c r="CP284" s="36"/>
      <c r="CQ284" s="36">
        <f t="shared" si="76"/>
        <v>0</v>
      </c>
      <c r="CR284" s="36"/>
      <c r="CS284" s="36"/>
      <c r="CT284" s="36"/>
      <c r="CU284" s="36"/>
      <c r="CV284" s="36"/>
      <c r="CW284" s="36"/>
      <c r="CX284" s="59">
        <f t="shared" si="66"/>
        <v>0</v>
      </c>
      <c r="CY284" s="36"/>
      <c r="CZ284" s="36"/>
      <c r="DA284" s="36"/>
      <c r="DB284" s="36"/>
      <c r="DC284" s="36"/>
      <c r="DD284" s="36"/>
      <c r="DE284" s="59">
        <f t="shared" si="77"/>
        <v>17</v>
      </c>
      <c r="DF284" s="59">
        <v>7</v>
      </c>
      <c r="DG284" s="59">
        <v>10</v>
      </c>
      <c r="DH284" s="59"/>
      <c r="DI284" s="59"/>
      <c r="DJ284" s="59"/>
      <c r="DK284" s="59" t="s">
        <v>4075</v>
      </c>
      <c r="DL284" s="59">
        <v>0</v>
      </c>
      <c r="DM284" s="23">
        <v>0</v>
      </c>
    </row>
    <row r="285" s="9" customFormat="1" ht="70" customHeight="1" spans="1:117">
      <c r="A285" s="23"/>
      <c r="B285" s="23"/>
      <c r="C285" s="23"/>
      <c r="D285" s="23"/>
      <c r="E285" s="23"/>
      <c r="F285" s="23"/>
      <c r="G285" s="23"/>
      <c r="H285" s="23"/>
      <c r="I285" s="23"/>
      <c r="J285" s="23"/>
      <c r="K285" s="23"/>
      <c r="L285" s="23"/>
      <c r="M285" s="23"/>
      <c r="N285" s="23"/>
      <c r="O285" s="23"/>
      <c r="P285" s="23"/>
      <c r="Q285" s="23">
        <f>SUBTOTAL(103,$W$7:W285)*1</f>
        <v>279</v>
      </c>
      <c r="R285" s="23"/>
      <c r="S285" s="23"/>
      <c r="T285" s="23"/>
      <c r="U285" s="23"/>
      <c r="V285" s="23" t="s">
        <v>4065</v>
      </c>
      <c r="W285" s="23" t="s">
        <v>2600</v>
      </c>
      <c r="X285" s="23" t="s">
        <v>215</v>
      </c>
      <c r="Y285" s="23" t="s">
        <v>571</v>
      </c>
      <c r="Z285" s="23" t="s">
        <v>2601</v>
      </c>
      <c r="AA285" s="23" t="s">
        <v>2602</v>
      </c>
      <c r="AB285" s="23" t="s">
        <v>196</v>
      </c>
      <c r="AC285" s="23" t="s">
        <v>2603</v>
      </c>
      <c r="AD285" s="23" t="s">
        <v>2604</v>
      </c>
      <c r="AE285" s="23" t="s">
        <v>2605</v>
      </c>
      <c r="AF285" s="23" t="s">
        <v>2604</v>
      </c>
      <c r="AG285" s="23" t="s">
        <v>2606</v>
      </c>
      <c r="AH285" s="23" t="s">
        <v>504</v>
      </c>
      <c r="AI285" s="23" t="s">
        <v>2607</v>
      </c>
      <c r="AJ285" s="23" t="s">
        <v>2608</v>
      </c>
      <c r="AK285" s="23" t="s">
        <v>2609</v>
      </c>
      <c r="AL285" s="23" t="s">
        <v>2610</v>
      </c>
      <c r="AM285" s="33" t="s">
        <v>506</v>
      </c>
      <c r="AN285" s="33">
        <v>0.9</v>
      </c>
      <c r="AO285" s="23" t="s">
        <v>231</v>
      </c>
      <c r="AP285" s="23" t="s">
        <v>115</v>
      </c>
      <c r="AQ285" s="23"/>
      <c r="AR285" s="23"/>
      <c r="AS285" s="23"/>
      <c r="AT285" s="23"/>
      <c r="AU285" s="36">
        <v>120</v>
      </c>
      <c r="AV285" s="36">
        <v>120</v>
      </c>
      <c r="AW285" s="36">
        <f t="shared" si="68"/>
        <v>120</v>
      </c>
      <c r="AX285" s="36">
        <f t="shared" si="64"/>
        <v>0</v>
      </c>
      <c r="AY285" s="36">
        <v>0</v>
      </c>
      <c r="AZ285" s="36"/>
      <c r="BA285" s="40">
        <v>150</v>
      </c>
      <c r="BB285" s="40">
        <v>60</v>
      </c>
      <c r="BC285" s="23" t="s">
        <v>210</v>
      </c>
      <c r="BD285" s="23" t="s">
        <v>210</v>
      </c>
      <c r="BE285" s="23" t="s">
        <v>211</v>
      </c>
      <c r="BF285" s="23">
        <v>0</v>
      </c>
      <c r="BG285" s="23" t="s">
        <v>212</v>
      </c>
      <c r="BH285" s="23" t="s">
        <v>210</v>
      </c>
      <c r="BI285" s="23" t="s">
        <v>210</v>
      </c>
      <c r="BJ285" s="23">
        <v>0</v>
      </c>
      <c r="BK285" s="23" t="s">
        <v>210</v>
      </c>
      <c r="BL285" s="23">
        <v>0</v>
      </c>
      <c r="BM285" s="23" t="s">
        <v>2611</v>
      </c>
      <c r="BN285" s="23" t="s">
        <v>2612</v>
      </c>
      <c r="BO285" s="23"/>
      <c r="BP285" s="23" t="s">
        <v>209</v>
      </c>
      <c r="BQ285" s="49">
        <f t="shared" si="69"/>
        <v>120</v>
      </c>
      <c r="BR285" s="49">
        <f t="shared" si="67"/>
        <v>120</v>
      </c>
      <c r="BS285" s="49">
        <f t="shared" si="70"/>
        <v>0</v>
      </c>
      <c r="BT285" s="49">
        <f t="shared" si="71"/>
        <v>120</v>
      </c>
      <c r="BU285" s="49">
        <f t="shared" si="65"/>
        <v>0</v>
      </c>
      <c r="BV285" s="49">
        <f t="shared" si="72"/>
        <v>0</v>
      </c>
      <c r="BW285" s="49">
        <f t="shared" si="73"/>
        <v>0</v>
      </c>
      <c r="BX285" s="49">
        <f t="shared" si="74"/>
        <v>0</v>
      </c>
      <c r="BY285" s="36"/>
      <c r="BZ285" s="36"/>
      <c r="CA285" s="36"/>
      <c r="CB285" s="36"/>
      <c r="CC285" s="36"/>
      <c r="CD285" s="36"/>
      <c r="CE285" s="36">
        <f t="shared" si="75"/>
        <v>120</v>
      </c>
      <c r="CF285" s="36">
        <v>120</v>
      </c>
      <c r="CG285" s="36" t="s">
        <v>4066</v>
      </c>
      <c r="CH285" s="36" t="s">
        <v>4104</v>
      </c>
      <c r="CI285" s="36"/>
      <c r="CJ285" s="36"/>
      <c r="CK285" s="36"/>
      <c r="CL285" s="36"/>
      <c r="CM285" s="36"/>
      <c r="CN285" s="36"/>
      <c r="CO285" s="36"/>
      <c r="CP285" s="36"/>
      <c r="CQ285" s="36">
        <f t="shared" si="76"/>
        <v>0</v>
      </c>
      <c r="CR285" s="36"/>
      <c r="CS285" s="36"/>
      <c r="CT285" s="36"/>
      <c r="CU285" s="36"/>
      <c r="CV285" s="36"/>
      <c r="CW285" s="36"/>
      <c r="CX285" s="59">
        <f t="shared" si="66"/>
        <v>0</v>
      </c>
      <c r="CY285" s="36"/>
      <c r="CZ285" s="36"/>
      <c r="DA285" s="36"/>
      <c r="DB285" s="36"/>
      <c r="DC285" s="36"/>
      <c r="DD285" s="36"/>
      <c r="DE285" s="59">
        <f t="shared" si="77"/>
        <v>45.2</v>
      </c>
      <c r="DF285" s="59">
        <v>0</v>
      </c>
      <c r="DG285" s="59">
        <v>45.2</v>
      </c>
      <c r="DH285" s="59"/>
      <c r="DI285" s="59"/>
      <c r="DJ285" s="59"/>
      <c r="DK285" s="59" t="s">
        <v>4075</v>
      </c>
      <c r="DL285" s="59">
        <v>0</v>
      </c>
      <c r="DM285" s="23">
        <v>0</v>
      </c>
    </row>
    <row r="286" s="9" customFormat="1" ht="70" customHeight="1" spans="1:117">
      <c r="A286" s="23"/>
      <c r="B286" s="23"/>
      <c r="C286" s="23"/>
      <c r="D286" s="23"/>
      <c r="E286" s="23"/>
      <c r="F286" s="23"/>
      <c r="G286" s="23"/>
      <c r="H286" s="23"/>
      <c r="I286" s="23"/>
      <c r="J286" s="23"/>
      <c r="K286" s="23"/>
      <c r="L286" s="23"/>
      <c r="M286" s="23"/>
      <c r="N286" s="23"/>
      <c r="O286" s="23"/>
      <c r="P286" s="23"/>
      <c r="Q286" s="23">
        <f>SUBTOTAL(103,$W$7:W286)*1</f>
        <v>280</v>
      </c>
      <c r="R286" s="23"/>
      <c r="S286" s="23"/>
      <c r="T286" s="30"/>
      <c r="U286" s="23"/>
      <c r="V286" s="23" t="s">
        <v>4065</v>
      </c>
      <c r="W286" s="23" t="s">
        <v>2613</v>
      </c>
      <c r="X286" s="23" t="s">
        <v>192</v>
      </c>
      <c r="Y286" s="23" t="s">
        <v>2614</v>
      </c>
      <c r="Z286" s="23" t="s">
        <v>1284</v>
      </c>
      <c r="AA286" s="23" t="s">
        <v>2615</v>
      </c>
      <c r="AB286" s="23" t="s">
        <v>196</v>
      </c>
      <c r="AC286" s="23" t="s">
        <v>2616</v>
      </c>
      <c r="AD286" s="23" t="s">
        <v>2617</v>
      </c>
      <c r="AE286" s="23" t="s">
        <v>2618</v>
      </c>
      <c r="AF286" s="23" t="s">
        <v>2617</v>
      </c>
      <c r="AG286" s="23" t="s">
        <v>2619</v>
      </c>
      <c r="AH286" s="23" t="s">
        <v>482</v>
      </c>
      <c r="AI286" s="23" t="s">
        <v>225</v>
      </c>
      <c r="AJ286" s="23" t="s">
        <v>2620</v>
      </c>
      <c r="AK286" s="23">
        <v>0</v>
      </c>
      <c r="AL286" s="23" t="s">
        <v>2621</v>
      </c>
      <c r="AM286" s="33" t="s">
        <v>2622</v>
      </c>
      <c r="AN286" s="33" t="s">
        <v>207</v>
      </c>
      <c r="AO286" s="23" t="s">
        <v>487</v>
      </c>
      <c r="AP286" s="23" t="s">
        <v>68</v>
      </c>
      <c r="AQ286" s="23"/>
      <c r="AR286" s="23"/>
      <c r="AS286" s="23"/>
      <c r="AT286" s="23"/>
      <c r="AU286" s="36">
        <v>150</v>
      </c>
      <c r="AV286" s="36">
        <v>150</v>
      </c>
      <c r="AW286" s="36">
        <f t="shared" si="68"/>
        <v>0</v>
      </c>
      <c r="AX286" s="36">
        <f t="shared" si="64"/>
        <v>150</v>
      </c>
      <c r="AY286" s="36">
        <v>0</v>
      </c>
      <c r="AZ286" s="36"/>
      <c r="BA286" s="40">
        <v>2850</v>
      </c>
      <c r="BB286" s="40">
        <v>450</v>
      </c>
      <c r="BC286" s="23" t="s">
        <v>210</v>
      </c>
      <c r="BD286" s="23" t="s">
        <v>210</v>
      </c>
      <c r="BE286" s="23" t="s">
        <v>211</v>
      </c>
      <c r="BF286" s="23">
        <v>0</v>
      </c>
      <c r="BG286" s="23" t="s">
        <v>212</v>
      </c>
      <c r="BH286" s="23" t="s">
        <v>210</v>
      </c>
      <c r="BI286" s="23" t="s">
        <v>210</v>
      </c>
      <c r="BJ286" s="23">
        <v>0</v>
      </c>
      <c r="BK286" s="23" t="s">
        <v>210</v>
      </c>
      <c r="BL286" s="23">
        <v>0</v>
      </c>
      <c r="BM286" s="23" t="s">
        <v>2623</v>
      </c>
      <c r="BN286" s="23">
        <v>15856011469</v>
      </c>
      <c r="BO286" s="23"/>
      <c r="BP286" s="23"/>
      <c r="BQ286" s="49">
        <f t="shared" si="69"/>
        <v>0</v>
      </c>
      <c r="BR286" s="49">
        <f t="shared" si="67"/>
        <v>0</v>
      </c>
      <c r="BS286" s="49">
        <f t="shared" si="70"/>
        <v>0</v>
      </c>
      <c r="BT286" s="49">
        <f t="shared" si="71"/>
        <v>0</v>
      </c>
      <c r="BU286" s="49">
        <f t="shared" si="65"/>
        <v>0</v>
      </c>
      <c r="BV286" s="49">
        <f t="shared" si="72"/>
        <v>0</v>
      </c>
      <c r="BW286" s="49">
        <f t="shared" si="73"/>
        <v>0</v>
      </c>
      <c r="BX286" s="49">
        <f t="shared" si="74"/>
        <v>0</v>
      </c>
      <c r="BY286" s="36"/>
      <c r="BZ286" s="36"/>
      <c r="CA286" s="36"/>
      <c r="CB286" s="36"/>
      <c r="CC286" s="36"/>
      <c r="CD286" s="36"/>
      <c r="CE286" s="36">
        <f t="shared" si="75"/>
        <v>0</v>
      </c>
      <c r="CF286" s="36"/>
      <c r="CG286" s="36"/>
      <c r="CH286" s="36"/>
      <c r="CI286" s="36"/>
      <c r="CJ286" s="36"/>
      <c r="CK286" s="36"/>
      <c r="CL286" s="36"/>
      <c r="CM286" s="36"/>
      <c r="CN286" s="36"/>
      <c r="CO286" s="36"/>
      <c r="CP286" s="36"/>
      <c r="CQ286" s="36">
        <f t="shared" si="76"/>
        <v>0</v>
      </c>
      <c r="CR286" s="36"/>
      <c r="CS286" s="36"/>
      <c r="CT286" s="36"/>
      <c r="CU286" s="36"/>
      <c r="CV286" s="36"/>
      <c r="CW286" s="36"/>
      <c r="CX286" s="59">
        <f t="shared" si="66"/>
        <v>0</v>
      </c>
      <c r="CY286" s="36"/>
      <c r="CZ286" s="36"/>
      <c r="DA286" s="36"/>
      <c r="DB286" s="36"/>
      <c r="DC286" s="36"/>
      <c r="DD286" s="36"/>
      <c r="DE286" s="59">
        <f t="shared" si="77"/>
        <v>0</v>
      </c>
      <c r="DF286" s="59">
        <v>0</v>
      </c>
      <c r="DG286" s="59">
        <v>0</v>
      </c>
      <c r="DH286" s="59"/>
      <c r="DI286" s="59"/>
      <c r="DJ286" s="59"/>
      <c r="DK286" s="59" t="s">
        <v>4098</v>
      </c>
      <c r="DL286" s="59">
        <v>0</v>
      </c>
      <c r="DM286" s="23">
        <v>0</v>
      </c>
    </row>
    <row r="287" s="9" customFormat="1" ht="70" customHeight="1" spans="1:117">
      <c r="A287" s="23"/>
      <c r="B287" s="23"/>
      <c r="C287" s="23"/>
      <c r="D287" s="23"/>
      <c r="E287" s="23"/>
      <c r="F287" s="23"/>
      <c r="G287" s="23"/>
      <c r="H287" s="23"/>
      <c r="I287" s="23"/>
      <c r="J287" s="23"/>
      <c r="K287" s="23"/>
      <c r="L287" s="23"/>
      <c r="M287" s="23"/>
      <c r="N287" s="23"/>
      <c r="O287" s="23"/>
      <c r="P287" s="23"/>
      <c r="Q287" s="23">
        <f>SUBTOTAL(103,$W$7:W287)*1</f>
        <v>281</v>
      </c>
      <c r="R287" s="23"/>
      <c r="S287" s="23"/>
      <c r="T287" s="23"/>
      <c r="U287" s="23"/>
      <c r="V287" s="23" t="s">
        <v>4065</v>
      </c>
      <c r="W287" s="23" t="s">
        <v>2624</v>
      </c>
      <c r="X287" s="23" t="s">
        <v>192</v>
      </c>
      <c r="Y287" s="23" t="s">
        <v>244</v>
      </c>
      <c r="Z287" s="23" t="s">
        <v>807</v>
      </c>
      <c r="AA287" s="23" t="s">
        <v>2625</v>
      </c>
      <c r="AB287" s="23" t="s">
        <v>196</v>
      </c>
      <c r="AC287" s="23" t="s">
        <v>47</v>
      </c>
      <c r="AD287" s="23" t="s">
        <v>2626</v>
      </c>
      <c r="AE287" s="23" t="s">
        <v>2627</v>
      </c>
      <c r="AF287" s="23" t="s">
        <v>2628</v>
      </c>
      <c r="AG287" s="23" t="s">
        <v>2629</v>
      </c>
      <c r="AH287" s="23" t="s">
        <v>224</v>
      </c>
      <c r="AI287" s="23" t="s">
        <v>225</v>
      </c>
      <c r="AJ287" s="23" t="s">
        <v>2630</v>
      </c>
      <c r="AK287" s="23" t="s">
        <v>2631</v>
      </c>
      <c r="AL287" s="23" t="s">
        <v>2599</v>
      </c>
      <c r="AM287" s="33" t="s">
        <v>303</v>
      </c>
      <c r="AN287" s="33" t="s">
        <v>290</v>
      </c>
      <c r="AO287" s="23" t="s">
        <v>1334</v>
      </c>
      <c r="AP287" s="23" t="s">
        <v>98</v>
      </c>
      <c r="AQ287" s="23"/>
      <c r="AR287" s="23"/>
      <c r="AS287" s="23"/>
      <c r="AT287" s="23"/>
      <c r="AU287" s="36">
        <v>241.2</v>
      </c>
      <c r="AV287" s="36">
        <v>241.2</v>
      </c>
      <c r="AW287" s="36">
        <f t="shared" si="68"/>
        <v>241.2</v>
      </c>
      <c r="AX287" s="36">
        <f t="shared" si="64"/>
        <v>0</v>
      </c>
      <c r="AY287" s="36">
        <v>0</v>
      </c>
      <c r="AZ287" s="36"/>
      <c r="BA287" s="40">
        <v>150</v>
      </c>
      <c r="BB287" s="40">
        <v>20</v>
      </c>
      <c r="BC287" s="23" t="s">
        <v>210</v>
      </c>
      <c r="BD287" s="23" t="s">
        <v>210</v>
      </c>
      <c r="BE287" s="23" t="s">
        <v>211</v>
      </c>
      <c r="BF287" s="23" t="s">
        <v>210</v>
      </c>
      <c r="BG287" s="23" t="s">
        <v>210</v>
      </c>
      <c r="BH287" s="23" t="s">
        <v>210</v>
      </c>
      <c r="BI287" s="23" t="s">
        <v>210</v>
      </c>
      <c r="BJ287" s="23" t="s">
        <v>210</v>
      </c>
      <c r="BK287" s="23" t="s">
        <v>210</v>
      </c>
      <c r="BL287" s="23" t="s">
        <v>210</v>
      </c>
      <c r="BM287" s="23" t="s">
        <v>2632</v>
      </c>
      <c r="BN287" s="23">
        <v>13638200152</v>
      </c>
      <c r="BO287" s="23"/>
      <c r="BP287" s="23" t="s">
        <v>209</v>
      </c>
      <c r="BQ287" s="49">
        <f t="shared" si="69"/>
        <v>241.2</v>
      </c>
      <c r="BR287" s="49">
        <f t="shared" si="67"/>
        <v>141.2</v>
      </c>
      <c r="BS287" s="49">
        <f t="shared" si="70"/>
        <v>141.2</v>
      </c>
      <c r="BT287" s="49">
        <f t="shared" si="71"/>
        <v>0</v>
      </c>
      <c r="BU287" s="49">
        <f t="shared" si="65"/>
        <v>0</v>
      </c>
      <c r="BV287" s="49">
        <f t="shared" si="72"/>
        <v>0</v>
      </c>
      <c r="BW287" s="49">
        <f t="shared" si="73"/>
        <v>100</v>
      </c>
      <c r="BX287" s="49">
        <f t="shared" si="74"/>
        <v>141.2</v>
      </c>
      <c r="BY287" s="49">
        <v>141.2</v>
      </c>
      <c r="BZ287" s="49" t="s">
        <v>4078</v>
      </c>
      <c r="CA287" s="49" t="s">
        <v>4088</v>
      </c>
      <c r="CB287" s="36"/>
      <c r="CC287" s="36"/>
      <c r="CD287" s="36"/>
      <c r="CE287" s="36">
        <f t="shared" si="75"/>
        <v>0</v>
      </c>
      <c r="CF287" s="36"/>
      <c r="CG287" s="36"/>
      <c r="CH287" s="36"/>
      <c r="CI287" s="36"/>
      <c r="CJ287" s="36"/>
      <c r="CK287" s="36"/>
      <c r="CL287" s="36"/>
      <c r="CM287" s="36"/>
      <c r="CN287" s="36"/>
      <c r="CO287" s="36"/>
      <c r="CP287" s="36"/>
      <c r="CQ287" s="36">
        <f t="shared" si="76"/>
        <v>0</v>
      </c>
      <c r="CR287" s="36"/>
      <c r="CS287" s="36"/>
      <c r="CT287" s="36"/>
      <c r="CU287" s="36"/>
      <c r="CV287" s="36"/>
      <c r="CW287" s="36"/>
      <c r="CX287" s="59">
        <f t="shared" si="66"/>
        <v>100</v>
      </c>
      <c r="CY287" s="36">
        <v>100</v>
      </c>
      <c r="CZ287" s="36" t="s">
        <v>4090</v>
      </c>
      <c r="DA287" s="36" t="s">
        <v>4146</v>
      </c>
      <c r="DB287" s="36"/>
      <c r="DC287" s="36"/>
      <c r="DD287" s="36"/>
      <c r="DE287" s="59">
        <f t="shared" si="77"/>
        <v>121.01</v>
      </c>
      <c r="DF287" s="59">
        <v>121.01</v>
      </c>
      <c r="DG287" s="59">
        <v>0</v>
      </c>
      <c r="DH287" s="59"/>
      <c r="DI287" s="59"/>
      <c r="DJ287" s="59"/>
      <c r="DK287" s="59" t="s">
        <v>4075</v>
      </c>
      <c r="DL287" s="59">
        <v>0</v>
      </c>
      <c r="DM287" s="23">
        <v>0</v>
      </c>
    </row>
    <row r="288" s="9" customFormat="1" ht="70" customHeight="1" spans="1:117">
      <c r="A288" s="23"/>
      <c r="B288" s="23"/>
      <c r="C288" s="23"/>
      <c r="D288" s="23"/>
      <c r="E288" s="23"/>
      <c r="F288" s="23"/>
      <c r="G288" s="23"/>
      <c r="H288" s="23"/>
      <c r="I288" s="23"/>
      <c r="J288" s="23"/>
      <c r="K288" s="23"/>
      <c r="L288" s="23"/>
      <c r="M288" s="23"/>
      <c r="N288" s="23"/>
      <c r="O288" s="23"/>
      <c r="P288" s="23"/>
      <c r="Q288" s="23">
        <f>SUBTOTAL(103,$W$7:W288)*1</f>
        <v>282</v>
      </c>
      <c r="R288" s="23"/>
      <c r="S288" s="23"/>
      <c r="T288" s="30"/>
      <c r="U288" s="23"/>
      <c r="V288" s="23" t="s">
        <v>4065</v>
      </c>
      <c r="W288" s="23" t="s">
        <v>2633</v>
      </c>
      <c r="X288" s="23" t="s">
        <v>957</v>
      </c>
      <c r="Y288" s="23" t="s">
        <v>957</v>
      </c>
      <c r="Z288" s="23" t="s">
        <v>957</v>
      </c>
      <c r="AA288" s="23" t="s">
        <v>2634</v>
      </c>
      <c r="AB288" s="23" t="s">
        <v>196</v>
      </c>
      <c r="AC288" s="23" t="s">
        <v>71</v>
      </c>
      <c r="AD288" s="23" t="s">
        <v>2635</v>
      </c>
      <c r="AE288" s="23" t="s">
        <v>2636</v>
      </c>
      <c r="AF288" s="23" t="s">
        <v>2637</v>
      </c>
      <c r="AG288" s="23" t="s">
        <v>2638</v>
      </c>
      <c r="AH288" s="23" t="s">
        <v>2639</v>
      </c>
      <c r="AI288" s="23" t="s">
        <v>2640</v>
      </c>
      <c r="AJ288" s="23" t="s">
        <v>2641</v>
      </c>
      <c r="AK288" s="23">
        <v>0</v>
      </c>
      <c r="AL288" s="23">
        <v>0</v>
      </c>
      <c r="AM288" s="33">
        <v>0</v>
      </c>
      <c r="AN288" s="33" t="s">
        <v>207</v>
      </c>
      <c r="AO288" s="23" t="s">
        <v>208</v>
      </c>
      <c r="AP288" s="23" t="s">
        <v>70</v>
      </c>
      <c r="AQ288" s="23"/>
      <c r="AR288" s="23"/>
      <c r="AS288" s="23"/>
      <c r="AT288" s="23"/>
      <c r="AU288" s="36">
        <v>18</v>
      </c>
      <c r="AV288" s="36">
        <v>18</v>
      </c>
      <c r="AW288" s="36">
        <f t="shared" si="68"/>
        <v>0</v>
      </c>
      <c r="AX288" s="36">
        <f t="shared" si="64"/>
        <v>18</v>
      </c>
      <c r="AY288" s="36">
        <v>0</v>
      </c>
      <c r="AZ288" s="36"/>
      <c r="BA288" s="40">
        <v>7245</v>
      </c>
      <c r="BB288" s="40">
        <v>1604</v>
      </c>
      <c r="BC288" s="23" t="s">
        <v>210</v>
      </c>
      <c r="BD288" s="23" t="s">
        <v>210</v>
      </c>
      <c r="BE288" s="23" t="s">
        <v>211</v>
      </c>
      <c r="BF288" s="23">
        <v>0</v>
      </c>
      <c r="BG288" s="23" t="s">
        <v>212</v>
      </c>
      <c r="BH288" s="23" t="s">
        <v>210</v>
      </c>
      <c r="BI288" s="23" t="s">
        <v>210</v>
      </c>
      <c r="BJ288" s="23" t="s">
        <v>210</v>
      </c>
      <c r="BK288" s="23" t="s">
        <v>210</v>
      </c>
      <c r="BL288" s="23" t="s">
        <v>210</v>
      </c>
      <c r="BM288" s="23" t="s">
        <v>1718</v>
      </c>
      <c r="BN288" s="23">
        <v>75676001</v>
      </c>
      <c r="BO288" s="23"/>
      <c r="BP288" s="23"/>
      <c r="BQ288" s="49">
        <f t="shared" si="69"/>
        <v>0</v>
      </c>
      <c r="BR288" s="49">
        <f t="shared" si="67"/>
        <v>0</v>
      </c>
      <c r="BS288" s="49">
        <f t="shared" si="70"/>
        <v>0</v>
      </c>
      <c r="BT288" s="49">
        <f t="shared" si="71"/>
        <v>0</v>
      </c>
      <c r="BU288" s="49">
        <f t="shared" si="65"/>
        <v>0</v>
      </c>
      <c r="BV288" s="49">
        <f t="shared" si="72"/>
        <v>0</v>
      </c>
      <c r="BW288" s="49">
        <f t="shared" si="73"/>
        <v>0</v>
      </c>
      <c r="BX288" s="49">
        <f t="shared" si="74"/>
        <v>0</v>
      </c>
      <c r="BY288" s="36"/>
      <c r="BZ288" s="36"/>
      <c r="CA288" s="36"/>
      <c r="CB288" s="36"/>
      <c r="CC288" s="36"/>
      <c r="CD288" s="36"/>
      <c r="CE288" s="36">
        <f t="shared" si="75"/>
        <v>0</v>
      </c>
      <c r="CF288" s="36"/>
      <c r="CG288" s="36"/>
      <c r="CH288" s="36"/>
      <c r="CI288" s="36"/>
      <c r="CJ288" s="36"/>
      <c r="CK288" s="36"/>
      <c r="CL288" s="36"/>
      <c r="CM288" s="36"/>
      <c r="CN288" s="36"/>
      <c r="CO288" s="36"/>
      <c r="CP288" s="36"/>
      <c r="CQ288" s="36">
        <f t="shared" si="76"/>
        <v>0</v>
      </c>
      <c r="CR288" s="36"/>
      <c r="CS288" s="36"/>
      <c r="CT288" s="36"/>
      <c r="CU288" s="36"/>
      <c r="CV288" s="36"/>
      <c r="CW288" s="36"/>
      <c r="CX288" s="59">
        <f t="shared" si="66"/>
        <v>0</v>
      </c>
      <c r="CY288" s="36"/>
      <c r="CZ288" s="36"/>
      <c r="DA288" s="36"/>
      <c r="DB288" s="36"/>
      <c r="DC288" s="36"/>
      <c r="DD288" s="36"/>
      <c r="DE288" s="59">
        <f t="shared" si="77"/>
        <v>0</v>
      </c>
      <c r="DF288" s="59">
        <v>0</v>
      </c>
      <c r="DG288" s="59">
        <v>0</v>
      </c>
      <c r="DH288" s="59"/>
      <c r="DI288" s="59"/>
      <c r="DJ288" s="59"/>
      <c r="DK288" s="59" t="s">
        <v>4070</v>
      </c>
      <c r="DL288" s="59">
        <v>0</v>
      </c>
      <c r="DM288" s="23">
        <v>0</v>
      </c>
    </row>
    <row r="289" s="9" customFormat="1" ht="70" customHeight="1" spans="1:117">
      <c r="A289" s="23"/>
      <c r="B289" s="23"/>
      <c r="C289" s="23"/>
      <c r="D289" s="23"/>
      <c r="E289" s="23"/>
      <c r="F289" s="23"/>
      <c r="G289" s="23"/>
      <c r="H289" s="23"/>
      <c r="I289" s="23"/>
      <c r="J289" s="23"/>
      <c r="K289" s="23"/>
      <c r="L289" s="23"/>
      <c r="M289" s="23"/>
      <c r="N289" s="23"/>
      <c r="O289" s="23"/>
      <c r="P289" s="23"/>
      <c r="Q289" s="23">
        <f>SUBTOTAL(103,$W$7:W289)*1</f>
        <v>283</v>
      </c>
      <c r="R289" s="23"/>
      <c r="S289" s="23"/>
      <c r="T289" s="23"/>
      <c r="U289" s="23"/>
      <c r="V289" s="23" t="s">
        <v>4065</v>
      </c>
      <c r="W289" s="23" t="s">
        <v>2643</v>
      </c>
      <c r="X289" s="23" t="s">
        <v>957</v>
      </c>
      <c r="Y289" s="23" t="s">
        <v>957</v>
      </c>
      <c r="Z289" s="23" t="s">
        <v>957</v>
      </c>
      <c r="AA289" s="23" t="s">
        <v>2644</v>
      </c>
      <c r="AB289" s="23" t="s">
        <v>196</v>
      </c>
      <c r="AC289" s="23" t="s">
        <v>2645</v>
      </c>
      <c r="AD289" s="23" t="s">
        <v>2646</v>
      </c>
      <c r="AE289" s="23" t="s">
        <v>2647</v>
      </c>
      <c r="AF289" s="23" t="s">
        <v>2648</v>
      </c>
      <c r="AG289" s="23" t="s">
        <v>2649</v>
      </c>
      <c r="AH289" s="23" t="s">
        <v>2639</v>
      </c>
      <c r="AI289" s="23" t="s">
        <v>2640</v>
      </c>
      <c r="AJ289" s="23" t="s">
        <v>2650</v>
      </c>
      <c r="AK289" s="23">
        <v>0</v>
      </c>
      <c r="AL289" s="23">
        <v>0</v>
      </c>
      <c r="AM289" s="33">
        <v>0</v>
      </c>
      <c r="AN289" s="33" t="s">
        <v>207</v>
      </c>
      <c r="AO289" s="23" t="s">
        <v>208</v>
      </c>
      <c r="AP289" s="23" t="s">
        <v>96</v>
      </c>
      <c r="AQ289" s="23"/>
      <c r="AR289" s="23"/>
      <c r="AS289" s="23"/>
      <c r="AT289" s="23"/>
      <c r="AU289" s="36">
        <v>80</v>
      </c>
      <c r="AV289" s="36">
        <v>80</v>
      </c>
      <c r="AW289" s="36">
        <f t="shared" si="68"/>
        <v>0</v>
      </c>
      <c r="AX289" s="36">
        <f t="shared" si="64"/>
        <v>80</v>
      </c>
      <c r="AY289" s="36">
        <v>0</v>
      </c>
      <c r="AZ289" s="36"/>
      <c r="BA289" s="40">
        <v>34987</v>
      </c>
      <c r="BB289" s="40">
        <v>5125</v>
      </c>
      <c r="BC289" s="23" t="s">
        <v>210</v>
      </c>
      <c r="BD289" s="23" t="s">
        <v>210</v>
      </c>
      <c r="BE289" s="23" t="s">
        <v>211</v>
      </c>
      <c r="BF289" s="23">
        <v>0</v>
      </c>
      <c r="BG289" s="23" t="s">
        <v>212</v>
      </c>
      <c r="BH289" s="23" t="s">
        <v>210</v>
      </c>
      <c r="BI289" s="23" t="s">
        <v>210</v>
      </c>
      <c r="BJ289" s="23" t="s">
        <v>210</v>
      </c>
      <c r="BK289" s="23" t="s">
        <v>210</v>
      </c>
      <c r="BL289" s="23" t="s">
        <v>210</v>
      </c>
      <c r="BM289" s="23" t="s">
        <v>2651</v>
      </c>
      <c r="BN289" s="23">
        <v>15340365999</v>
      </c>
      <c r="BO289" s="23"/>
      <c r="BP289" s="23"/>
      <c r="BQ289" s="49">
        <f t="shared" si="69"/>
        <v>0</v>
      </c>
      <c r="BR289" s="49">
        <f t="shared" si="67"/>
        <v>0</v>
      </c>
      <c r="BS289" s="49">
        <f t="shared" si="70"/>
        <v>0</v>
      </c>
      <c r="BT289" s="49">
        <f t="shared" si="71"/>
        <v>0</v>
      </c>
      <c r="BU289" s="49">
        <f t="shared" si="65"/>
        <v>0</v>
      </c>
      <c r="BV289" s="49">
        <f t="shared" si="72"/>
        <v>0</v>
      </c>
      <c r="BW289" s="49">
        <f t="shared" si="73"/>
        <v>0</v>
      </c>
      <c r="BX289" s="49">
        <f t="shared" si="74"/>
        <v>0</v>
      </c>
      <c r="BY289" s="36"/>
      <c r="BZ289" s="36"/>
      <c r="CA289" s="36"/>
      <c r="CB289" s="36"/>
      <c r="CC289" s="36"/>
      <c r="CD289" s="36"/>
      <c r="CE289" s="36">
        <f t="shared" si="75"/>
        <v>0</v>
      </c>
      <c r="CF289" s="36"/>
      <c r="CG289" s="36"/>
      <c r="CH289" s="36"/>
      <c r="CI289" s="36"/>
      <c r="CJ289" s="36"/>
      <c r="CK289" s="36"/>
      <c r="CL289" s="36"/>
      <c r="CM289" s="36"/>
      <c r="CN289" s="36"/>
      <c r="CO289" s="36"/>
      <c r="CP289" s="36"/>
      <c r="CQ289" s="36">
        <f t="shared" si="76"/>
        <v>0</v>
      </c>
      <c r="CR289" s="36"/>
      <c r="CS289" s="36"/>
      <c r="CT289" s="36"/>
      <c r="CU289" s="36"/>
      <c r="CV289" s="36"/>
      <c r="CW289" s="36"/>
      <c r="CX289" s="59">
        <f t="shared" si="66"/>
        <v>0</v>
      </c>
      <c r="CY289" s="36"/>
      <c r="CZ289" s="36"/>
      <c r="DA289" s="36"/>
      <c r="DB289" s="36"/>
      <c r="DC289" s="36"/>
      <c r="DD289" s="36"/>
      <c r="DE289" s="59">
        <f t="shared" si="77"/>
        <v>0</v>
      </c>
      <c r="DF289" s="59">
        <v>0</v>
      </c>
      <c r="DG289" s="59">
        <v>0</v>
      </c>
      <c r="DH289" s="59"/>
      <c r="DI289" s="59"/>
      <c r="DJ289" s="59"/>
      <c r="DK289" s="59" t="s">
        <v>4070</v>
      </c>
      <c r="DL289" s="59">
        <v>0</v>
      </c>
      <c r="DM289" s="23">
        <v>0</v>
      </c>
    </row>
    <row r="290" s="9" customFormat="1" ht="70" customHeight="1" spans="1:117">
      <c r="A290" s="23"/>
      <c r="B290" s="23"/>
      <c r="C290" s="23"/>
      <c r="D290" s="23"/>
      <c r="E290" s="23"/>
      <c r="F290" s="23"/>
      <c r="G290" s="23"/>
      <c r="H290" s="23"/>
      <c r="I290" s="23"/>
      <c r="J290" s="23"/>
      <c r="K290" s="23"/>
      <c r="L290" s="23"/>
      <c r="M290" s="23"/>
      <c r="N290" s="23"/>
      <c r="O290" s="23"/>
      <c r="P290" s="23"/>
      <c r="Q290" s="23">
        <f>SUBTOTAL(103,$W$7:W290)*1</f>
        <v>284</v>
      </c>
      <c r="R290" s="23"/>
      <c r="S290" s="23"/>
      <c r="T290" s="30"/>
      <c r="U290" s="23"/>
      <c r="V290" s="23" t="s">
        <v>4065</v>
      </c>
      <c r="W290" s="23" t="s">
        <v>2652</v>
      </c>
      <c r="X290" s="23" t="s">
        <v>957</v>
      </c>
      <c r="Y290" s="23" t="s">
        <v>957</v>
      </c>
      <c r="Z290" s="23" t="s">
        <v>957</v>
      </c>
      <c r="AA290" s="23" t="s">
        <v>2653</v>
      </c>
      <c r="AB290" s="23" t="s">
        <v>196</v>
      </c>
      <c r="AC290" s="23" t="s">
        <v>87</v>
      </c>
      <c r="AD290" s="23" t="s">
        <v>2646</v>
      </c>
      <c r="AE290" s="23" t="s">
        <v>2647</v>
      </c>
      <c r="AF290" s="23" t="s">
        <v>2648</v>
      </c>
      <c r="AG290" s="23" t="s">
        <v>2649</v>
      </c>
      <c r="AH290" s="23" t="s">
        <v>2639</v>
      </c>
      <c r="AI290" s="23" t="s">
        <v>2640</v>
      </c>
      <c r="AJ290" s="23" t="s">
        <v>2650</v>
      </c>
      <c r="AK290" s="23">
        <v>0</v>
      </c>
      <c r="AL290" s="23">
        <v>0</v>
      </c>
      <c r="AM290" s="33">
        <v>0</v>
      </c>
      <c r="AN290" s="33" t="s">
        <v>207</v>
      </c>
      <c r="AO290" s="23" t="s">
        <v>208</v>
      </c>
      <c r="AP290" s="23" t="s">
        <v>86</v>
      </c>
      <c r="AQ290" s="23"/>
      <c r="AR290" s="23"/>
      <c r="AS290" s="23"/>
      <c r="AT290" s="23"/>
      <c r="AU290" s="36">
        <v>25</v>
      </c>
      <c r="AV290" s="36">
        <v>25</v>
      </c>
      <c r="AW290" s="36">
        <f t="shared" si="68"/>
        <v>0</v>
      </c>
      <c r="AX290" s="36">
        <f t="shared" si="64"/>
        <v>25</v>
      </c>
      <c r="AY290" s="36">
        <v>0</v>
      </c>
      <c r="AZ290" s="36"/>
      <c r="BA290" s="40">
        <v>7245</v>
      </c>
      <c r="BB290" s="40">
        <v>1604</v>
      </c>
      <c r="BC290" s="23" t="s">
        <v>210</v>
      </c>
      <c r="BD290" s="23" t="s">
        <v>210</v>
      </c>
      <c r="BE290" s="23" t="s">
        <v>211</v>
      </c>
      <c r="BF290" s="23">
        <v>0</v>
      </c>
      <c r="BG290" s="23" t="s">
        <v>212</v>
      </c>
      <c r="BH290" s="23" t="s">
        <v>210</v>
      </c>
      <c r="BI290" s="23" t="s">
        <v>210</v>
      </c>
      <c r="BJ290" s="23" t="s">
        <v>210</v>
      </c>
      <c r="BK290" s="23" t="s">
        <v>210</v>
      </c>
      <c r="BL290" s="23" t="s">
        <v>210</v>
      </c>
      <c r="BM290" s="23" t="s">
        <v>1166</v>
      </c>
      <c r="BN290" s="23">
        <v>75560746</v>
      </c>
      <c r="BO290" s="23"/>
      <c r="BP290" s="23"/>
      <c r="BQ290" s="49">
        <f t="shared" si="69"/>
        <v>0</v>
      </c>
      <c r="BR290" s="49">
        <f t="shared" si="67"/>
        <v>0</v>
      </c>
      <c r="BS290" s="49">
        <f t="shared" si="70"/>
        <v>0</v>
      </c>
      <c r="BT290" s="49">
        <f t="shared" si="71"/>
        <v>0</v>
      </c>
      <c r="BU290" s="49">
        <f t="shared" si="65"/>
        <v>0</v>
      </c>
      <c r="BV290" s="49">
        <f t="shared" si="72"/>
        <v>0</v>
      </c>
      <c r="BW290" s="49">
        <f t="shared" si="73"/>
        <v>0</v>
      </c>
      <c r="BX290" s="49">
        <f t="shared" si="74"/>
        <v>0</v>
      </c>
      <c r="BY290" s="36"/>
      <c r="BZ290" s="36"/>
      <c r="CA290" s="36"/>
      <c r="CB290" s="36"/>
      <c r="CC290" s="36"/>
      <c r="CD290" s="36"/>
      <c r="CE290" s="36">
        <f t="shared" si="75"/>
        <v>0</v>
      </c>
      <c r="CF290" s="36"/>
      <c r="CG290" s="36"/>
      <c r="CH290" s="36"/>
      <c r="CI290" s="36"/>
      <c r="CJ290" s="36"/>
      <c r="CK290" s="36"/>
      <c r="CL290" s="36"/>
      <c r="CM290" s="36"/>
      <c r="CN290" s="36"/>
      <c r="CO290" s="36"/>
      <c r="CP290" s="36"/>
      <c r="CQ290" s="36">
        <f t="shared" si="76"/>
        <v>0</v>
      </c>
      <c r="CR290" s="36"/>
      <c r="CS290" s="36"/>
      <c r="CT290" s="36"/>
      <c r="CU290" s="36"/>
      <c r="CV290" s="36"/>
      <c r="CW290" s="36"/>
      <c r="CX290" s="59">
        <f t="shared" si="66"/>
        <v>0</v>
      </c>
      <c r="CY290" s="36"/>
      <c r="CZ290" s="36"/>
      <c r="DA290" s="36"/>
      <c r="DB290" s="36"/>
      <c r="DC290" s="36"/>
      <c r="DD290" s="36"/>
      <c r="DE290" s="59">
        <f t="shared" si="77"/>
        <v>0</v>
      </c>
      <c r="DF290" s="59">
        <v>0</v>
      </c>
      <c r="DG290" s="59">
        <v>0</v>
      </c>
      <c r="DH290" s="59"/>
      <c r="DI290" s="59"/>
      <c r="DJ290" s="59"/>
      <c r="DK290" s="59" t="s">
        <v>4070</v>
      </c>
      <c r="DL290" s="59">
        <v>100</v>
      </c>
      <c r="DM290" s="23">
        <v>0</v>
      </c>
    </row>
    <row r="291" s="9" customFormat="1" ht="70" customHeight="1" spans="1:117">
      <c r="A291" s="23"/>
      <c r="B291" s="23"/>
      <c r="C291" s="23"/>
      <c r="D291" s="23"/>
      <c r="E291" s="23"/>
      <c r="F291" s="23"/>
      <c r="G291" s="23"/>
      <c r="H291" s="23"/>
      <c r="I291" s="23"/>
      <c r="J291" s="23"/>
      <c r="K291" s="23"/>
      <c r="L291" s="23"/>
      <c r="M291" s="23"/>
      <c r="N291" s="23"/>
      <c r="O291" s="23"/>
      <c r="P291" s="23"/>
      <c r="Q291" s="23">
        <f>SUBTOTAL(103,$W$7:W291)*1</f>
        <v>285</v>
      </c>
      <c r="R291" s="23"/>
      <c r="S291" s="23"/>
      <c r="T291" s="23"/>
      <c r="U291" s="23"/>
      <c r="V291" s="23" t="s">
        <v>4065</v>
      </c>
      <c r="W291" s="23" t="s">
        <v>2654</v>
      </c>
      <c r="X291" s="23" t="s">
        <v>957</v>
      </c>
      <c r="Y291" s="23" t="s">
        <v>957</v>
      </c>
      <c r="Z291" s="23" t="s">
        <v>957</v>
      </c>
      <c r="AA291" s="23" t="s">
        <v>2655</v>
      </c>
      <c r="AB291" s="23" t="s">
        <v>196</v>
      </c>
      <c r="AC291" s="23" t="s">
        <v>25</v>
      </c>
      <c r="AD291" s="23" t="s">
        <v>2656</v>
      </c>
      <c r="AE291" s="23" t="s">
        <v>2657</v>
      </c>
      <c r="AF291" s="23" t="s">
        <v>2658</v>
      </c>
      <c r="AG291" s="23" t="s">
        <v>2659</v>
      </c>
      <c r="AH291" s="23" t="s">
        <v>2639</v>
      </c>
      <c r="AI291" s="23" t="s">
        <v>2640</v>
      </c>
      <c r="AJ291" s="23" t="s">
        <v>2660</v>
      </c>
      <c r="AK291" s="23">
        <v>0</v>
      </c>
      <c r="AL291" s="23">
        <v>0</v>
      </c>
      <c r="AM291" s="33">
        <v>0</v>
      </c>
      <c r="AN291" s="33" t="s">
        <v>207</v>
      </c>
      <c r="AO291" s="23" t="s">
        <v>208</v>
      </c>
      <c r="AP291" s="23" t="s">
        <v>24</v>
      </c>
      <c r="AQ291" s="23"/>
      <c r="AR291" s="23"/>
      <c r="AS291" s="23"/>
      <c r="AT291" s="23"/>
      <c r="AU291" s="36">
        <v>6</v>
      </c>
      <c r="AV291" s="36">
        <v>6</v>
      </c>
      <c r="AW291" s="36">
        <f t="shared" si="68"/>
        <v>0</v>
      </c>
      <c r="AX291" s="36">
        <f t="shared" si="64"/>
        <v>6</v>
      </c>
      <c r="AY291" s="36">
        <v>0</v>
      </c>
      <c r="AZ291" s="36"/>
      <c r="BA291" s="40">
        <v>1987</v>
      </c>
      <c r="BB291" s="40">
        <v>445</v>
      </c>
      <c r="BC291" s="23" t="s">
        <v>210</v>
      </c>
      <c r="BD291" s="23" t="s">
        <v>210</v>
      </c>
      <c r="BE291" s="23" t="s">
        <v>211</v>
      </c>
      <c r="BF291" s="23">
        <v>0</v>
      </c>
      <c r="BG291" s="23" t="s">
        <v>212</v>
      </c>
      <c r="BH291" s="23" t="s">
        <v>210</v>
      </c>
      <c r="BI291" s="23" t="s">
        <v>210</v>
      </c>
      <c r="BJ291" s="23" t="s">
        <v>210</v>
      </c>
      <c r="BK291" s="23" t="s">
        <v>210</v>
      </c>
      <c r="BL291" s="23" t="s">
        <v>210</v>
      </c>
      <c r="BM291" s="23" t="s">
        <v>2661</v>
      </c>
      <c r="BN291" s="23">
        <v>13452249559</v>
      </c>
      <c r="BO291" s="23"/>
      <c r="BP291" s="23"/>
      <c r="BQ291" s="49">
        <f t="shared" si="69"/>
        <v>0</v>
      </c>
      <c r="BR291" s="49">
        <f t="shared" si="67"/>
        <v>0</v>
      </c>
      <c r="BS291" s="49">
        <f t="shared" si="70"/>
        <v>0</v>
      </c>
      <c r="BT291" s="49">
        <f t="shared" si="71"/>
        <v>0</v>
      </c>
      <c r="BU291" s="49">
        <f t="shared" si="65"/>
        <v>0</v>
      </c>
      <c r="BV291" s="49">
        <f t="shared" si="72"/>
        <v>0</v>
      </c>
      <c r="BW291" s="49">
        <f t="shared" si="73"/>
        <v>0</v>
      </c>
      <c r="BX291" s="49">
        <f t="shared" si="74"/>
        <v>0</v>
      </c>
      <c r="BY291" s="36"/>
      <c r="BZ291" s="36"/>
      <c r="CA291" s="36"/>
      <c r="CB291" s="36"/>
      <c r="CC291" s="36"/>
      <c r="CD291" s="36"/>
      <c r="CE291" s="36">
        <f t="shared" si="75"/>
        <v>0</v>
      </c>
      <c r="CF291" s="36"/>
      <c r="CG291" s="36"/>
      <c r="CH291" s="36"/>
      <c r="CI291" s="36"/>
      <c r="CJ291" s="36"/>
      <c r="CK291" s="36"/>
      <c r="CL291" s="36"/>
      <c r="CM291" s="36"/>
      <c r="CN291" s="36"/>
      <c r="CO291" s="36"/>
      <c r="CP291" s="36"/>
      <c r="CQ291" s="36">
        <f t="shared" si="76"/>
        <v>0</v>
      </c>
      <c r="CR291" s="36"/>
      <c r="CS291" s="36"/>
      <c r="CT291" s="36"/>
      <c r="CU291" s="36"/>
      <c r="CV291" s="36"/>
      <c r="CW291" s="36"/>
      <c r="CX291" s="59">
        <f t="shared" si="66"/>
        <v>0</v>
      </c>
      <c r="CY291" s="36"/>
      <c r="CZ291" s="36"/>
      <c r="DA291" s="36"/>
      <c r="DB291" s="36"/>
      <c r="DC291" s="36"/>
      <c r="DD291" s="36"/>
      <c r="DE291" s="59">
        <f t="shared" si="77"/>
        <v>0</v>
      </c>
      <c r="DF291" s="59">
        <v>0</v>
      </c>
      <c r="DG291" s="59">
        <v>0</v>
      </c>
      <c r="DH291" s="59"/>
      <c r="DI291" s="59"/>
      <c r="DJ291" s="59"/>
      <c r="DK291" s="59" t="s">
        <v>4070</v>
      </c>
      <c r="DL291" s="59">
        <v>1</v>
      </c>
      <c r="DM291" s="23" t="s">
        <v>4071</v>
      </c>
    </row>
    <row r="292" s="9" customFormat="1" ht="70" customHeight="1" spans="1:117">
      <c r="A292" s="23"/>
      <c r="B292" s="23"/>
      <c r="C292" s="23"/>
      <c r="D292" s="23"/>
      <c r="E292" s="23"/>
      <c r="F292" s="23"/>
      <c r="G292" s="23"/>
      <c r="H292" s="23"/>
      <c r="I292" s="23"/>
      <c r="J292" s="23"/>
      <c r="K292" s="23"/>
      <c r="L292" s="23"/>
      <c r="M292" s="23"/>
      <c r="N292" s="23"/>
      <c r="O292" s="23"/>
      <c r="P292" s="23"/>
      <c r="Q292" s="23">
        <f>SUBTOTAL(103,$W$7:W292)*1</f>
        <v>286</v>
      </c>
      <c r="R292" s="23"/>
      <c r="S292" s="23"/>
      <c r="T292" s="30"/>
      <c r="U292" s="23"/>
      <c r="V292" s="23" t="s">
        <v>4065</v>
      </c>
      <c r="W292" s="23" t="s">
        <v>2662</v>
      </c>
      <c r="X292" s="23" t="s">
        <v>957</v>
      </c>
      <c r="Y292" s="23" t="s">
        <v>957</v>
      </c>
      <c r="Z292" s="23" t="s">
        <v>957</v>
      </c>
      <c r="AA292" s="23" t="s">
        <v>2663</v>
      </c>
      <c r="AB292" s="23" t="s">
        <v>196</v>
      </c>
      <c r="AC292" s="23" t="s">
        <v>83</v>
      </c>
      <c r="AD292" s="23" t="s">
        <v>2664</v>
      </c>
      <c r="AE292" s="23" t="s">
        <v>2657</v>
      </c>
      <c r="AF292" s="23" t="s">
        <v>2648</v>
      </c>
      <c r="AG292" s="23" t="s">
        <v>2649</v>
      </c>
      <c r="AH292" s="23" t="s">
        <v>2639</v>
      </c>
      <c r="AI292" s="23" t="s">
        <v>2640</v>
      </c>
      <c r="AJ292" s="23" t="s">
        <v>2665</v>
      </c>
      <c r="AK292" s="23">
        <v>0</v>
      </c>
      <c r="AL292" s="23">
        <v>0</v>
      </c>
      <c r="AM292" s="33">
        <v>0</v>
      </c>
      <c r="AN292" s="33" t="s">
        <v>207</v>
      </c>
      <c r="AO292" s="23" t="s">
        <v>208</v>
      </c>
      <c r="AP292" s="23" t="s">
        <v>82</v>
      </c>
      <c r="AQ292" s="23"/>
      <c r="AR292" s="23"/>
      <c r="AS292" s="23"/>
      <c r="AT292" s="23"/>
      <c r="AU292" s="36">
        <v>4.5</v>
      </c>
      <c r="AV292" s="36">
        <v>4.5</v>
      </c>
      <c r="AW292" s="36">
        <f t="shared" si="68"/>
        <v>0</v>
      </c>
      <c r="AX292" s="36">
        <f t="shared" si="64"/>
        <v>4.5</v>
      </c>
      <c r="AY292" s="36">
        <v>0</v>
      </c>
      <c r="AZ292" s="36"/>
      <c r="BA292" s="40">
        <v>1800</v>
      </c>
      <c r="BB292" s="40">
        <v>677</v>
      </c>
      <c r="BC292" s="23" t="s">
        <v>210</v>
      </c>
      <c r="BD292" s="23" t="s">
        <v>210</v>
      </c>
      <c r="BE292" s="23" t="s">
        <v>211</v>
      </c>
      <c r="BF292" s="23">
        <v>0</v>
      </c>
      <c r="BG292" s="23" t="s">
        <v>212</v>
      </c>
      <c r="BH292" s="23" t="s">
        <v>210</v>
      </c>
      <c r="BI292" s="23" t="s">
        <v>210</v>
      </c>
      <c r="BJ292" s="23" t="s">
        <v>210</v>
      </c>
      <c r="BK292" s="23" t="s">
        <v>210</v>
      </c>
      <c r="BL292" s="23" t="s">
        <v>210</v>
      </c>
      <c r="BM292" s="23" t="s">
        <v>1685</v>
      </c>
      <c r="BN292" s="23">
        <v>75672001</v>
      </c>
      <c r="BO292" s="23"/>
      <c r="BP292" s="23"/>
      <c r="BQ292" s="49">
        <f t="shared" si="69"/>
        <v>0</v>
      </c>
      <c r="BR292" s="49">
        <f t="shared" si="67"/>
        <v>0</v>
      </c>
      <c r="BS292" s="49">
        <f t="shared" si="70"/>
        <v>0</v>
      </c>
      <c r="BT292" s="49">
        <f t="shared" si="71"/>
        <v>0</v>
      </c>
      <c r="BU292" s="49">
        <f t="shared" si="65"/>
        <v>0</v>
      </c>
      <c r="BV292" s="49">
        <f t="shared" si="72"/>
        <v>0</v>
      </c>
      <c r="BW292" s="49">
        <f t="shared" si="73"/>
        <v>0</v>
      </c>
      <c r="BX292" s="49">
        <f t="shared" si="74"/>
        <v>0</v>
      </c>
      <c r="BY292" s="36"/>
      <c r="BZ292" s="36"/>
      <c r="CA292" s="36"/>
      <c r="CB292" s="36"/>
      <c r="CC292" s="36"/>
      <c r="CD292" s="36"/>
      <c r="CE292" s="36">
        <f t="shared" si="75"/>
        <v>0</v>
      </c>
      <c r="CF292" s="36"/>
      <c r="CG292" s="36"/>
      <c r="CH292" s="36"/>
      <c r="CI292" s="36"/>
      <c r="CJ292" s="36"/>
      <c r="CK292" s="36"/>
      <c r="CL292" s="36"/>
      <c r="CM292" s="36"/>
      <c r="CN292" s="36"/>
      <c r="CO292" s="36"/>
      <c r="CP292" s="36"/>
      <c r="CQ292" s="36">
        <f t="shared" si="76"/>
        <v>0</v>
      </c>
      <c r="CR292" s="36"/>
      <c r="CS292" s="36"/>
      <c r="CT292" s="36"/>
      <c r="CU292" s="36"/>
      <c r="CV292" s="36"/>
      <c r="CW292" s="36"/>
      <c r="CX292" s="59">
        <f t="shared" si="66"/>
        <v>0</v>
      </c>
      <c r="CY292" s="36"/>
      <c r="CZ292" s="36"/>
      <c r="DA292" s="36"/>
      <c r="DB292" s="36"/>
      <c r="DC292" s="36"/>
      <c r="DD292" s="36"/>
      <c r="DE292" s="59">
        <f t="shared" si="77"/>
        <v>0</v>
      </c>
      <c r="DF292" s="59">
        <v>0</v>
      </c>
      <c r="DG292" s="59">
        <v>0</v>
      </c>
      <c r="DH292" s="59"/>
      <c r="DI292" s="59"/>
      <c r="DJ292" s="59"/>
      <c r="DK292" s="59" t="s">
        <v>4070</v>
      </c>
      <c r="DL292" s="59">
        <v>0</v>
      </c>
      <c r="DM292" s="23">
        <v>0</v>
      </c>
    </row>
    <row r="293" s="9" customFormat="1" ht="70" customHeight="1" spans="1:117">
      <c r="A293" s="23"/>
      <c r="B293" s="23"/>
      <c r="C293" s="23"/>
      <c r="D293" s="23"/>
      <c r="E293" s="23"/>
      <c r="F293" s="23"/>
      <c r="G293" s="23"/>
      <c r="H293" s="23"/>
      <c r="I293" s="23"/>
      <c r="J293" s="23"/>
      <c r="K293" s="23"/>
      <c r="L293" s="23"/>
      <c r="M293" s="23"/>
      <c r="N293" s="23"/>
      <c r="O293" s="23"/>
      <c r="P293" s="23"/>
      <c r="Q293" s="23">
        <f>SUBTOTAL(103,$W$7:W293)*1</f>
        <v>287</v>
      </c>
      <c r="R293" s="23"/>
      <c r="S293" s="23"/>
      <c r="T293" s="23"/>
      <c r="U293" s="23"/>
      <c r="V293" s="23" t="s">
        <v>4065</v>
      </c>
      <c r="W293" s="23" t="s">
        <v>2666</v>
      </c>
      <c r="X293" s="23" t="s">
        <v>957</v>
      </c>
      <c r="Y293" s="23" t="s">
        <v>957</v>
      </c>
      <c r="Z293" s="23" t="s">
        <v>957</v>
      </c>
      <c r="AA293" s="23" t="s">
        <v>2667</v>
      </c>
      <c r="AB293" s="23" t="s">
        <v>196</v>
      </c>
      <c r="AC293" s="23" t="s">
        <v>39</v>
      </c>
      <c r="AD293" s="23" t="s">
        <v>2668</v>
      </c>
      <c r="AE293" s="23" t="s">
        <v>2657</v>
      </c>
      <c r="AF293" s="23" t="s">
        <v>2658</v>
      </c>
      <c r="AG293" s="23" t="s">
        <v>2659</v>
      </c>
      <c r="AH293" s="23" t="s">
        <v>2639</v>
      </c>
      <c r="AI293" s="23" t="s">
        <v>2640</v>
      </c>
      <c r="AJ293" s="23" t="s">
        <v>2660</v>
      </c>
      <c r="AK293" s="23">
        <v>0</v>
      </c>
      <c r="AL293" s="23">
        <v>0</v>
      </c>
      <c r="AM293" s="33">
        <v>0</v>
      </c>
      <c r="AN293" s="33" t="s">
        <v>207</v>
      </c>
      <c r="AO293" s="23" t="s">
        <v>208</v>
      </c>
      <c r="AP293" s="23" t="s">
        <v>38</v>
      </c>
      <c r="AQ293" s="23"/>
      <c r="AR293" s="23"/>
      <c r="AS293" s="23"/>
      <c r="AT293" s="23"/>
      <c r="AU293" s="36">
        <v>6</v>
      </c>
      <c r="AV293" s="36">
        <v>6</v>
      </c>
      <c r="AW293" s="36">
        <f t="shared" si="68"/>
        <v>0</v>
      </c>
      <c r="AX293" s="36">
        <f t="shared" si="64"/>
        <v>6</v>
      </c>
      <c r="AY293" s="36">
        <v>0</v>
      </c>
      <c r="AZ293" s="36"/>
      <c r="BA293" s="40">
        <v>4186</v>
      </c>
      <c r="BB293" s="40">
        <v>382</v>
      </c>
      <c r="BC293" s="23" t="s">
        <v>210</v>
      </c>
      <c r="BD293" s="23" t="s">
        <v>210</v>
      </c>
      <c r="BE293" s="23" t="s">
        <v>211</v>
      </c>
      <c r="BF293" s="23">
        <v>0</v>
      </c>
      <c r="BG293" s="23" t="s">
        <v>212</v>
      </c>
      <c r="BH293" s="23" t="s">
        <v>210</v>
      </c>
      <c r="BI293" s="23" t="s">
        <v>210</v>
      </c>
      <c r="BJ293" s="23" t="s">
        <v>210</v>
      </c>
      <c r="BK293" s="23" t="s">
        <v>210</v>
      </c>
      <c r="BL293" s="23" t="s">
        <v>210</v>
      </c>
      <c r="BM293" s="23" t="s">
        <v>2669</v>
      </c>
      <c r="BN293" s="23">
        <v>13996946089</v>
      </c>
      <c r="BO293" s="23"/>
      <c r="BP293" s="23"/>
      <c r="BQ293" s="49">
        <f t="shared" si="69"/>
        <v>0</v>
      </c>
      <c r="BR293" s="49">
        <f t="shared" si="67"/>
        <v>0</v>
      </c>
      <c r="BS293" s="49">
        <f t="shared" si="70"/>
        <v>0</v>
      </c>
      <c r="BT293" s="49">
        <f t="shared" si="71"/>
        <v>0</v>
      </c>
      <c r="BU293" s="49">
        <f t="shared" si="65"/>
        <v>0</v>
      </c>
      <c r="BV293" s="49">
        <f t="shared" si="72"/>
        <v>0</v>
      </c>
      <c r="BW293" s="49">
        <f t="shared" si="73"/>
        <v>0</v>
      </c>
      <c r="BX293" s="49">
        <f t="shared" si="74"/>
        <v>0</v>
      </c>
      <c r="BY293" s="36"/>
      <c r="BZ293" s="36"/>
      <c r="CA293" s="36"/>
      <c r="CB293" s="36"/>
      <c r="CC293" s="36"/>
      <c r="CD293" s="36"/>
      <c r="CE293" s="36">
        <f t="shared" si="75"/>
        <v>0</v>
      </c>
      <c r="CF293" s="36"/>
      <c r="CG293" s="36"/>
      <c r="CH293" s="36"/>
      <c r="CI293" s="36"/>
      <c r="CJ293" s="36"/>
      <c r="CK293" s="36"/>
      <c r="CL293" s="36"/>
      <c r="CM293" s="36"/>
      <c r="CN293" s="36"/>
      <c r="CO293" s="36"/>
      <c r="CP293" s="36"/>
      <c r="CQ293" s="36">
        <f t="shared" si="76"/>
        <v>0</v>
      </c>
      <c r="CR293" s="36"/>
      <c r="CS293" s="36"/>
      <c r="CT293" s="36"/>
      <c r="CU293" s="36"/>
      <c r="CV293" s="36"/>
      <c r="CW293" s="36"/>
      <c r="CX293" s="59">
        <f t="shared" si="66"/>
        <v>0</v>
      </c>
      <c r="CY293" s="36"/>
      <c r="CZ293" s="36"/>
      <c r="DA293" s="36"/>
      <c r="DB293" s="36"/>
      <c r="DC293" s="36"/>
      <c r="DD293" s="36"/>
      <c r="DE293" s="59">
        <f t="shared" si="77"/>
        <v>0</v>
      </c>
      <c r="DF293" s="59">
        <v>0</v>
      </c>
      <c r="DG293" s="59">
        <v>0</v>
      </c>
      <c r="DH293" s="59"/>
      <c r="DI293" s="59"/>
      <c r="DJ293" s="59"/>
      <c r="DK293" s="59" t="s">
        <v>4070</v>
      </c>
      <c r="DL293" s="59">
        <v>0</v>
      </c>
      <c r="DM293" s="23">
        <v>0</v>
      </c>
    </row>
    <row r="294" s="9" customFormat="1" ht="70" customHeight="1" spans="1:117">
      <c r="A294" s="23"/>
      <c r="B294" s="23"/>
      <c r="C294" s="23"/>
      <c r="D294" s="23"/>
      <c r="E294" s="23"/>
      <c r="F294" s="23"/>
      <c r="G294" s="23"/>
      <c r="H294" s="23"/>
      <c r="I294" s="23"/>
      <c r="J294" s="23"/>
      <c r="K294" s="23"/>
      <c r="L294" s="23"/>
      <c r="M294" s="23"/>
      <c r="N294" s="23"/>
      <c r="O294" s="23"/>
      <c r="P294" s="23"/>
      <c r="Q294" s="23">
        <f>SUBTOTAL(103,$W$7:W294)*1</f>
        <v>288</v>
      </c>
      <c r="R294" s="23"/>
      <c r="S294" s="23"/>
      <c r="T294" s="30"/>
      <c r="U294" s="23"/>
      <c r="V294" s="23" t="s">
        <v>4065</v>
      </c>
      <c r="W294" s="23" t="s">
        <v>2670</v>
      </c>
      <c r="X294" s="23" t="s">
        <v>957</v>
      </c>
      <c r="Y294" s="23" t="s">
        <v>957</v>
      </c>
      <c r="Z294" s="23" t="s">
        <v>957</v>
      </c>
      <c r="AA294" s="23" t="s">
        <v>2671</v>
      </c>
      <c r="AB294" s="23" t="s">
        <v>196</v>
      </c>
      <c r="AC294" s="23" t="s">
        <v>23</v>
      </c>
      <c r="AD294" s="23" t="s">
        <v>2672</v>
      </c>
      <c r="AE294" s="23" t="s">
        <v>2657</v>
      </c>
      <c r="AF294" s="23" t="s">
        <v>2658</v>
      </c>
      <c r="AG294" s="23" t="s">
        <v>2659</v>
      </c>
      <c r="AH294" s="23" t="s">
        <v>2639</v>
      </c>
      <c r="AI294" s="23" t="s">
        <v>2640</v>
      </c>
      <c r="AJ294" s="23" t="s">
        <v>2660</v>
      </c>
      <c r="AK294" s="23">
        <v>0</v>
      </c>
      <c r="AL294" s="23">
        <v>0</v>
      </c>
      <c r="AM294" s="33">
        <v>0</v>
      </c>
      <c r="AN294" s="33" t="s">
        <v>207</v>
      </c>
      <c r="AO294" s="23" t="s">
        <v>208</v>
      </c>
      <c r="AP294" s="23" t="s">
        <v>22</v>
      </c>
      <c r="AQ294" s="23"/>
      <c r="AR294" s="23"/>
      <c r="AS294" s="23"/>
      <c r="AT294" s="23"/>
      <c r="AU294" s="36">
        <v>6</v>
      </c>
      <c r="AV294" s="36">
        <v>6</v>
      </c>
      <c r="AW294" s="36">
        <f t="shared" si="68"/>
        <v>0</v>
      </c>
      <c r="AX294" s="36">
        <f t="shared" si="64"/>
        <v>6</v>
      </c>
      <c r="AY294" s="36">
        <v>0</v>
      </c>
      <c r="AZ294" s="36"/>
      <c r="BA294" s="40">
        <v>2142</v>
      </c>
      <c r="BB294" s="40">
        <v>342</v>
      </c>
      <c r="BC294" s="23" t="s">
        <v>210</v>
      </c>
      <c r="BD294" s="23" t="s">
        <v>210</v>
      </c>
      <c r="BE294" s="23" t="s">
        <v>211</v>
      </c>
      <c r="BF294" s="23">
        <v>0</v>
      </c>
      <c r="BG294" s="23" t="s">
        <v>212</v>
      </c>
      <c r="BH294" s="23" t="s">
        <v>210</v>
      </c>
      <c r="BI294" s="23" t="s">
        <v>210</v>
      </c>
      <c r="BJ294" s="23" t="s">
        <v>210</v>
      </c>
      <c r="BK294" s="23" t="s">
        <v>210</v>
      </c>
      <c r="BL294" s="23" t="s">
        <v>210</v>
      </c>
      <c r="BM294" s="23" t="s">
        <v>2673</v>
      </c>
      <c r="BN294" s="23">
        <v>17783310424</v>
      </c>
      <c r="BO294" s="23"/>
      <c r="BP294" s="23"/>
      <c r="BQ294" s="49">
        <f t="shared" si="69"/>
        <v>0</v>
      </c>
      <c r="BR294" s="49">
        <f t="shared" si="67"/>
        <v>0</v>
      </c>
      <c r="BS294" s="49">
        <f t="shared" si="70"/>
        <v>0</v>
      </c>
      <c r="BT294" s="49">
        <f t="shared" si="71"/>
        <v>0</v>
      </c>
      <c r="BU294" s="49">
        <f t="shared" si="65"/>
        <v>0</v>
      </c>
      <c r="BV294" s="49">
        <f t="shared" si="72"/>
        <v>0</v>
      </c>
      <c r="BW294" s="49">
        <f t="shared" si="73"/>
        <v>0</v>
      </c>
      <c r="BX294" s="49">
        <f t="shared" si="74"/>
        <v>0</v>
      </c>
      <c r="BY294" s="36"/>
      <c r="BZ294" s="36"/>
      <c r="CA294" s="36"/>
      <c r="CB294" s="36"/>
      <c r="CC294" s="36"/>
      <c r="CD294" s="36"/>
      <c r="CE294" s="36">
        <f t="shared" si="75"/>
        <v>0</v>
      </c>
      <c r="CF294" s="36"/>
      <c r="CG294" s="36"/>
      <c r="CH294" s="36"/>
      <c r="CI294" s="36"/>
      <c r="CJ294" s="36"/>
      <c r="CK294" s="36"/>
      <c r="CL294" s="36"/>
      <c r="CM294" s="36"/>
      <c r="CN294" s="36"/>
      <c r="CO294" s="36"/>
      <c r="CP294" s="36"/>
      <c r="CQ294" s="36">
        <f t="shared" si="76"/>
        <v>0</v>
      </c>
      <c r="CR294" s="36"/>
      <c r="CS294" s="36"/>
      <c r="CT294" s="36"/>
      <c r="CU294" s="36"/>
      <c r="CV294" s="36"/>
      <c r="CW294" s="36"/>
      <c r="CX294" s="59">
        <f t="shared" si="66"/>
        <v>0</v>
      </c>
      <c r="CY294" s="36"/>
      <c r="CZ294" s="36"/>
      <c r="DA294" s="36"/>
      <c r="DB294" s="36"/>
      <c r="DC294" s="36"/>
      <c r="DD294" s="36"/>
      <c r="DE294" s="59">
        <f t="shared" si="77"/>
        <v>0</v>
      </c>
      <c r="DF294" s="59">
        <v>0</v>
      </c>
      <c r="DG294" s="59">
        <v>0</v>
      </c>
      <c r="DH294" s="59"/>
      <c r="DI294" s="59"/>
      <c r="DJ294" s="59"/>
      <c r="DK294" s="59" t="s">
        <v>4070</v>
      </c>
      <c r="DL294" s="59">
        <v>0</v>
      </c>
      <c r="DM294" s="23">
        <v>0</v>
      </c>
    </row>
    <row r="295" s="9" customFormat="1" ht="70" customHeight="1" spans="1:117">
      <c r="A295" s="23"/>
      <c r="B295" s="23"/>
      <c r="C295" s="23"/>
      <c r="D295" s="23"/>
      <c r="E295" s="23"/>
      <c r="F295" s="23"/>
      <c r="G295" s="23"/>
      <c r="H295" s="23"/>
      <c r="I295" s="23"/>
      <c r="J295" s="23"/>
      <c r="K295" s="23"/>
      <c r="L295" s="23"/>
      <c r="M295" s="23"/>
      <c r="N295" s="23"/>
      <c r="O295" s="23"/>
      <c r="P295" s="23"/>
      <c r="Q295" s="23">
        <f>SUBTOTAL(103,$W$7:W295)*1</f>
        <v>289</v>
      </c>
      <c r="R295" s="23"/>
      <c r="S295" s="23"/>
      <c r="T295" s="23"/>
      <c r="U295" s="23"/>
      <c r="V295" s="23" t="s">
        <v>4065</v>
      </c>
      <c r="W295" s="23" t="s">
        <v>2674</v>
      </c>
      <c r="X295" s="23" t="s">
        <v>192</v>
      </c>
      <c r="Y295" s="23" t="s">
        <v>193</v>
      </c>
      <c r="Z295" s="23" t="s">
        <v>194</v>
      </c>
      <c r="AA295" s="23" t="s">
        <v>2675</v>
      </c>
      <c r="AB295" s="23" t="s">
        <v>196</v>
      </c>
      <c r="AC295" s="23" t="s">
        <v>71</v>
      </c>
      <c r="AD295" s="23" t="s">
        <v>2676</v>
      </c>
      <c r="AE295" s="23" t="s">
        <v>2677</v>
      </c>
      <c r="AF295" s="23" t="s">
        <v>2675</v>
      </c>
      <c r="AG295" s="23" t="s">
        <v>2678</v>
      </c>
      <c r="AH295" s="23" t="s">
        <v>202</v>
      </c>
      <c r="AI295" s="23" t="s">
        <v>269</v>
      </c>
      <c r="AJ295" s="23" t="s">
        <v>2679</v>
      </c>
      <c r="AK295" s="23">
        <v>0</v>
      </c>
      <c r="AL295" s="23" t="s">
        <v>2676</v>
      </c>
      <c r="AM295" s="33" t="s">
        <v>351</v>
      </c>
      <c r="AN295" s="33" t="s">
        <v>207</v>
      </c>
      <c r="AO295" s="23" t="s">
        <v>208</v>
      </c>
      <c r="AP295" s="23" t="s">
        <v>70</v>
      </c>
      <c r="AQ295" s="23"/>
      <c r="AR295" s="23"/>
      <c r="AS295" s="23"/>
      <c r="AT295" s="23"/>
      <c r="AU295" s="36">
        <v>48.956</v>
      </c>
      <c r="AV295" s="36">
        <v>48.956</v>
      </c>
      <c r="AW295" s="36">
        <f t="shared" si="68"/>
        <v>48.956</v>
      </c>
      <c r="AX295" s="36">
        <f t="shared" si="64"/>
        <v>0</v>
      </c>
      <c r="AY295" s="36">
        <v>0</v>
      </c>
      <c r="AZ295" s="36"/>
      <c r="BA295" s="40">
        <v>1500</v>
      </c>
      <c r="BB295" s="40">
        <v>408</v>
      </c>
      <c r="BC295" s="23" t="s">
        <v>560</v>
      </c>
      <c r="BD295" s="23" t="s">
        <v>210</v>
      </c>
      <c r="BE295" s="23" t="s">
        <v>211</v>
      </c>
      <c r="BF295" s="23">
        <v>0</v>
      </c>
      <c r="BG295" s="23" t="s">
        <v>212</v>
      </c>
      <c r="BH295" s="23" t="s">
        <v>210</v>
      </c>
      <c r="BI295" s="23" t="s">
        <v>210</v>
      </c>
      <c r="BJ295" s="23">
        <v>0</v>
      </c>
      <c r="BK295" s="23" t="s">
        <v>210</v>
      </c>
      <c r="BL295" s="23">
        <v>0</v>
      </c>
      <c r="BM295" s="23" t="s">
        <v>1718</v>
      </c>
      <c r="BN295" s="23">
        <v>75676001</v>
      </c>
      <c r="BO295" s="23"/>
      <c r="BP295" s="23" t="s">
        <v>209</v>
      </c>
      <c r="BQ295" s="49">
        <f t="shared" si="69"/>
        <v>48.956</v>
      </c>
      <c r="BR295" s="49">
        <f t="shared" si="67"/>
        <v>48.956</v>
      </c>
      <c r="BS295" s="49">
        <f t="shared" si="70"/>
        <v>40</v>
      </c>
      <c r="BT295" s="49">
        <f t="shared" si="71"/>
        <v>8.956</v>
      </c>
      <c r="BU295" s="49">
        <f t="shared" si="65"/>
        <v>0</v>
      </c>
      <c r="BV295" s="49">
        <f t="shared" si="72"/>
        <v>0</v>
      </c>
      <c r="BW295" s="49">
        <f t="shared" si="73"/>
        <v>0</v>
      </c>
      <c r="BX295" s="49">
        <f t="shared" si="74"/>
        <v>40</v>
      </c>
      <c r="BY295" s="49">
        <v>40</v>
      </c>
      <c r="BZ295" s="52" t="s">
        <v>4078</v>
      </c>
      <c r="CA295" s="52" t="s">
        <v>4079</v>
      </c>
      <c r="CB295" s="36"/>
      <c r="CC295" s="36"/>
      <c r="CD295" s="36"/>
      <c r="CE295" s="36">
        <f t="shared" si="75"/>
        <v>8.956</v>
      </c>
      <c r="CF295" s="36">
        <v>8.956</v>
      </c>
      <c r="CG295" s="36" t="s">
        <v>4066</v>
      </c>
      <c r="CH295" s="36" t="s">
        <v>4115</v>
      </c>
      <c r="CI295" s="36"/>
      <c r="CJ295" s="36"/>
      <c r="CK295" s="36"/>
      <c r="CL295" s="36"/>
      <c r="CM295" s="36"/>
      <c r="CN295" s="36"/>
      <c r="CO295" s="36"/>
      <c r="CP295" s="36"/>
      <c r="CQ295" s="36">
        <f t="shared" si="76"/>
        <v>0</v>
      </c>
      <c r="CR295" s="36"/>
      <c r="CS295" s="36"/>
      <c r="CT295" s="36"/>
      <c r="CU295" s="36"/>
      <c r="CV295" s="36"/>
      <c r="CW295" s="36"/>
      <c r="CX295" s="59">
        <f t="shared" si="66"/>
        <v>0</v>
      </c>
      <c r="CY295" s="36"/>
      <c r="CZ295" s="36"/>
      <c r="DA295" s="36"/>
      <c r="DB295" s="36"/>
      <c r="DC295" s="36"/>
      <c r="DD295" s="36"/>
      <c r="DE295" s="59">
        <f t="shared" si="77"/>
        <v>38.4</v>
      </c>
      <c r="DF295" s="59">
        <v>38.4</v>
      </c>
      <c r="DG295" s="59">
        <v>0</v>
      </c>
      <c r="DH295" s="59"/>
      <c r="DI295" s="59"/>
      <c r="DJ295" s="59"/>
      <c r="DK295" s="59" t="s">
        <v>4070</v>
      </c>
      <c r="DL295" s="59">
        <v>0</v>
      </c>
      <c r="DM295" s="23">
        <v>0</v>
      </c>
    </row>
    <row r="296" s="9" customFormat="1" ht="70" customHeight="1" spans="1:117">
      <c r="A296" s="23"/>
      <c r="B296" s="23"/>
      <c r="C296" s="23"/>
      <c r="D296" s="23"/>
      <c r="E296" s="23"/>
      <c r="F296" s="23"/>
      <c r="G296" s="23"/>
      <c r="H296" s="23"/>
      <c r="I296" s="23"/>
      <c r="J296" s="23"/>
      <c r="K296" s="23"/>
      <c r="L296" s="23"/>
      <c r="M296" s="23"/>
      <c r="N296" s="23"/>
      <c r="O296" s="23"/>
      <c r="P296" s="23"/>
      <c r="Q296" s="23">
        <f>SUBTOTAL(103,$W$7:W296)*1</f>
        <v>290</v>
      </c>
      <c r="R296" s="23"/>
      <c r="S296" s="23"/>
      <c r="T296" s="30"/>
      <c r="U296" s="23"/>
      <c r="V296" s="23" t="s">
        <v>4065</v>
      </c>
      <c r="W296" s="23" t="s">
        <v>2680</v>
      </c>
      <c r="X296" s="23" t="s">
        <v>192</v>
      </c>
      <c r="Y296" s="23" t="s">
        <v>193</v>
      </c>
      <c r="Z296" s="23" t="s">
        <v>194</v>
      </c>
      <c r="AA296" s="23" t="s">
        <v>2681</v>
      </c>
      <c r="AB296" s="23" t="s">
        <v>629</v>
      </c>
      <c r="AC296" s="23" t="s">
        <v>71</v>
      </c>
      <c r="AD296" s="23" t="s">
        <v>2682</v>
      </c>
      <c r="AE296" s="23" t="s">
        <v>2683</v>
      </c>
      <c r="AF296" s="23" t="s">
        <v>2681</v>
      </c>
      <c r="AG296" s="23" t="s">
        <v>2681</v>
      </c>
      <c r="AH296" s="23" t="s">
        <v>202</v>
      </c>
      <c r="AI296" s="23" t="s">
        <v>269</v>
      </c>
      <c r="AJ296" s="23" t="s">
        <v>2684</v>
      </c>
      <c r="AK296" s="23">
        <v>0</v>
      </c>
      <c r="AL296" s="23" t="s">
        <v>2682</v>
      </c>
      <c r="AM296" s="33" t="s">
        <v>351</v>
      </c>
      <c r="AN296" s="33" t="s">
        <v>207</v>
      </c>
      <c r="AO296" s="23" t="s">
        <v>208</v>
      </c>
      <c r="AP296" s="23" t="s">
        <v>70</v>
      </c>
      <c r="AQ296" s="23"/>
      <c r="AR296" s="23"/>
      <c r="AS296" s="23"/>
      <c r="AT296" s="23"/>
      <c r="AU296" s="36">
        <v>52.146</v>
      </c>
      <c r="AV296" s="36">
        <v>52.146</v>
      </c>
      <c r="AW296" s="36">
        <f t="shared" si="68"/>
        <v>52.146</v>
      </c>
      <c r="AX296" s="36">
        <f t="shared" si="64"/>
        <v>0</v>
      </c>
      <c r="AY296" s="36">
        <v>0</v>
      </c>
      <c r="AZ296" s="36"/>
      <c r="BA296" s="40">
        <v>500</v>
      </c>
      <c r="BB296" s="40">
        <v>54</v>
      </c>
      <c r="BC296" s="23" t="s">
        <v>560</v>
      </c>
      <c r="BD296" s="23" t="s">
        <v>210</v>
      </c>
      <c r="BE296" s="23" t="s">
        <v>211</v>
      </c>
      <c r="BF296" s="23">
        <v>0</v>
      </c>
      <c r="BG296" s="23" t="s">
        <v>212</v>
      </c>
      <c r="BH296" s="23" t="s">
        <v>210</v>
      </c>
      <c r="BI296" s="23" t="s">
        <v>210</v>
      </c>
      <c r="BJ296" s="23">
        <v>0</v>
      </c>
      <c r="BK296" s="23" t="s">
        <v>210</v>
      </c>
      <c r="BL296" s="23">
        <v>0</v>
      </c>
      <c r="BM296" s="23" t="s">
        <v>1718</v>
      </c>
      <c r="BN296" s="23">
        <v>75676001</v>
      </c>
      <c r="BO296" s="23"/>
      <c r="BP296" s="23" t="s">
        <v>209</v>
      </c>
      <c r="BQ296" s="49">
        <f t="shared" si="69"/>
        <v>52.146</v>
      </c>
      <c r="BR296" s="49">
        <f t="shared" si="67"/>
        <v>52.146</v>
      </c>
      <c r="BS296" s="49">
        <f t="shared" si="70"/>
        <v>42</v>
      </c>
      <c r="BT296" s="49">
        <f t="shared" si="71"/>
        <v>10.146</v>
      </c>
      <c r="BU296" s="49">
        <f t="shared" si="65"/>
        <v>0</v>
      </c>
      <c r="BV296" s="49">
        <f t="shared" si="72"/>
        <v>0</v>
      </c>
      <c r="BW296" s="49">
        <f t="shared" si="73"/>
        <v>0</v>
      </c>
      <c r="BX296" s="49">
        <f t="shared" si="74"/>
        <v>42</v>
      </c>
      <c r="BY296" s="49">
        <v>42</v>
      </c>
      <c r="BZ296" s="52" t="s">
        <v>4078</v>
      </c>
      <c r="CA296" s="52" t="s">
        <v>4079</v>
      </c>
      <c r="CB296" s="36"/>
      <c r="CC296" s="36"/>
      <c r="CD296" s="36"/>
      <c r="CE296" s="36">
        <f t="shared" si="75"/>
        <v>10.146</v>
      </c>
      <c r="CF296" s="36">
        <v>10.146</v>
      </c>
      <c r="CG296" s="36" t="s">
        <v>4066</v>
      </c>
      <c r="CH296" s="36" t="s">
        <v>4115</v>
      </c>
      <c r="CI296" s="36"/>
      <c r="CJ296" s="36"/>
      <c r="CK296" s="36"/>
      <c r="CL296" s="36"/>
      <c r="CM296" s="36"/>
      <c r="CN296" s="36"/>
      <c r="CO296" s="36"/>
      <c r="CP296" s="36"/>
      <c r="CQ296" s="36">
        <f t="shared" si="76"/>
        <v>0</v>
      </c>
      <c r="CR296" s="36"/>
      <c r="CS296" s="36"/>
      <c r="CT296" s="36"/>
      <c r="CU296" s="36"/>
      <c r="CV296" s="36"/>
      <c r="CW296" s="36"/>
      <c r="CX296" s="59">
        <f t="shared" si="66"/>
        <v>0</v>
      </c>
      <c r="CY296" s="36"/>
      <c r="CZ296" s="36"/>
      <c r="DA296" s="36"/>
      <c r="DB296" s="36"/>
      <c r="DC296" s="36"/>
      <c r="DD296" s="36"/>
      <c r="DE296" s="59">
        <f t="shared" si="77"/>
        <v>40.9</v>
      </c>
      <c r="DF296" s="59">
        <v>40.9</v>
      </c>
      <c r="DG296" s="59">
        <v>0</v>
      </c>
      <c r="DH296" s="59"/>
      <c r="DI296" s="59"/>
      <c r="DJ296" s="59"/>
      <c r="DK296" s="59" t="s">
        <v>4070</v>
      </c>
      <c r="DL296" s="59">
        <v>0</v>
      </c>
      <c r="DM296" s="23">
        <v>0</v>
      </c>
    </row>
    <row r="297" s="9" customFormat="1" ht="70" customHeight="1" spans="1:117">
      <c r="A297" s="23"/>
      <c r="B297" s="23"/>
      <c r="C297" s="23"/>
      <c r="D297" s="23"/>
      <c r="E297" s="23"/>
      <c r="F297" s="23"/>
      <c r="G297" s="23"/>
      <c r="H297" s="23"/>
      <c r="I297" s="23"/>
      <c r="J297" s="23"/>
      <c r="K297" s="23"/>
      <c r="L297" s="23"/>
      <c r="M297" s="23"/>
      <c r="N297" s="23"/>
      <c r="O297" s="23"/>
      <c r="P297" s="23"/>
      <c r="Q297" s="23">
        <f>SUBTOTAL(103,$W$7:W297)*1</f>
        <v>291</v>
      </c>
      <c r="R297" s="23"/>
      <c r="S297" s="23"/>
      <c r="T297" s="23"/>
      <c r="U297" s="23"/>
      <c r="V297" s="23" t="s">
        <v>4065</v>
      </c>
      <c r="W297" s="23" t="s">
        <v>2685</v>
      </c>
      <c r="X297" s="23" t="s">
        <v>192</v>
      </c>
      <c r="Y297" s="23" t="s">
        <v>193</v>
      </c>
      <c r="Z297" s="23" t="s">
        <v>194</v>
      </c>
      <c r="AA297" s="23" t="s">
        <v>2686</v>
      </c>
      <c r="AB297" s="23" t="s">
        <v>629</v>
      </c>
      <c r="AC297" s="23" t="s">
        <v>71</v>
      </c>
      <c r="AD297" s="23" t="s">
        <v>2687</v>
      </c>
      <c r="AE297" s="23" t="s">
        <v>2688</v>
      </c>
      <c r="AF297" s="23" t="s">
        <v>2686</v>
      </c>
      <c r="AG297" s="23" t="s">
        <v>2686</v>
      </c>
      <c r="AH297" s="23" t="s">
        <v>202</v>
      </c>
      <c r="AI297" s="23" t="s">
        <v>269</v>
      </c>
      <c r="AJ297" s="23" t="s">
        <v>2689</v>
      </c>
      <c r="AK297" s="23">
        <v>0</v>
      </c>
      <c r="AL297" s="23" t="s">
        <v>2687</v>
      </c>
      <c r="AM297" s="33" t="s">
        <v>351</v>
      </c>
      <c r="AN297" s="33" t="s">
        <v>207</v>
      </c>
      <c r="AO297" s="23" t="s">
        <v>208</v>
      </c>
      <c r="AP297" s="23" t="s">
        <v>70</v>
      </c>
      <c r="AQ297" s="23"/>
      <c r="AR297" s="23"/>
      <c r="AS297" s="23"/>
      <c r="AT297" s="23"/>
      <c r="AU297" s="36">
        <v>49.36</v>
      </c>
      <c r="AV297" s="36">
        <v>49.36</v>
      </c>
      <c r="AW297" s="36">
        <f t="shared" si="68"/>
        <v>49.36</v>
      </c>
      <c r="AX297" s="36">
        <f t="shared" si="64"/>
        <v>0</v>
      </c>
      <c r="AY297" s="36">
        <v>0</v>
      </c>
      <c r="AZ297" s="36"/>
      <c r="BA297" s="40">
        <v>350</v>
      </c>
      <c r="BB297" s="40">
        <v>109</v>
      </c>
      <c r="BC297" s="23" t="s">
        <v>560</v>
      </c>
      <c r="BD297" s="23" t="s">
        <v>210</v>
      </c>
      <c r="BE297" s="23" t="s">
        <v>211</v>
      </c>
      <c r="BF297" s="23">
        <v>0</v>
      </c>
      <c r="BG297" s="23" t="s">
        <v>212</v>
      </c>
      <c r="BH297" s="23" t="s">
        <v>210</v>
      </c>
      <c r="BI297" s="23" t="s">
        <v>210</v>
      </c>
      <c r="BJ297" s="23">
        <v>0</v>
      </c>
      <c r="BK297" s="23" t="s">
        <v>210</v>
      </c>
      <c r="BL297" s="23">
        <v>0</v>
      </c>
      <c r="BM297" s="23" t="s">
        <v>1718</v>
      </c>
      <c r="BN297" s="23">
        <v>75676001</v>
      </c>
      <c r="BO297" s="23"/>
      <c r="BP297" s="23" t="s">
        <v>209</v>
      </c>
      <c r="BQ297" s="49">
        <f t="shared" si="69"/>
        <v>49.36</v>
      </c>
      <c r="BR297" s="49">
        <f t="shared" si="67"/>
        <v>49.36</v>
      </c>
      <c r="BS297" s="49">
        <f t="shared" si="70"/>
        <v>39.29</v>
      </c>
      <c r="BT297" s="49">
        <f t="shared" si="71"/>
        <v>10.07</v>
      </c>
      <c r="BU297" s="49">
        <f t="shared" si="65"/>
        <v>0</v>
      </c>
      <c r="BV297" s="49">
        <f t="shared" si="72"/>
        <v>0</v>
      </c>
      <c r="BW297" s="49">
        <f t="shared" si="73"/>
        <v>0</v>
      </c>
      <c r="BX297" s="49">
        <f t="shared" si="74"/>
        <v>39.29</v>
      </c>
      <c r="BY297" s="49">
        <v>39.29</v>
      </c>
      <c r="BZ297" s="52" t="s">
        <v>4078</v>
      </c>
      <c r="CA297" s="52" t="s">
        <v>4079</v>
      </c>
      <c r="CB297" s="36"/>
      <c r="CC297" s="36"/>
      <c r="CD297" s="36"/>
      <c r="CE297" s="36">
        <f t="shared" si="75"/>
        <v>10.07</v>
      </c>
      <c r="CF297" s="36">
        <v>10.07</v>
      </c>
      <c r="CG297" s="36" t="s">
        <v>4066</v>
      </c>
      <c r="CH297" s="36" t="s">
        <v>4115</v>
      </c>
      <c r="CI297" s="36"/>
      <c r="CJ297" s="36"/>
      <c r="CK297" s="36"/>
      <c r="CL297" s="36"/>
      <c r="CM297" s="36"/>
      <c r="CN297" s="36"/>
      <c r="CO297" s="36"/>
      <c r="CP297" s="36"/>
      <c r="CQ297" s="36">
        <f t="shared" si="76"/>
        <v>0</v>
      </c>
      <c r="CR297" s="36"/>
      <c r="CS297" s="36"/>
      <c r="CT297" s="36"/>
      <c r="CU297" s="36"/>
      <c r="CV297" s="36"/>
      <c r="CW297" s="36"/>
      <c r="CX297" s="59">
        <f t="shared" si="66"/>
        <v>0</v>
      </c>
      <c r="CY297" s="36"/>
      <c r="CZ297" s="36"/>
      <c r="DA297" s="36"/>
      <c r="DB297" s="36"/>
      <c r="DC297" s="36"/>
      <c r="DD297" s="36"/>
      <c r="DE297" s="59">
        <f t="shared" si="77"/>
        <v>39.29</v>
      </c>
      <c r="DF297" s="59">
        <v>39.29</v>
      </c>
      <c r="DG297" s="59">
        <v>0</v>
      </c>
      <c r="DH297" s="59"/>
      <c r="DI297" s="59"/>
      <c r="DJ297" s="59"/>
      <c r="DK297" s="59" t="s">
        <v>4070</v>
      </c>
      <c r="DL297" s="59">
        <v>0</v>
      </c>
      <c r="DM297" s="23">
        <v>0</v>
      </c>
    </row>
    <row r="298" s="9" customFormat="1" ht="70" customHeight="1" spans="1:117">
      <c r="A298" s="23"/>
      <c r="B298" s="23"/>
      <c r="C298" s="23"/>
      <c r="D298" s="23"/>
      <c r="E298" s="23"/>
      <c r="F298" s="23"/>
      <c r="G298" s="23"/>
      <c r="H298" s="23"/>
      <c r="I298" s="23"/>
      <c r="J298" s="23"/>
      <c r="K298" s="23"/>
      <c r="L298" s="23"/>
      <c r="M298" s="23"/>
      <c r="N298" s="23"/>
      <c r="O298" s="23"/>
      <c r="P298" s="23"/>
      <c r="Q298" s="23">
        <f>SUBTOTAL(103,$W$7:W298)*1</f>
        <v>292</v>
      </c>
      <c r="R298" s="23"/>
      <c r="S298" s="23"/>
      <c r="T298" s="30"/>
      <c r="U298" s="23"/>
      <c r="V298" s="23" t="s">
        <v>4065</v>
      </c>
      <c r="W298" s="23" t="s">
        <v>2690</v>
      </c>
      <c r="X298" s="23" t="s">
        <v>192</v>
      </c>
      <c r="Y298" s="23" t="s">
        <v>193</v>
      </c>
      <c r="Z298" s="23" t="s">
        <v>194</v>
      </c>
      <c r="AA298" s="23" t="s">
        <v>2691</v>
      </c>
      <c r="AB298" s="23" t="s">
        <v>629</v>
      </c>
      <c r="AC298" s="23" t="s">
        <v>71</v>
      </c>
      <c r="AD298" s="23" t="s">
        <v>2692</v>
      </c>
      <c r="AE298" s="23" t="s">
        <v>2693</v>
      </c>
      <c r="AF298" s="23" t="s">
        <v>2691</v>
      </c>
      <c r="AG298" s="23" t="s">
        <v>2691</v>
      </c>
      <c r="AH298" s="23" t="s">
        <v>202</v>
      </c>
      <c r="AI298" s="23" t="s">
        <v>269</v>
      </c>
      <c r="AJ298" s="23" t="s">
        <v>2694</v>
      </c>
      <c r="AK298" s="23">
        <v>0</v>
      </c>
      <c r="AL298" s="23" t="s">
        <v>2692</v>
      </c>
      <c r="AM298" s="33" t="s">
        <v>351</v>
      </c>
      <c r="AN298" s="33" t="s">
        <v>207</v>
      </c>
      <c r="AO298" s="23" t="s">
        <v>208</v>
      </c>
      <c r="AP298" s="23" t="s">
        <v>70</v>
      </c>
      <c r="AQ298" s="23"/>
      <c r="AR298" s="23"/>
      <c r="AS298" s="23"/>
      <c r="AT298" s="23"/>
      <c r="AU298" s="36">
        <v>57.052</v>
      </c>
      <c r="AV298" s="36">
        <v>57.052</v>
      </c>
      <c r="AW298" s="36">
        <f t="shared" si="68"/>
        <v>57.052</v>
      </c>
      <c r="AX298" s="36">
        <f t="shared" si="64"/>
        <v>0</v>
      </c>
      <c r="AY298" s="36">
        <v>0</v>
      </c>
      <c r="AZ298" s="36"/>
      <c r="BA298" s="40">
        <v>150</v>
      </c>
      <c r="BB298" s="40">
        <v>52</v>
      </c>
      <c r="BC298" s="23" t="s">
        <v>560</v>
      </c>
      <c r="BD298" s="23" t="s">
        <v>210</v>
      </c>
      <c r="BE298" s="23" t="s">
        <v>211</v>
      </c>
      <c r="BF298" s="23">
        <v>0</v>
      </c>
      <c r="BG298" s="23" t="s">
        <v>212</v>
      </c>
      <c r="BH298" s="23" t="s">
        <v>210</v>
      </c>
      <c r="BI298" s="23" t="s">
        <v>210</v>
      </c>
      <c r="BJ298" s="23">
        <v>0</v>
      </c>
      <c r="BK298" s="23" t="s">
        <v>210</v>
      </c>
      <c r="BL298" s="23">
        <v>0</v>
      </c>
      <c r="BM298" s="23" t="s">
        <v>1718</v>
      </c>
      <c r="BN298" s="23">
        <v>75676001</v>
      </c>
      <c r="BO298" s="23"/>
      <c r="BP298" s="23" t="s">
        <v>209</v>
      </c>
      <c r="BQ298" s="49">
        <f t="shared" si="69"/>
        <v>57.052</v>
      </c>
      <c r="BR298" s="49">
        <f t="shared" si="67"/>
        <v>45</v>
      </c>
      <c r="BS298" s="49">
        <f t="shared" si="70"/>
        <v>0</v>
      </c>
      <c r="BT298" s="49">
        <f t="shared" si="71"/>
        <v>45</v>
      </c>
      <c r="BU298" s="49">
        <f t="shared" si="65"/>
        <v>0</v>
      </c>
      <c r="BV298" s="49">
        <f t="shared" si="72"/>
        <v>12.052</v>
      </c>
      <c r="BW298" s="49">
        <f t="shared" si="73"/>
        <v>0</v>
      </c>
      <c r="BX298" s="49">
        <f t="shared" si="74"/>
        <v>0</v>
      </c>
      <c r="BY298" s="36"/>
      <c r="BZ298" s="36"/>
      <c r="CA298" s="36"/>
      <c r="CB298" s="36"/>
      <c r="CC298" s="36"/>
      <c r="CD298" s="36"/>
      <c r="CE298" s="36">
        <f t="shared" si="75"/>
        <v>45</v>
      </c>
      <c r="CF298" s="36">
        <v>45</v>
      </c>
      <c r="CG298" s="36" t="s">
        <v>4066</v>
      </c>
      <c r="CH298" s="36" t="s">
        <v>4067</v>
      </c>
      <c r="CI298" s="36"/>
      <c r="CJ298" s="36"/>
      <c r="CK298" s="36"/>
      <c r="CL298" s="36"/>
      <c r="CM298" s="36"/>
      <c r="CN298" s="36"/>
      <c r="CO298" s="36"/>
      <c r="CP298" s="36"/>
      <c r="CQ298" s="36">
        <f t="shared" si="76"/>
        <v>12.052</v>
      </c>
      <c r="CR298" s="36">
        <v>12.052</v>
      </c>
      <c r="CS298" s="36" t="s">
        <v>4437</v>
      </c>
      <c r="CT298" s="36" t="s">
        <v>4438</v>
      </c>
      <c r="CU298" s="36"/>
      <c r="CV298" s="36"/>
      <c r="CW298" s="36"/>
      <c r="CX298" s="59">
        <f t="shared" si="66"/>
        <v>0</v>
      </c>
      <c r="CY298" s="36"/>
      <c r="CZ298" s="36"/>
      <c r="DA298" s="36"/>
      <c r="DB298" s="36"/>
      <c r="DC298" s="36"/>
      <c r="DD298" s="36"/>
      <c r="DE298" s="59">
        <f t="shared" si="77"/>
        <v>45</v>
      </c>
      <c r="DF298" s="59">
        <v>0</v>
      </c>
      <c r="DG298" s="59">
        <v>45</v>
      </c>
      <c r="DH298" s="59"/>
      <c r="DI298" s="59"/>
      <c r="DJ298" s="59"/>
      <c r="DK298" s="59" t="s">
        <v>4070</v>
      </c>
      <c r="DL298" s="59">
        <v>0</v>
      </c>
      <c r="DM298" s="23">
        <v>0</v>
      </c>
    </row>
    <row r="299" s="9" customFormat="1" ht="70" customHeight="1" spans="1:117">
      <c r="A299" s="23"/>
      <c r="B299" s="23"/>
      <c r="C299" s="23"/>
      <c r="D299" s="23"/>
      <c r="E299" s="23"/>
      <c r="F299" s="23"/>
      <c r="G299" s="23"/>
      <c r="H299" s="23"/>
      <c r="I299" s="23"/>
      <c r="J299" s="23"/>
      <c r="K299" s="23"/>
      <c r="L299" s="23"/>
      <c r="M299" s="23"/>
      <c r="N299" s="23"/>
      <c r="O299" s="23"/>
      <c r="P299" s="23"/>
      <c r="Q299" s="23">
        <f>SUBTOTAL(103,$W$7:W299)*1</f>
        <v>293</v>
      </c>
      <c r="R299" s="23"/>
      <c r="S299" s="23"/>
      <c r="T299" s="23"/>
      <c r="U299" s="23"/>
      <c r="V299" s="23" t="s">
        <v>4065</v>
      </c>
      <c r="W299" s="23" t="s">
        <v>2695</v>
      </c>
      <c r="X299" s="23" t="s">
        <v>192</v>
      </c>
      <c r="Y299" s="23" t="s">
        <v>193</v>
      </c>
      <c r="Z299" s="23" t="s">
        <v>194</v>
      </c>
      <c r="AA299" s="23" t="s">
        <v>2696</v>
      </c>
      <c r="AB299" s="23" t="s">
        <v>196</v>
      </c>
      <c r="AC299" s="23" t="s">
        <v>2697</v>
      </c>
      <c r="AD299" s="23" t="s">
        <v>2698</v>
      </c>
      <c r="AE299" s="23" t="s">
        <v>2699</v>
      </c>
      <c r="AF299" s="23" t="s">
        <v>2696</v>
      </c>
      <c r="AG299" s="23" t="s">
        <v>2696</v>
      </c>
      <c r="AH299" s="23" t="s">
        <v>202</v>
      </c>
      <c r="AI299" s="23" t="s">
        <v>269</v>
      </c>
      <c r="AJ299" s="23" t="s">
        <v>2700</v>
      </c>
      <c r="AK299" s="23">
        <v>0</v>
      </c>
      <c r="AL299" s="23" t="s">
        <v>2698</v>
      </c>
      <c r="AM299" s="33" t="s">
        <v>351</v>
      </c>
      <c r="AN299" s="33" t="s">
        <v>207</v>
      </c>
      <c r="AO299" s="23" t="s">
        <v>208</v>
      </c>
      <c r="AP299" s="23" t="s">
        <v>70</v>
      </c>
      <c r="AQ299" s="23"/>
      <c r="AR299" s="23"/>
      <c r="AS299" s="23"/>
      <c r="AT299" s="23"/>
      <c r="AU299" s="36">
        <v>63.876</v>
      </c>
      <c r="AV299" s="36">
        <v>63.876</v>
      </c>
      <c r="AW299" s="36">
        <f t="shared" si="68"/>
        <v>63.876</v>
      </c>
      <c r="AX299" s="36">
        <f t="shared" si="64"/>
        <v>0</v>
      </c>
      <c r="AY299" s="36">
        <v>0</v>
      </c>
      <c r="AZ299" s="36"/>
      <c r="BA299" s="40">
        <v>1200</v>
      </c>
      <c r="BB299" s="40">
        <v>213</v>
      </c>
      <c r="BC299" s="23" t="s">
        <v>560</v>
      </c>
      <c r="BD299" s="23" t="s">
        <v>210</v>
      </c>
      <c r="BE299" s="23" t="s">
        <v>211</v>
      </c>
      <c r="BF299" s="23">
        <v>0</v>
      </c>
      <c r="BG299" s="23" t="s">
        <v>212</v>
      </c>
      <c r="BH299" s="23" t="s">
        <v>210</v>
      </c>
      <c r="BI299" s="23" t="s">
        <v>210</v>
      </c>
      <c r="BJ299" s="23">
        <v>0</v>
      </c>
      <c r="BK299" s="23" t="s">
        <v>210</v>
      </c>
      <c r="BL299" s="23">
        <v>0</v>
      </c>
      <c r="BM299" s="23" t="s">
        <v>1718</v>
      </c>
      <c r="BN299" s="23">
        <v>75676001</v>
      </c>
      <c r="BO299" s="23"/>
      <c r="BP299" s="23" t="s">
        <v>209</v>
      </c>
      <c r="BQ299" s="49">
        <f t="shared" si="69"/>
        <v>63.876</v>
      </c>
      <c r="BR299" s="49">
        <f t="shared" si="67"/>
        <v>63.876</v>
      </c>
      <c r="BS299" s="49">
        <f t="shared" si="70"/>
        <v>50</v>
      </c>
      <c r="BT299" s="49">
        <f t="shared" si="71"/>
        <v>13.876</v>
      </c>
      <c r="BU299" s="49">
        <f t="shared" si="65"/>
        <v>0</v>
      </c>
      <c r="BV299" s="49">
        <f t="shared" si="72"/>
        <v>0</v>
      </c>
      <c r="BW299" s="49">
        <f t="shared" si="73"/>
        <v>0</v>
      </c>
      <c r="BX299" s="49">
        <f t="shared" si="74"/>
        <v>50</v>
      </c>
      <c r="BY299" s="49">
        <v>50</v>
      </c>
      <c r="BZ299" s="52" t="s">
        <v>4078</v>
      </c>
      <c r="CA299" s="52" t="s">
        <v>4079</v>
      </c>
      <c r="CB299" s="36"/>
      <c r="CC299" s="36"/>
      <c r="CD299" s="36"/>
      <c r="CE299" s="36">
        <f t="shared" si="75"/>
        <v>13.876</v>
      </c>
      <c r="CF299" s="36">
        <v>13.876</v>
      </c>
      <c r="CG299" s="36" t="s">
        <v>4066</v>
      </c>
      <c r="CH299" s="36" t="s">
        <v>4115</v>
      </c>
      <c r="CI299" s="36"/>
      <c r="CJ299" s="36"/>
      <c r="CK299" s="36"/>
      <c r="CL299" s="36"/>
      <c r="CM299" s="36"/>
      <c r="CN299" s="36"/>
      <c r="CO299" s="36"/>
      <c r="CP299" s="36"/>
      <c r="CQ299" s="36">
        <f t="shared" si="76"/>
        <v>0</v>
      </c>
      <c r="CR299" s="36"/>
      <c r="CS299" s="36"/>
      <c r="CT299" s="36"/>
      <c r="CU299" s="36"/>
      <c r="CV299" s="36"/>
      <c r="CW299" s="36"/>
      <c r="CX299" s="59">
        <f t="shared" si="66"/>
        <v>0</v>
      </c>
      <c r="CY299" s="36"/>
      <c r="CZ299" s="36"/>
      <c r="DA299" s="36"/>
      <c r="DB299" s="36"/>
      <c r="DC299" s="36"/>
      <c r="DD299" s="36"/>
      <c r="DE299" s="59">
        <f t="shared" si="77"/>
        <v>50</v>
      </c>
      <c r="DF299" s="59">
        <v>50</v>
      </c>
      <c r="DG299" s="59">
        <v>0</v>
      </c>
      <c r="DH299" s="59"/>
      <c r="DI299" s="59"/>
      <c r="DJ299" s="59"/>
      <c r="DK299" s="59" t="s">
        <v>4070</v>
      </c>
      <c r="DL299" s="59">
        <v>0</v>
      </c>
      <c r="DM299" s="23">
        <v>0</v>
      </c>
    </row>
    <row r="300" s="9" customFormat="1" ht="70" customHeight="1" spans="1:117">
      <c r="A300" s="23"/>
      <c r="B300" s="23"/>
      <c r="C300" s="23"/>
      <c r="D300" s="23"/>
      <c r="E300" s="23"/>
      <c r="F300" s="23"/>
      <c r="G300" s="23"/>
      <c r="H300" s="23"/>
      <c r="I300" s="23"/>
      <c r="J300" s="23"/>
      <c r="K300" s="23"/>
      <c r="L300" s="23"/>
      <c r="M300" s="23"/>
      <c r="N300" s="23"/>
      <c r="O300" s="23"/>
      <c r="P300" s="23"/>
      <c r="Q300" s="23">
        <f>SUBTOTAL(103,$W$7:W300)*1</f>
        <v>294</v>
      </c>
      <c r="R300" s="23"/>
      <c r="S300" s="23"/>
      <c r="T300" s="30"/>
      <c r="U300" s="23"/>
      <c r="V300" s="23" t="s">
        <v>4065</v>
      </c>
      <c r="W300" s="23" t="s">
        <v>2701</v>
      </c>
      <c r="X300" s="23" t="s">
        <v>192</v>
      </c>
      <c r="Y300" s="23" t="s">
        <v>193</v>
      </c>
      <c r="Z300" s="23" t="s">
        <v>194</v>
      </c>
      <c r="AA300" s="23" t="s">
        <v>2702</v>
      </c>
      <c r="AB300" s="23" t="s">
        <v>196</v>
      </c>
      <c r="AC300" s="23" t="s">
        <v>71</v>
      </c>
      <c r="AD300" s="23" t="s">
        <v>2703</v>
      </c>
      <c r="AE300" s="23" t="s">
        <v>2704</v>
      </c>
      <c r="AF300" s="23" t="s">
        <v>2702</v>
      </c>
      <c r="AG300" s="23" t="s">
        <v>2702</v>
      </c>
      <c r="AH300" s="23" t="s">
        <v>202</v>
      </c>
      <c r="AI300" s="23" t="s">
        <v>269</v>
      </c>
      <c r="AJ300" s="23" t="s">
        <v>2705</v>
      </c>
      <c r="AK300" s="23">
        <v>0</v>
      </c>
      <c r="AL300" s="23" t="s">
        <v>2703</v>
      </c>
      <c r="AM300" s="33" t="s">
        <v>351</v>
      </c>
      <c r="AN300" s="33" t="s">
        <v>207</v>
      </c>
      <c r="AO300" s="23" t="s">
        <v>208</v>
      </c>
      <c r="AP300" s="23" t="s">
        <v>70</v>
      </c>
      <c r="AQ300" s="23"/>
      <c r="AR300" s="23"/>
      <c r="AS300" s="23"/>
      <c r="AT300" s="23"/>
      <c r="AU300" s="36">
        <v>20.199</v>
      </c>
      <c r="AV300" s="36">
        <v>20.199</v>
      </c>
      <c r="AW300" s="36">
        <f t="shared" si="68"/>
        <v>20.199</v>
      </c>
      <c r="AX300" s="36">
        <f t="shared" si="64"/>
        <v>0</v>
      </c>
      <c r="AY300" s="36">
        <v>0</v>
      </c>
      <c r="AZ300" s="36"/>
      <c r="BA300" s="40">
        <v>200</v>
      </c>
      <c r="BB300" s="40">
        <v>74</v>
      </c>
      <c r="BC300" s="23" t="s">
        <v>210</v>
      </c>
      <c r="BD300" s="23" t="s">
        <v>210</v>
      </c>
      <c r="BE300" s="23" t="s">
        <v>211</v>
      </c>
      <c r="BF300" s="23">
        <v>0</v>
      </c>
      <c r="BG300" s="23" t="s">
        <v>212</v>
      </c>
      <c r="BH300" s="23" t="s">
        <v>210</v>
      </c>
      <c r="BI300" s="23" t="s">
        <v>210</v>
      </c>
      <c r="BJ300" s="23">
        <v>0</v>
      </c>
      <c r="BK300" s="23" t="s">
        <v>210</v>
      </c>
      <c r="BL300" s="23">
        <v>0</v>
      </c>
      <c r="BM300" s="23" t="s">
        <v>1718</v>
      </c>
      <c r="BN300" s="23">
        <v>75676001</v>
      </c>
      <c r="BO300" s="23"/>
      <c r="BP300" s="23" t="s">
        <v>209</v>
      </c>
      <c r="BQ300" s="49">
        <f t="shared" si="69"/>
        <v>20.199</v>
      </c>
      <c r="BR300" s="49">
        <f t="shared" si="67"/>
        <v>20.199</v>
      </c>
      <c r="BS300" s="49">
        <f t="shared" si="70"/>
        <v>16</v>
      </c>
      <c r="BT300" s="49">
        <f t="shared" si="71"/>
        <v>4.199</v>
      </c>
      <c r="BU300" s="49">
        <f t="shared" si="65"/>
        <v>0</v>
      </c>
      <c r="BV300" s="49">
        <f t="shared" si="72"/>
        <v>0</v>
      </c>
      <c r="BW300" s="49">
        <f t="shared" si="73"/>
        <v>0</v>
      </c>
      <c r="BX300" s="49">
        <f t="shared" si="74"/>
        <v>16</v>
      </c>
      <c r="BY300" s="49">
        <v>16</v>
      </c>
      <c r="BZ300" s="52" t="s">
        <v>4078</v>
      </c>
      <c r="CA300" s="52" t="s">
        <v>4079</v>
      </c>
      <c r="CB300" s="36"/>
      <c r="CC300" s="36"/>
      <c r="CD300" s="36"/>
      <c r="CE300" s="36">
        <f t="shared" si="75"/>
        <v>4.199</v>
      </c>
      <c r="CF300" s="36">
        <v>4.199</v>
      </c>
      <c r="CG300" s="36" t="s">
        <v>4066</v>
      </c>
      <c r="CH300" s="36" t="s">
        <v>4115</v>
      </c>
      <c r="CI300" s="36"/>
      <c r="CJ300" s="36"/>
      <c r="CK300" s="36"/>
      <c r="CL300" s="36"/>
      <c r="CM300" s="36"/>
      <c r="CN300" s="36"/>
      <c r="CO300" s="36"/>
      <c r="CP300" s="36"/>
      <c r="CQ300" s="36">
        <f t="shared" si="76"/>
        <v>0</v>
      </c>
      <c r="CR300" s="36"/>
      <c r="CS300" s="36"/>
      <c r="CT300" s="36"/>
      <c r="CU300" s="36"/>
      <c r="CV300" s="36"/>
      <c r="CW300" s="36"/>
      <c r="CX300" s="59">
        <f t="shared" si="66"/>
        <v>0</v>
      </c>
      <c r="CY300" s="36"/>
      <c r="CZ300" s="36"/>
      <c r="DA300" s="36"/>
      <c r="DB300" s="36"/>
      <c r="DC300" s="36"/>
      <c r="DD300" s="36"/>
      <c r="DE300" s="59">
        <f t="shared" si="77"/>
        <v>16</v>
      </c>
      <c r="DF300" s="59">
        <v>16</v>
      </c>
      <c r="DG300" s="59">
        <v>0</v>
      </c>
      <c r="DH300" s="59"/>
      <c r="DI300" s="59"/>
      <c r="DJ300" s="59"/>
      <c r="DK300" s="59" t="s">
        <v>4070</v>
      </c>
      <c r="DL300" s="59">
        <v>0</v>
      </c>
      <c r="DM300" s="23">
        <v>0</v>
      </c>
    </row>
    <row r="301" s="9" customFormat="1" ht="70" customHeight="1" spans="1:117">
      <c r="A301" s="23"/>
      <c r="B301" s="23"/>
      <c r="C301" s="23"/>
      <c r="D301" s="23"/>
      <c r="E301" s="23"/>
      <c r="F301" s="23"/>
      <c r="G301" s="23"/>
      <c r="H301" s="23"/>
      <c r="I301" s="23"/>
      <c r="J301" s="23"/>
      <c r="K301" s="23"/>
      <c r="L301" s="23"/>
      <c r="M301" s="23"/>
      <c r="N301" s="23"/>
      <c r="O301" s="23"/>
      <c r="P301" s="23"/>
      <c r="Q301" s="23">
        <f>SUBTOTAL(103,$W$7:W301)*1</f>
        <v>295</v>
      </c>
      <c r="R301" s="23"/>
      <c r="S301" s="23"/>
      <c r="T301" s="23"/>
      <c r="U301" s="23"/>
      <c r="V301" s="23" t="s">
        <v>4065</v>
      </c>
      <c r="W301" s="23" t="s">
        <v>2706</v>
      </c>
      <c r="X301" s="23" t="s">
        <v>192</v>
      </c>
      <c r="Y301" s="23" t="s">
        <v>193</v>
      </c>
      <c r="Z301" s="23" t="s">
        <v>194</v>
      </c>
      <c r="AA301" s="23" t="s">
        <v>2707</v>
      </c>
      <c r="AB301" s="23" t="s">
        <v>196</v>
      </c>
      <c r="AC301" s="23" t="s">
        <v>71</v>
      </c>
      <c r="AD301" s="23" t="s">
        <v>2708</v>
      </c>
      <c r="AE301" s="23" t="s">
        <v>2709</v>
      </c>
      <c r="AF301" s="23" t="s">
        <v>2707</v>
      </c>
      <c r="AG301" s="23" t="s">
        <v>2707</v>
      </c>
      <c r="AH301" s="23" t="s">
        <v>202</v>
      </c>
      <c r="AI301" s="23" t="s">
        <v>269</v>
      </c>
      <c r="AJ301" s="23" t="s">
        <v>2710</v>
      </c>
      <c r="AK301" s="23">
        <v>0</v>
      </c>
      <c r="AL301" s="23" t="s">
        <v>2708</v>
      </c>
      <c r="AM301" s="33" t="s">
        <v>351</v>
      </c>
      <c r="AN301" s="33" t="s">
        <v>207</v>
      </c>
      <c r="AO301" s="23" t="s">
        <v>208</v>
      </c>
      <c r="AP301" s="23" t="s">
        <v>70</v>
      </c>
      <c r="AQ301" s="23"/>
      <c r="AR301" s="23"/>
      <c r="AS301" s="23"/>
      <c r="AT301" s="23"/>
      <c r="AU301" s="36">
        <v>18.753</v>
      </c>
      <c r="AV301" s="36">
        <v>18.753</v>
      </c>
      <c r="AW301" s="36">
        <f t="shared" si="68"/>
        <v>18.753</v>
      </c>
      <c r="AX301" s="36">
        <f t="shared" si="64"/>
        <v>0</v>
      </c>
      <c r="AY301" s="36">
        <v>0</v>
      </c>
      <c r="AZ301" s="36"/>
      <c r="BA301" s="40">
        <v>900</v>
      </c>
      <c r="BB301" s="40">
        <v>161</v>
      </c>
      <c r="BC301" s="23" t="s">
        <v>210</v>
      </c>
      <c r="BD301" s="23" t="s">
        <v>210</v>
      </c>
      <c r="BE301" s="23" t="s">
        <v>211</v>
      </c>
      <c r="BF301" s="23">
        <v>0</v>
      </c>
      <c r="BG301" s="23" t="s">
        <v>212</v>
      </c>
      <c r="BH301" s="23" t="s">
        <v>210</v>
      </c>
      <c r="BI301" s="23" t="s">
        <v>210</v>
      </c>
      <c r="BJ301" s="23">
        <v>0</v>
      </c>
      <c r="BK301" s="23" t="s">
        <v>210</v>
      </c>
      <c r="BL301" s="23">
        <v>0</v>
      </c>
      <c r="BM301" s="23" t="s">
        <v>1718</v>
      </c>
      <c r="BN301" s="23">
        <v>75676001</v>
      </c>
      <c r="BO301" s="23"/>
      <c r="BP301" s="23" t="s">
        <v>209</v>
      </c>
      <c r="BQ301" s="49">
        <f t="shared" si="69"/>
        <v>18.753</v>
      </c>
      <c r="BR301" s="49">
        <f t="shared" si="67"/>
        <v>18.753</v>
      </c>
      <c r="BS301" s="49">
        <f t="shared" si="70"/>
        <v>15</v>
      </c>
      <c r="BT301" s="49">
        <f t="shared" si="71"/>
        <v>3.753</v>
      </c>
      <c r="BU301" s="49">
        <f t="shared" si="65"/>
        <v>0</v>
      </c>
      <c r="BV301" s="49">
        <f t="shared" si="72"/>
        <v>0</v>
      </c>
      <c r="BW301" s="49">
        <f t="shared" si="73"/>
        <v>0</v>
      </c>
      <c r="BX301" s="49">
        <f t="shared" si="74"/>
        <v>15</v>
      </c>
      <c r="BY301" s="49">
        <v>15</v>
      </c>
      <c r="BZ301" s="52" t="s">
        <v>4078</v>
      </c>
      <c r="CA301" s="52" t="s">
        <v>4079</v>
      </c>
      <c r="CB301" s="36"/>
      <c r="CC301" s="36"/>
      <c r="CD301" s="36"/>
      <c r="CE301" s="36">
        <f t="shared" si="75"/>
        <v>3.753</v>
      </c>
      <c r="CF301" s="36">
        <v>3.753</v>
      </c>
      <c r="CG301" s="36" t="s">
        <v>4066</v>
      </c>
      <c r="CH301" s="36" t="s">
        <v>4115</v>
      </c>
      <c r="CI301" s="36"/>
      <c r="CJ301" s="36"/>
      <c r="CK301" s="36"/>
      <c r="CL301" s="36"/>
      <c r="CM301" s="36"/>
      <c r="CN301" s="36"/>
      <c r="CO301" s="36"/>
      <c r="CP301" s="36"/>
      <c r="CQ301" s="36">
        <f t="shared" si="76"/>
        <v>0</v>
      </c>
      <c r="CR301" s="36"/>
      <c r="CS301" s="36"/>
      <c r="CT301" s="36"/>
      <c r="CU301" s="36"/>
      <c r="CV301" s="36"/>
      <c r="CW301" s="36"/>
      <c r="CX301" s="59">
        <f t="shared" si="66"/>
        <v>0</v>
      </c>
      <c r="CY301" s="36"/>
      <c r="CZ301" s="36"/>
      <c r="DA301" s="36"/>
      <c r="DB301" s="36"/>
      <c r="DC301" s="36"/>
      <c r="DD301" s="36"/>
      <c r="DE301" s="59">
        <f t="shared" si="77"/>
        <v>15</v>
      </c>
      <c r="DF301" s="59">
        <v>15</v>
      </c>
      <c r="DG301" s="59">
        <v>0</v>
      </c>
      <c r="DH301" s="59"/>
      <c r="DI301" s="59"/>
      <c r="DJ301" s="59"/>
      <c r="DK301" s="59" t="s">
        <v>4070</v>
      </c>
      <c r="DL301" s="59">
        <v>0</v>
      </c>
      <c r="DM301" s="23">
        <v>0</v>
      </c>
    </row>
    <row r="302" s="9" customFormat="1" ht="70" customHeight="1" spans="1:117">
      <c r="A302" s="23"/>
      <c r="B302" s="23"/>
      <c r="C302" s="23"/>
      <c r="D302" s="23"/>
      <c r="E302" s="23"/>
      <c r="F302" s="23"/>
      <c r="G302" s="23"/>
      <c r="H302" s="23"/>
      <c r="I302" s="23"/>
      <c r="J302" s="23"/>
      <c r="K302" s="23"/>
      <c r="L302" s="23"/>
      <c r="M302" s="23"/>
      <c r="N302" s="23"/>
      <c r="O302" s="23"/>
      <c r="P302" s="23"/>
      <c r="Q302" s="23">
        <f>SUBTOTAL(103,$W$7:W302)*1</f>
        <v>296</v>
      </c>
      <c r="R302" s="23"/>
      <c r="S302" s="23"/>
      <c r="T302" s="30"/>
      <c r="U302" s="23"/>
      <c r="V302" s="23" t="s">
        <v>4065</v>
      </c>
      <c r="W302" s="23" t="s">
        <v>2711</v>
      </c>
      <c r="X302" s="23" t="s">
        <v>192</v>
      </c>
      <c r="Y302" s="23" t="s">
        <v>193</v>
      </c>
      <c r="Z302" s="23" t="s">
        <v>194</v>
      </c>
      <c r="AA302" s="23" t="s">
        <v>2712</v>
      </c>
      <c r="AB302" s="23" t="s">
        <v>196</v>
      </c>
      <c r="AC302" s="23" t="s">
        <v>71</v>
      </c>
      <c r="AD302" s="23" t="s">
        <v>2682</v>
      </c>
      <c r="AE302" s="23" t="s">
        <v>2713</v>
      </c>
      <c r="AF302" s="23" t="s">
        <v>2712</v>
      </c>
      <c r="AG302" s="23" t="s">
        <v>2712</v>
      </c>
      <c r="AH302" s="23" t="s">
        <v>202</v>
      </c>
      <c r="AI302" s="23" t="s">
        <v>269</v>
      </c>
      <c r="AJ302" s="23" t="s">
        <v>2714</v>
      </c>
      <c r="AK302" s="23">
        <v>0</v>
      </c>
      <c r="AL302" s="23" t="s">
        <v>2682</v>
      </c>
      <c r="AM302" s="33" t="s">
        <v>351</v>
      </c>
      <c r="AN302" s="33" t="s">
        <v>207</v>
      </c>
      <c r="AO302" s="23" t="s">
        <v>208</v>
      </c>
      <c r="AP302" s="23" t="s">
        <v>70</v>
      </c>
      <c r="AQ302" s="23"/>
      <c r="AR302" s="23"/>
      <c r="AS302" s="23"/>
      <c r="AT302" s="23"/>
      <c r="AU302" s="36">
        <v>14.086</v>
      </c>
      <c r="AV302" s="36">
        <v>14.086</v>
      </c>
      <c r="AW302" s="36">
        <f t="shared" si="68"/>
        <v>14.086</v>
      </c>
      <c r="AX302" s="36">
        <f t="shared" si="64"/>
        <v>0</v>
      </c>
      <c r="AY302" s="36">
        <v>0</v>
      </c>
      <c r="AZ302" s="36"/>
      <c r="BA302" s="40">
        <v>500</v>
      </c>
      <c r="BB302" s="40">
        <v>180</v>
      </c>
      <c r="BC302" s="23" t="s">
        <v>210</v>
      </c>
      <c r="BD302" s="23" t="s">
        <v>210</v>
      </c>
      <c r="BE302" s="23" t="s">
        <v>211</v>
      </c>
      <c r="BF302" s="23">
        <v>0</v>
      </c>
      <c r="BG302" s="23" t="s">
        <v>212</v>
      </c>
      <c r="BH302" s="23" t="s">
        <v>210</v>
      </c>
      <c r="BI302" s="23" t="s">
        <v>210</v>
      </c>
      <c r="BJ302" s="23">
        <v>0</v>
      </c>
      <c r="BK302" s="23" t="s">
        <v>210</v>
      </c>
      <c r="BL302" s="23">
        <v>0</v>
      </c>
      <c r="BM302" s="23" t="s">
        <v>1718</v>
      </c>
      <c r="BN302" s="23">
        <v>75676001</v>
      </c>
      <c r="BO302" s="23"/>
      <c r="BP302" s="23" t="s">
        <v>209</v>
      </c>
      <c r="BQ302" s="49">
        <f t="shared" si="69"/>
        <v>14.086</v>
      </c>
      <c r="BR302" s="49">
        <f t="shared" si="67"/>
        <v>14.086</v>
      </c>
      <c r="BS302" s="49">
        <f t="shared" si="70"/>
        <v>11</v>
      </c>
      <c r="BT302" s="49">
        <f t="shared" si="71"/>
        <v>3.086</v>
      </c>
      <c r="BU302" s="49">
        <f t="shared" si="65"/>
        <v>0</v>
      </c>
      <c r="BV302" s="49">
        <f t="shared" si="72"/>
        <v>0</v>
      </c>
      <c r="BW302" s="49">
        <f t="shared" si="73"/>
        <v>0</v>
      </c>
      <c r="BX302" s="49">
        <f t="shared" si="74"/>
        <v>11</v>
      </c>
      <c r="BY302" s="49">
        <v>11</v>
      </c>
      <c r="BZ302" s="52" t="s">
        <v>4078</v>
      </c>
      <c r="CA302" s="52" t="s">
        <v>4079</v>
      </c>
      <c r="CB302" s="36"/>
      <c r="CC302" s="36"/>
      <c r="CD302" s="36"/>
      <c r="CE302" s="36">
        <f t="shared" si="75"/>
        <v>3.086</v>
      </c>
      <c r="CF302" s="36">
        <v>3.086</v>
      </c>
      <c r="CG302" s="36" t="s">
        <v>4066</v>
      </c>
      <c r="CH302" s="36" t="s">
        <v>4115</v>
      </c>
      <c r="CI302" s="36"/>
      <c r="CJ302" s="36"/>
      <c r="CK302" s="36"/>
      <c r="CL302" s="36"/>
      <c r="CM302" s="36"/>
      <c r="CN302" s="36"/>
      <c r="CO302" s="36"/>
      <c r="CP302" s="36"/>
      <c r="CQ302" s="36">
        <f t="shared" si="76"/>
        <v>0</v>
      </c>
      <c r="CR302" s="36"/>
      <c r="CS302" s="36"/>
      <c r="CT302" s="36"/>
      <c r="CU302" s="36"/>
      <c r="CV302" s="36"/>
      <c r="CW302" s="36"/>
      <c r="CX302" s="59">
        <f t="shared" si="66"/>
        <v>0</v>
      </c>
      <c r="CY302" s="36"/>
      <c r="CZ302" s="36"/>
      <c r="DA302" s="36"/>
      <c r="DB302" s="36"/>
      <c r="DC302" s="36"/>
      <c r="DD302" s="36"/>
      <c r="DE302" s="59">
        <f t="shared" si="77"/>
        <v>11</v>
      </c>
      <c r="DF302" s="59">
        <v>11</v>
      </c>
      <c r="DG302" s="59">
        <v>0</v>
      </c>
      <c r="DH302" s="59"/>
      <c r="DI302" s="59"/>
      <c r="DJ302" s="59"/>
      <c r="DK302" s="59" t="s">
        <v>4070</v>
      </c>
      <c r="DL302" s="59">
        <v>0</v>
      </c>
      <c r="DM302" s="23">
        <v>0</v>
      </c>
    </row>
    <row r="303" s="9" customFormat="1" ht="70" customHeight="1" spans="1:117">
      <c r="A303" s="23"/>
      <c r="B303" s="23"/>
      <c r="C303" s="23"/>
      <c r="D303" s="23"/>
      <c r="E303" s="23"/>
      <c r="F303" s="23"/>
      <c r="G303" s="23"/>
      <c r="H303" s="23"/>
      <c r="I303" s="23"/>
      <c r="J303" s="23"/>
      <c r="K303" s="23"/>
      <c r="L303" s="23"/>
      <c r="M303" s="23"/>
      <c r="N303" s="23"/>
      <c r="O303" s="23"/>
      <c r="P303" s="23"/>
      <c r="Q303" s="23">
        <f>SUBTOTAL(103,$W$7:W303)*1</f>
        <v>297</v>
      </c>
      <c r="R303" s="23"/>
      <c r="S303" s="23"/>
      <c r="T303" s="23"/>
      <c r="U303" s="23"/>
      <c r="V303" s="23" t="s">
        <v>4065</v>
      </c>
      <c r="W303" s="23" t="s">
        <v>2715</v>
      </c>
      <c r="X303" s="23" t="s">
        <v>192</v>
      </c>
      <c r="Y303" s="23" t="s">
        <v>193</v>
      </c>
      <c r="Z303" s="23" t="s">
        <v>194</v>
      </c>
      <c r="AA303" s="23" t="s">
        <v>2716</v>
      </c>
      <c r="AB303" s="23" t="s">
        <v>196</v>
      </c>
      <c r="AC303" s="23" t="s">
        <v>71</v>
      </c>
      <c r="AD303" s="23" t="s">
        <v>2717</v>
      </c>
      <c r="AE303" s="23" t="s">
        <v>2718</v>
      </c>
      <c r="AF303" s="23" t="s">
        <v>2716</v>
      </c>
      <c r="AG303" s="23" t="s">
        <v>2716</v>
      </c>
      <c r="AH303" s="23" t="s">
        <v>202</v>
      </c>
      <c r="AI303" s="23" t="s">
        <v>269</v>
      </c>
      <c r="AJ303" s="23" t="s">
        <v>2714</v>
      </c>
      <c r="AK303" s="23">
        <v>0</v>
      </c>
      <c r="AL303" s="23" t="s">
        <v>2717</v>
      </c>
      <c r="AM303" s="33" t="s">
        <v>351</v>
      </c>
      <c r="AN303" s="33" t="s">
        <v>207</v>
      </c>
      <c r="AO303" s="23" t="s">
        <v>208</v>
      </c>
      <c r="AP303" s="23" t="s">
        <v>70</v>
      </c>
      <c r="AQ303" s="23"/>
      <c r="AR303" s="23"/>
      <c r="AS303" s="23"/>
      <c r="AT303" s="23"/>
      <c r="AU303" s="36">
        <v>14.023</v>
      </c>
      <c r="AV303" s="36">
        <v>14.023</v>
      </c>
      <c r="AW303" s="36">
        <f t="shared" si="68"/>
        <v>14.023</v>
      </c>
      <c r="AX303" s="36">
        <f t="shared" si="64"/>
        <v>0</v>
      </c>
      <c r="AY303" s="36">
        <v>0</v>
      </c>
      <c r="AZ303" s="36"/>
      <c r="BA303" s="40">
        <v>120</v>
      </c>
      <c r="BB303" s="40">
        <v>32</v>
      </c>
      <c r="BC303" s="23" t="s">
        <v>210</v>
      </c>
      <c r="BD303" s="23" t="s">
        <v>210</v>
      </c>
      <c r="BE303" s="23" t="s">
        <v>211</v>
      </c>
      <c r="BF303" s="23">
        <v>0</v>
      </c>
      <c r="BG303" s="23" t="s">
        <v>212</v>
      </c>
      <c r="BH303" s="23" t="s">
        <v>210</v>
      </c>
      <c r="BI303" s="23" t="s">
        <v>210</v>
      </c>
      <c r="BJ303" s="23">
        <v>0</v>
      </c>
      <c r="BK303" s="23" t="s">
        <v>210</v>
      </c>
      <c r="BL303" s="23">
        <v>0</v>
      </c>
      <c r="BM303" s="23" t="s">
        <v>1718</v>
      </c>
      <c r="BN303" s="23">
        <v>75676001</v>
      </c>
      <c r="BO303" s="23"/>
      <c r="BP303" s="23" t="s">
        <v>209</v>
      </c>
      <c r="BQ303" s="49">
        <f t="shared" si="69"/>
        <v>14.023</v>
      </c>
      <c r="BR303" s="49">
        <f t="shared" si="67"/>
        <v>14.023</v>
      </c>
      <c r="BS303" s="49">
        <f t="shared" si="70"/>
        <v>11</v>
      </c>
      <c r="BT303" s="49">
        <f t="shared" si="71"/>
        <v>3.023</v>
      </c>
      <c r="BU303" s="49">
        <f t="shared" si="65"/>
        <v>0</v>
      </c>
      <c r="BV303" s="49">
        <f t="shared" si="72"/>
        <v>0</v>
      </c>
      <c r="BW303" s="49">
        <f t="shared" si="73"/>
        <v>0</v>
      </c>
      <c r="BX303" s="49">
        <f t="shared" si="74"/>
        <v>11</v>
      </c>
      <c r="BY303" s="49">
        <v>11</v>
      </c>
      <c r="BZ303" s="52" t="s">
        <v>4078</v>
      </c>
      <c r="CA303" s="52" t="s">
        <v>4079</v>
      </c>
      <c r="CB303" s="36"/>
      <c r="CC303" s="36"/>
      <c r="CD303" s="36"/>
      <c r="CE303" s="36">
        <f t="shared" si="75"/>
        <v>3.023</v>
      </c>
      <c r="CF303" s="36">
        <v>3.023</v>
      </c>
      <c r="CG303" s="36" t="s">
        <v>4066</v>
      </c>
      <c r="CH303" s="36" t="s">
        <v>4115</v>
      </c>
      <c r="CI303" s="36"/>
      <c r="CJ303" s="36"/>
      <c r="CK303" s="36"/>
      <c r="CL303" s="36"/>
      <c r="CM303" s="36"/>
      <c r="CN303" s="36"/>
      <c r="CO303" s="36"/>
      <c r="CP303" s="36"/>
      <c r="CQ303" s="36">
        <f t="shared" si="76"/>
        <v>0</v>
      </c>
      <c r="CR303" s="36"/>
      <c r="CS303" s="36"/>
      <c r="CT303" s="36"/>
      <c r="CU303" s="36"/>
      <c r="CV303" s="36"/>
      <c r="CW303" s="36"/>
      <c r="CX303" s="59">
        <f t="shared" si="66"/>
        <v>0</v>
      </c>
      <c r="CY303" s="36"/>
      <c r="CZ303" s="36"/>
      <c r="DA303" s="36"/>
      <c r="DB303" s="36"/>
      <c r="DC303" s="36"/>
      <c r="DD303" s="36"/>
      <c r="DE303" s="59">
        <f t="shared" si="77"/>
        <v>11</v>
      </c>
      <c r="DF303" s="59">
        <v>11</v>
      </c>
      <c r="DG303" s="59">
        <v>0</v>
      </c>
      <c r="DH303" s="59"/>
      <c r="DI303" s="59"/>
      <c r="DJ303" s="59"/>
      <c r="DK303" s="59" t="s">
        <v>4070</v>
      </c>
      <c r="DL303" s="59">
        <v>0</v>
      </c>
      <c r="DM303" s="23">
        <v>0</v>
      </c>
    </row>
    <row r="304" s="9" customFormat="1" ht="70" customHeight="1" spans="1:117">
      <c r="A304" s="23"/>
      <c r="B304" s="23"/>
      <c r="C304" s="23"/>
      <c r="D304" s="23"/>
      <c r="E304" s="23"/>
      <c r="F304" s="23"/>
      <c r="G304" s="23"/>
      <c r="H304" s="23"/>
      <c r="I304" s="23"/>
      <c r="J304" s="23"/>
      <c r="K304" s="23"/>
      <c r="L304" s="23"/>
      <c r="M304" s="23"/>
      <c r="N304" s="23"/>
      <c r="O304" s="23"/>
      <c r="P304" s="23"/>
      <c r="Q304" s="23">
        <f>SUBTOTAL(103,$W$7:W304)*1</f>
        <v>298</v>
      </c>
      <c r="R304" s="23"/>
      <c r="S304" s="23"/>
      <c r="T304" s="30"/>
      <c r="U304" s="23"/>
      <c r="V304" s="23" t="s">
        <v>4065</v>
      </c>
      <c r="W304" s="23" t="s">
        <v>2719</v>
      </c>
      <c r="X304" s="23" t="s">
        <v>192</v>
      </c>
      <c r="Y304" s="23" t="s">
        <v>193</v>
      </c>
      <c r="Z304" s="23" t="s">
        <v>194</v>
      </c>
      <c r="AA304" s="23" t="s">
        <v>2720</v>
      </c>
      <c r="AB304" s="23" t="s">
        <v>196</v>
      </c>
      <c r="AC304" s="23" t="s">
        <v>71</v>
      </c>
      <c r="AD304" s="23" t="s">
        <v>2676</v>
      </c>
      <c r="AE304" s="23" t="s">
        <v>2721</v>
      </c>
      <c r="AF304" s="23" t="s">
        <v>2720</v>
      </c>
      <c r="AG304" s="23" t="s">
        <v>2720</v>
      </c>
      <c r="AH304" s="23" t="s">
        <v>202</v>
      </c>
      <c r="AI304" s="23" t="s">
        <v>269</v>
      </c>
      <c r="AJ304" s="23" t="s">
        <v>2722</v>
      </c>
      <c r="AK304" s="23">
        <v>0</v>
      </c>
      <c r="AL304" s="23" t="s">
        <v>2676</v>
      </c>
      <c r="AM304" s="33" t="s">
        <v>351</v>
      </c>
      <c r="AN304" s="33" t="s">
        <v>207</v>
      </c>
      <c r="AO304" s="23" t="s">
        <v>208</v>
      </c>
      <c r="AP304" s="23" t="s">
        <v>70</v>
      </c>
      <c r="AQ304" s="23"/>
      <c r="AR304" s="23"/>
      <c r="AS304" s="23"/>
      <c r="AT304" s="23"/>
      <c r="AU304" s="36">
        <v>27.589</v>
      </c>
      <c r="AV304" s="36">
        <v>27.589</v>
      </c>
      <c r="AW304" s="36">
        <f t="shared" si="68"/>
        <v>27.589</v>
      </c>
      <c r="AX304" s="36">
        <f t="shared" ref="AX304:AX367" si="78">AV304-AW304-AY304</f>
        <v>0</v>
      </c>
      <c r="AY304" s="36">
        <v>0</v>
      </c>
      <c r="AZ304" s="36"/>
      <c r="BA304" s="40">
        <v>1500</v>
      </c>
      <c r="BB304" s="40">
        <v>243</v>
      </c>
      <c r="BC304" s="23" t="s">
        <v>210</v>
      </c>
      <c r="BD304" s="23" t="s">
        <v>210</v>
      </c>
      <c r="BE304" s="23" t="s">
        <v>211</v>
      </c>
      <c r="BF304" s="23">
        <v>0</v>
      </c>
      <c r="BG304" s="23" t="s">
        <v>212</v>
      </c>
      <c r="BH304" s="23" t="s">
        <v>210</v>
      </c>
      <c r="BI304" s="23" t="s">
        <v>210</v>
      </c>
      <c r="BJ304" s="23">
        <v>0</v>
      </c>
      <c r="BK304" s="23" t="s">
        <v>210</v>
      </c>
      <c r="BL304" s="23">
        <v>0</v>
      </c>
      <c r="BM304" s="23" t="s">
        <v>1718</v>
      </c>
      <c r="BN304" s="23">
        <v>75676001</v>
      </c>
      <c r="BO304" s="23"/>
      <c r="BP304" s="23" t="s">
        <v>209</v>
      </c>
      <c r="BQ304" s="49">
        <f t="shared" si="69"/>
        <v>27.589</v>
      </c>
      <c r="BR304" s="49">
        <f t="shared" si="67"/>
        <v>27.589</v>
      </c>
      <c r="BS304" s="49">
        <f t="shared" si="70"/>
        <v>22</v>
      </c>
      <c r="BT304" s="49">
        <f t="shared" si="71"/>
        <v>5.589</v>
      </c>
      <c r="BU304" s="49">
        <f t="shared" si="65"/>
        <v>0</v>
      </c>
      <c r="BV304" s="49">
        <f t="shared" si="72"/>
        <v>0</v>
      </c>
      <c r="BW304" s="49">
        <f t="shared" si="73"/>
        <v>0</v>
      </c>
      <c r="BX304" s="49">
        <f t="shared" si="74"/>
        <v>22</v>
      </c>
      <c r="BY304" s="49">
        <v>22</v>
      </c>
      <c r="BZ304" s="52" t="s">
        <v>4078</v>
      </c>
      <c r="CA304" s="52" t="s">
        <v>4079</v>
      </c>
      <c r="CB304" s="36"/>
      <c r="CC304" s="36"/>
      <c r="CD304" s="36"/>
      <c r="CE304" s="36">
        <f t="shared" si="75"/>
        <v>5.589</v>
      </c>
      <c r="CF304" s="36">
        <v>5.589</v>
      </c>
      <c r="CG304" s="36" t="s">
        <v>4066</v>
      </c>
      <c r="CH304" s="36" t="s">
        <v>4115</v>
      </c>
      <c r="CI304" s="36"/>
      <c r="CJ304" s="36"/>
      <c r="CK304" s="36"/>
      <c r="CL304" s="36"/>
      <c r="CM304" s="36"/>
      <c r="CN304" s="36"/>
      <c r="CO304" s="36"/>
      <c r="CP304" s="36"/>
      <c r="CQ304" s="36">
        <f t="shared" si="76"/>
        <v>0</v>
      </c>
      <c r="CR304" s="36"/>
      <c r="CS304" s="36"/>
      <c r="CT304" s="36"/>
      <c r="CU304" s="36"/>
      <c r="CV304" s="36"/>
      <c r="CW304" s="36"/>
      <c r="CX304" s="59">
        <f t="shared" si="66"/>
        <v>0</v>
      </c>
      <c r="CY304" s="36"/>
      <c r="CZ304" s="36"/>
      <c r="DA304" s="36"/>
      <c r="DB304" s="36"/>
      <c r="DC304" s="36"/>
      <c r="DD304" s="36"/>
      <c r="DE304" s="59">
        <f t="shared" si="77"/>
        <v>22</v>
      </c>
      <c r="DF304" s="59">
        <v>22</v>
      </c>
      <c r="DG304" s="59">
        <v>0</v>
      </c>
      <c r="DH304" s="59"/>
      <c r="DI304" s="59"/>
      <c r="DJ304" s="59"/>
      <c r="DK304" s="59" t="s">
        <v>4070</v>
      </c>
      <c r="DL304" s="59">
        <v>0</v>
      </c>
      <c r="DM304" s="23">
        <v>0</v>
      </c>
    </row>
    <row r="305" s="9" customFormat="1" ht="70" customHeight="1" spans="1:117">
      <c r="A305" s="23"/>
      <c r="B305" s="23"/>
      <c r="C305" s="23"/>
      <c r="D305" s="23"/>
      <c r="E305" s="23"/>
      <c r="F305" s="23"/>
      <c r="G305" s="23"/>
      <c r="H305" s="23"/>
      <c r="I305" s="23"/>
      <c r="J305" s="23"/>
      <c r="K305" s="23"/>
      <c r="L305" s="23"/>
      <c r="M305" s="23"/>
      <c r="N305" s="23"/>
      <c r="O305" s="23"/>
      <c r="P305" s="23"/>
      <c r="Q305" s="23">
        <f>SUBTOTAL(103,$W$7:W305)*1</f>
        <v>299</v>
      </c>
      <c r="R305" s="23"/>
      <c r="S305" s="23"/>
      <c r="T305" s="23"/>
      <c r="U305" s="23"/>
      <c r="V305" s="23" t="s">
        <v>4065</v>
      </c>
      <c r="W305" s="23" t="s">
        <v>2723</v>
      </c>
      <c r="X305" s="23" t="s">
        <v>192</v>
      </c>
      <c r="Y305" s="23" t="s">
        <v>193</v>
      </c>
      <c r="Z305" s="23" t="s">
        <v>194</v>
      </c>
      <c r="AA305" s="23" t="s">
        <v>2724</v>
      </c>
      <c r="AB305" s="23" t="s">
        <v>196</v>
      </c>
      <c r="AC305" s="23" t="s">
        <v>71</v>
      </c>
      <c r="AD305" s="23" t="s">
        <v>2725</v>
      </c>
      <c r="AE305" s="23" t="s">
        <v>2726</v>
      </c>
      <c r="AF305" s="23" t="s">
        <v>2724</v>
      </c>
      <c r="AG305" s="23" t="s">
        <v>2724</v>
      </c>
      <c r="AH305" s="23" t="s">
        <v>202</v>
      </c>
      <c r="AI305" s="23" t="s">
        <v>269</v>
      </c>
      <c r="AJ305" s="23" t="s">
        <v>2722</v>
      </c>
      <c r="AK305" s="23">
        <v>0</v>
      </c>
      <c r="AL305" s="23" t="s">
        <v>2725</v>
      </c>
      <c r="AM305" s="33" t="s">
        <v>351</v>
      </c>
      <c r="AN305" s="33" t="s">
        <v>207</v>
      </c>
      <c r="AO305" s="23" t="s">
        <v>208</v>
      </c>
      <c r="AP305" s="23" t="s">
        <v>70</v>
      </c>
      <c r="AQ305" s="23"/>
      <c r="AR305" s="23"/>
      <c r="AS305" s="23"/>
      <c r="AT305" s="23"/>
      <c r="AU305" s="36">
        <v>22.838</v>
      </c>
      <c r="AV305" s="36">
        <v>22.838</v>
      </c>
      <c r="AW305" s="36">
        <f t="shared" si="68"/>
        <v>22.838</v>
      </c>
      <c r="AX305" s="36">
        <f t="shared" si="78"/>
        <v>0</v>
      </c>
      <c r="AY305" s="36">
        <v>0</v>
      </c>
      <c r="AZ305" s="36"/>
      <c r="BA305" s="40">
        <v>205</v>
      </c>
      <c r="BB305" s="40">
        <v>49</v>
      </c>
      <c r="BC305" s="23" t="s">
        <v>210</v>
      </c>
      <c r="BD305" s="23" t="s">
        <v>210</v>
      </c>
      <c r="BE305" s="23" t="s">
        <v>211</v>
      </c>
      <c r="BF305" s="23">
        <v>0</v>
      </c>
      <c r="BG305" s="23" t="s">
        <v>212</v>
      </c>
      <c r="BH305" s="23" t="s">
        <v>210</v>
      </c>
      <c r="BI305" s="23" t="s">
        <v>210</v>
      </c>
      <c r="BJ305" s="23">
        <v>0</v>
      </c>
      <c r="BK305" s="23" t="s">
        <v>210</v>
      </c>
      <c r="BL305" s="23">
        <v>0</v>
      </c>
      <c r="BM305" s="23" t="s">
        <v>1718</v>
      </c>
      <c r="BN305" s="23">
        <v>75676001</v>
      </c>
      <c r="BO305" s="23"/>
      <c r="BP305" s="23" t="s">
        <v>209</v>
      </c>
      <c r="BQ305" s="49">
        <f t="shared" si="69"/>
        <v>22.838</v>
      </c>
      <c r="BR305" s="49">
        <f t="shared" si="67"/>
        <v>22.838</v>
      </c>
      <c r="BS305" s="49">
        <f t="shared" si="70"/>
        <v>18</v>
      </c>
      <c r="BT305" s="49">
        <f t="shared" si="71"/>
        <v>4.838</v>
      </c>
      <c r="BU305" s="49">
        <f t="shared" si="65"/>
        <v>0</v>
      </c>
      <c r="BV305" s="49">
        <f t="shared" si="72"/>
        <v>0</v>
      </c>
      <c r="BW305" s="49">
        <f t="shared" si="73"/>
        <v>0</v>
      </c>
      <c r="BX305" s="49">
        <f t="shared" si="74"/>
        <v>18</v>
      </c>
      <c r="BY305" s="49">
        <v>18</v>
      </c>
      <c r="BZ305" s="52" t="s">
        <v>4078</v>
      </c>
      <c r="CA305" s="52" t="s">
        <v>4079</v>
      </c>
      <c r="CB305" s="36"/>
      <c r="CC305" s="36"/>
      <c r="CD305" s="36"/>
      <c r="CE305" s="36">
        <f t="shared" si="75"/>
        <v>4.838</v>
      </c>
      <c r="CF305" s="36">
        <v>4.838</v>
      </c>
      <c r="CG305" s="36" t="s">
        <v>4066</v>
      </c>
      <c r="CH305" s="36" t="s">
        <v>4115</v>
      </c>
      <c r="CI305" s="36"/>
      <c r="CJ305" s="36"/>
      <c r="CK305" s="36"/>
      <c r="CL305" s="36"/>
      <c r="CM305" s="36"/>
      <c r="CN305" s="36"/>
      <c r="CO305" s="36"/>
      <c r="CP305" s="36"/>
      <c r="CQ305" s="36">
        <f t="shared" si="76"/>
        <v>0</v>
      </c>
      <c r="CR305" s="36"/>
      <c r="CS305" s="36"/>
      <c r="CT305" s="36"/>
      <c r="CU305" s="36"/>
      <c r="CV305" s="36"/>
      <c r="CW305" s="36"/>
      <c r="CX305" s="59">
        <f t="shared" si="66"/>
        <v>0</v>
      </c>
      <c r="CY305" s="36"/>
      <c r="CZ305" s="36"/>
      <c r="DA305" s="36"/>
      <c r="DB305" s="36"/>
      <c r="DC305" s="36"/>
      <c r="DD305" s="36"/>
      <c r="DE305" s="59">
        <f t="shared" si="77"/>
        <v>18</v>
      </c>
      <c r="DF305" s="59">
        <v>18</v>
      </c>
      <c r="DG305" s="59">
        <v>0</v>
      </c>
      <c r="DH305" s="59"/>
      <c r="DI305" s="59"/>
      <c r="DJ305" s="59"/>
      <c r="DK305" s="59" t="s">
        <v>4070</v>
      </c>
      <c r="DL305" s="59">
        <v>0</v>
      </c>
      <c r="DM305" s="23">
        <v>0</v>
      </c>
    </row>
    <row r="306" s="9" customFormat="1" ht="70" customHeight="1" spans="1:117">
      <c r="A306" s="23"/>
      <c r="B306" s="23"/>
      <c r="C306" s="23"/>
      <c r="D306" s="23"/>
      <c r="E306" s="23"/>
      <c r="F306" s="23"/>
      <c r="G306" s="23"/>
      <c r="H306" s="23"/>
      <c r="I306" s="23"/>
      <c r="J306" s="23"/>
      <c r="K306" s="23"/>
      <c r="L306" s="23"/>
      <c r="M306" s="23"/>
      <c r="N306" s="23"/>
      <c r="O306" s="23"/>
      <c r="P306" s="23"/>
      <c r="Q306" s="23">
        <f>SUBTOTAL(103,$W$7:W306)*1</f>
        <v>300</v>
      </c>
      <c r="R306" s="23"/>
      <c r="S306" s="23"/>
      <c r="T306" s="30"/>
      <c r="U306" s="23"/>
      <c r="V306" s="23" t="s">
        <v>4065</v>
      </c>
      <c r="W306" s="23" t="s">
        <v>2727</v>
      </c>
      <c r="X306" s="23" t="s">
        <v>192</v>
      </c>
      <c r="Y306" s="23" t="s">
        <v>193</v>
      </c>
      <c r="Z306" s="23" t="s">
        <v>194</v>
      </c>
      <c r="AA306" s="23" t="s">
        <v>2728</v>
      </c>
      <c r="AB306" s="23" t="s">
        <v>629</v>
      </c>
      <c r="AC306" s="23" t="s">
        <v>71</v>
      </c>
      <c r="AD306" s="23" t="s">
        <v>2717</v>
      </c>
      <c r="AE306" s="23" t="s">
        <v>2729</v>
      </c>
      <c r="AF306" s="23" t="s">
        <v>2728</v>
      </c>
      <c r="AG306" s="23" t="s">
        <v>2728</v>
      </c>
      <c r="AH306" s="23" t="s">
        <v>202</v>
      </c>
      <c r="AI306" s="23" t="s">
        <v>269</v>
      </c>
      <c r="AJ306" s="23" t="s">
        <v>2730</v>
      </c>
      <c r="AK306" s="23">
        <v>0</v>
      </c>
      <c r="AL306" s="23" t="s">
        <v>2717</v>
      </c>
      <c r="AM306" s="33" t="s">
        <v>351</v>
      </c>
      <c r="AN306" s="33" t="s">
        <v>207</v>
      </c>
      <c r="AO306" s="23" t="s">
        <v>208</v>
      </c>
      <c r="AP306" s="23" t="s">
        <v>70</v>
      </c>
      <c r="AQ306" s="23"/>
      <c r="AR306" s="23"/>
      <c r="AS306" s="23"/>
      <c r="AT306" s="23"/>
      <c r="AU306" s="36">
        <v>58.166</v>
      </c>
      <c r="AV306" s="36">
        <v>58.166</v>
      </c>
      <c r="AW306" s="36">
        <f t="shared" si="68"/>
        <v>58.166</v>
      </c>
      <c r="AX306" s="36">
        <f t="shared" si="78"/>
        <v>0</v>
      </c>
      <c r="AY306" s="36">
        <v>0</v>
      </c>
      <c r="AZ306" s="36"/>
      <c r="BA306" s="40">
        <v>120</v>
      </c>
      <c r="BB306" s="40">
        <v>29</v>
      </c>
      <c r="BC306" s="23" t="s">
        <v>560</v>
      </c>
      <c r="BD306" s="23" t="s">
        <v>210</v>
      </c>
      <c r="BE306" s="23" t="s">
        <v>211</v>
      </c>
      <c r="BF306" s="23">
        <v>0</v>
      </c>
      <c r="BG306" s="23" t="s">
        <v>212</v>
      </c>
      <c r="BH306" s="23" t="s">
        <v>210</v>
      </c>
      <c r="BI306" s="23" t="s">
        <v>210</v>
      </c>
      <c r="BJ306" s="23">
        <v>0</v>
      </c>
      <c r="BK306" s="23" t="s">
        <v>210</v>
      </c>
      <c r="BL306" s="23">
        <v>0</v>
      </c>
      <c r="BM306" s="23" t="s">
        <v>1718</v>
      </c>
      <c r="BN306" s="23">
        <v>75676001</v>
      </c>
      <c r="BO306" s="23"/>
      <c r="BP306" s="23" t="s">
        <v>209</v>
      </c>
      <c r="BQ306" s="49">
        <f t="shared" si="69"/>
        <v>58.166</v>
      </c>
      <c r="BR306" s="49">
        <f t="shared" si="67"/>
        <v>58.166</v>
      </c>
      <c r="BS306" s="49">
        <f t="shared" si="70"/>
        <v>46</v>
      </c>
      <c r="BT306" s="49">
        <f t="shared" si="71"/>
        <v>12.166</v>
      </c>
      <c r="BU306" s="49">
        <f t="shared" si="65"/>
        <v>0</v>
      </c>
      <c r="BV306" s="49">
        <f t="shared" si="72"/>
        <v>0</v>
      </c>
      <c r="BW306" s="49">
        <f t="shared" si="73"/>
        <v>0</v>
      </c>
      <c r="BX306" s="49">
        <f t="shared" si="74"/>
        <v>46</v>
      </c>
      <c r="BY306" s="49">
        <v>46</v>
      </c>
      <c r="BZ306" s="52" t="s">
        <v>4078</v>
      </c>
      <c r="CA306" s="52" t="s">
        <v>4079</v>
      </c>
      <c r="CB306" s="36"/>
      <c r="CC306" s="36"/>
      <c r="CD306" s="36"/>
      <c r="CE306" s="36">
        <f t="shared" si="75"/>
        <v>12.166</v>
      </c>
      <c r="CF306" s="36">
        <v>12.166</v>
      </c>
      <c r="CG306" s="36" t="s">
        <v>4066</v>
      </c>
      <c r="CH306" s="36" t="s">
        <v>4115</v>
      </c>
      <c r="CI306" s="36"/>
      <c r="CJ306" s="36"/>
      <c r="CK306" s="36"/>
      <c r="CL306" s="36"/>
      <c r="CM306" s="36"/>
      <c r="CN306" s="36"/>
      <c r="CO306" s="36"/>
      <c r="CP306" s="36"/>
      <c r="CQ306" s="36">
        <f t="shared" si="76"/>
        <v>0</v>
      </c>
      <c r="CR306" s="36"/>
      <c r="CS306" s="36"/>
      <c r="CT306" s="36"/>
      <c r="CU306" s="36"/>
      <c r="CV306" s="36"/>
      <c r="CW306" s="36"/>
      <c r="CX306" s="59">
        <f t="shared" si="66"/>
        <v>0</v>
      </c>
      <c r="CY306" s="36"/>
      <c r="CZ306" s="36"/>
      <c r="DA306" s="36"/>
      <c r="DB306" s="36"/>
      <c r="DC306" s="36"/>
      <c r="DD306" s="36"/>
      <c r="DE306" s="59">
        <f t="shared" si="77"/>
        <v>46</v>
      </c>
      <c r="DF306" s="59">
        <v>46</v>
      </c>
      <c r="DG306" s="59">
        <v>0</v>
      </c>
      <c r="DH306" s="59"/>
      <c r="DI306" s="59"/>
      <c r="DJ306" s="59"/>
      <c r="DK306" s="59" t="s">
        <v>4070</v>
      </c>
      <c r="DL306" s="59">
        <v>0</v>
      </c>
      <c r="DM306" s="23">
        <v>0</v>
      </c>
    </row>
    <row r="307" s="9" customFormat="1" ht="70" customHeight="1" spans="1:117">
      <c r="A307" s="23"/>
      <c r="B307" s="23"/>
      <c r="C307" s="23"/>
      <c r="D307" s="23"/>
      <c r="E307" s="23"/>
      <c r="F307" s="23"/>
      <c r="G307" s="23"/>
      <c r="H307" s="23"/>
      <c r="I307" s="23"/>
      <c r="J307" s="23"/>
      <c r="K307" s="23"/>
      <c r="L307" s="23"/>
      <c r="M307" s="23"/>
      <c r="N307" s="23"/>
      <c r="O307" s="23"/>
      <c r="P307" s="23"/>
      <c r="Q307" s="23">
        <f>SUBTOTAL(103,$W$7:W307)*1</f>
        <v>301</v>
      </c>
      <c r="R307" s="23"/>
      <c r="S307" s="23"/>
      <c r="T307" s="23"/>
      <c r="U307" s="23"/>
      <c r="V307" s="23" t="s">
        <v>4065</v>
      </c>
      <c r="W307" s="23" t="s">
        <v>2731</v>
      </c>
      <c r="X307" s="23" t="s">
        <v>192</v>
      </c>
      <c r="Y307" s="23" t="s">
        <v>193</v>
      </c>
      <c r="Z307" s="23" t="s">
        <v>194</v>
      </c>
      <c r="AA307" s="23" t="s">
        <v>2732</v>
      </c>
      <c r="AB307" s="23" t="s">
        <v>196</v>
      </c>
      <c r="AC307" s="23" t="s">
        <v>2733</v>
      </c>
      <c r="AD307" s="23" t="s">
        <v>2734</v>
      </c>
      <c r="AE307" s="23" t="s">
        <v>2735</v>
      </c>
      <c r="AF307" s="23" t="s">
        <v>2732</v>
      </c>
      <c r="AG307" s="23" t="s">
        <v>2736</v>
      </c>
      <c r="AH307" s="23" t="s">
        <v>202</v>
      </c>
      <c r="AI307" s="23" t="s">
        <v>269</v>
      </c>
      <c r="AJ307" s="23" t="s">
        <v>2737</v>
      </c>
      <c r="AK307" s="23">
        <v>0</v>
      </c>
      <c r="AL307" s="23" t="s">
        <v>2738</v>
      </c>
      <c r="AM307" s="33" t="s">
        <v>351</v>
      </c>
      <c r="AN307" s="33" t="s">
        <v>207</v>
      </c>
      <c r="AO307" s="23" t="s">
        <v>208</v>
      </c>
      <c r="AP307" s="23" t="s">
        <v>26</v>
      </c>
      <c r="AQ307" s="23"/>
      <c r="AR307" s="23"/>
      <c r="AS307" s="23"/>
      <c r="AT307" s="23"/>
      <c r="AU307" s="36">
        <v>21.274</v>
      </c>
      <c r="AV307" s="36">
        <v>21.274</v>
      </c>
      <c r="AW307" s="36">
        <f t="shared" si="68"/>
        <v>21.274</v>
      </c>
      <c r="AX307" s="36">
        <f t="shared" si="78"/>
        <v>0</v>
      </c>
      <c r="AY307" s="36">
        <v>0</v>
      </c>
      <c r="AZ307" s="36"/>
      <c r="BA307" s="40">
        <v>1000</v>
      </c>
      <c r="BB307" s="40">
        <v>44</v>
      </c>
      <c r="BC307" s="23" t="s">
        <v>210</v>
      </c>
      <c r="BD307" s="23" t="s">
        <v>210</v>
      </c>
      <c r="BE307" s="23" t="s">
        <v>211</v>
      </c>
      <c r="BF307" s="23">
        <v>0</v>
      </c>
      <c r="BG307" s="23" t="s">
        <v>212</v>
      </c>
      <c r="BH307" s="23" t="s">
        <v>210</v>
      </c>
      <c r="BI307" s="23" t="s">
        <v>210</v>
      </c>
      <c r="BJ307" s="23">
        <v>0</v>
      </c>
      <c r="BK307" s="23" t="s">
        <v>210</v>
      </c>
      <c r="BL307" s="23">
        <v>0</v>
      </c>
      <c r="BM307" s="23" t="s">
        <v>1252</v>
      </c>
      <c r="BN307" s="23">
        <v>75552786</v>
      </c>
      <c r="BO307" s="23"/>
      <c r="BP307" s="23" t="s">
        <v>209</v>
      </c>
      <c r="BQ307" s="49">
        <f t="shared" si="69"/>
        <v>21.274</v>
      </c>
      <c r="BR307" s="49">
        <f t="shared" si="67"/>
        <v>21.274</v>
      </c>
      <c r="BS307" s="49">
        <f t="shared" si="70"/>
        <v>18</v>
      </c>
      <c r="BT307" s="49">
        <f t="shared" si="71"/>
        <v>3.274</v>
      </c>
      <c r="BU307" s="49">
        <f t="shared" si="65"/>
        <v>0</v>
      </c>
      <c r="BV307" s="49">
        <f t="shared" si="72"/>
        <v>0</v>
      </c>
      <c r="BW307" s="49">
        <f t="shared" si="73"/>
        <v>0</v>
      </c>
      <c r="BX307" s="49">
        <f t="shared" si="74"/>
        <v>18</v>
      </c>
      <c r="BY307" s="49">
        <v>18</v>
      </c>
      <c r="BZ307" s="52" t="s">
        <v>4078</v>
      </c>
      <c r="CA307" s="52" t="s">
        <v>4079</v>
      </c>
      <c r="CB307" s="36"/>
      <c r="CC307" s="36"/>
      <c r="CD307" s="36"/>
      <c r="CE307" s="36">
        <f t="shared" si="75"/>
        <v>3.274</v>
      </c>
      <c r="CF307" s="36">
        <v>3.274</v>
      </c>
      <c r="CG307" s="36" t="s">
        <v>4066</v>
      </c>
      <c r="CH307" s="36" t="s">
        <v>4115</v>
      </c>
      <c r="CI307" s="36"/>
      <c r="CJ307" s="36"/>
      <c r="CK307" s="36"/>
      <c r="CL307" s="36"/>
      <c r="CM307" s="36"/>
      <c r="CN307" s="36"/>
      <c r="CO307" s="36"/>
      <c r="CP307" s="36"/>
      <c r="CQ307" s="36">
        <f t="shared" si="76"/>
        <v>0</v>
      </c>
      <c r="CR307" s="36"/>
      <c r="CS307" s="36"/>
      <c r="CT307" s="36"/>
      <c r="CU307" s="36"/>
      <c r="CV307" s="36"/>
      <c r="CW307" s="36"/>
      <c r="CX307" s="59">
        <f t="shared" si="66"/>
        <v>0</v>
      </c>
      <c r="CY307" s="36"/>
      <c r="CZ307" s="36"/>
      <c r="DA307" s="36"/>
      <c r="DB307" s="36"/>
      <c r="DC307" s="36"/>
      <c r="DD307" s="36"/>
      <c r="DE307" s="59">
        <f t="shared" si="77"/>
        <v>17.1</v>
      </c>
      <c r="DF307" s="59">
        <v>17.1</v>
      </c>
      <c r="DG307" s="59">
        <v>0</v>
      </c>
      <c r="DH307" s="59"/>
      <c r="DI307" s="59"/>
      <c r="DJ307" s="59"/>
      <c r="DK307" s="59" t="s">
        <v>4070</v>
      </c>
      <c r="DL307" s="59">
        <v>1</v>
      </c>
      <c r="DM307" s="23" t="s">
        <v>4070</v>
      </c>
    </row>
    <row r="308" s="9" customFormat="1" ht="70" customHeight="1" spans="1:117">
      <c r="A308" s="23"/>
      <c r="B308" s="23"/>
      <c r="C308" s="23"/>
      <c r="D308" s="23"/>
      <c r="E308" s="23"/>
      <c r="F308" s="23"/>
      <c r="G308" s="23"/>
      <c r="H308" s="23"/>
      <c r="I308" s="23"/>
      <c r="J308" s="23"/>
      <c r="K308" s="23"/>
      <c r="L308" s="23"/>
      <c r="M308" s="23"/>
      <c r="N308" s="23"/>
      <c r="O308" s="23"/>
      <c r="P308" s="23"/>
      <c r="Q308" s="23">
        <f>SUBTOTAL(103,$W$7:W308)*1</f>
        <v>302</v>
      </c>
      <c r="R308" s="23"/>
      <c r="S308" s="23"/>
      <c r="T308" s="30"/>
      <c r="U308" s="23"/>
      <c r="V308" s="23" t="s">
        <v>4065</v>
      </c>
      <c r="W308" s="23" t="s">
        <v>2739</v>
      </c>
      <c r="X308" s="23" t="s">
        <v>192</v>
      </c>
      <c r="Y308" s="23" t="s">
        <v>193</v>
      </c>
      <c r="Z308" s="23" t="s">
        <v>194</v>
      </c>
      <c r="AA308" s="23" t="s">
        <v>2740</v>
      </c>
      <c r="AB308" s="23" t="s">
        <v>196</v>
      </c>
      <c r="AC308" s="23" t="s">
        <v>2741</v>
      </c>
      <c r="AD308" s="23" t="s">
        <v>2742</v>
      </c>
      <c r="AE308" s="23" t="s">
        <v>2743</v>
      </c>
      <c r="AF308" s="23" t="s">
        <v>2740</v>
      </c>
      <c r="AG308" s="23" t="s">
        <v>2744</v>
      </c>
      <c r="AH308" s="23" t="s">
        <v>202</v>
      </c>
      <c r="AI308" s="23" t="s">
        <v>269</v>
      </c>
      <c r="AJ308" s="23" t="s">
        <v>2745</v>
      </c>
      <c r="AK308" s="23">
        <v>0</v>
      </c>
      <c r="AL308" s="23" t="s">
        <v>2746</v>
      </c>
      <c r="AM308" s="33" t="s">
        <v>351</v>
      </c>
      <c r="AN308" s="33" t="s">
        <v>207</v>
      </c>
      <c r="AO308" s="23" t="s">
        <v>208</v>
      </c>
      <c r="AP308" s="23" t="s">
        <v>88</v>
      </c>
      <c r="AQ308" s="23"/>
      <c r="AR308" s="23"/>
      <c r="AS308" s="23"/>
      <c r="AT308" s="23"/>
      <c r="AU308" s="36">
        <v>17.98</v>
      </c>
      <c r="AV308" s="36">
        <v>17.98</v>
      </c>
      <c r="AW308" s="36">
        <f t="shared" si="68"/>
        <v>17.98</v>
      </c>
      <c r="AX308" s="36">
        <f t="shared" si="78"/>
        <v>0</v>
      </c>
      <c r="AY308" s="36">
        <v>0</v>
      </c>
      <c r="AZ308" s="36"/>
      <c r="BA308" s="40">
        <v>300</v>
      </c>
      <c r="BB308" s="40">
        <v>15</v>
      </c>
      <c r="BC308" s="23" t="s">
        <v>210</v>
      </c>
      <c r="BD308" s="23" t="s">
        <v>210</v>
      </c>
      <c r="BE308" s="23" t="s">
        <v>211</v>
      </c>
      <c r="BF308" s="23">
        <v>0</v>
      </c>
      <c r="BG308" s="23" t="s">
        <v>212</v>
      </c>
      <c r="BH308" s="23" t="s">
        <v>210</v>
      </c>
      <c r="BI308" s="23" t="s">
        <v>210</v>
      </c>
      <c r="BJ308" s="23">
        <v>0</v>
      </c>
      <c r="BK308" s="23" t="s">
        <v>210</v>
      </c>
      <c r="BL308" s="23">
        <v>0</v>
      </c>
      <c r="BM308" s="23" t="s">
        <v>852</v>
      </c>
      <c r="BN308" s="23">
        <v>13709489800</v>
      </c>
      <c r="BO308" s="23"/>
      <c r="BP308" s="23" t="s">
        <v>209</v>
      </c>
      <c r="BQ308" s="49">
        <f t="shared" si="69"/>
        <v>17.98</v>
      </c>
      <c r="BR308" s="49">
        <f t="shared" si="67"/>
        <v>17.98</v>
      </c>
      <c r="BS308" s="49">
        <f t="shared" si="70"/>
        <v>14</v>
      </c>
      <c r="BT308" s="49">
        <f t="shared" si="71"/>
        <v>3.98</v>
      </c>
      <c r="BU308" s="49">
        <f t="shared" ref="BU308:BU371" si="79">CO308</f>
        <v>0</v>
      </c>
      <c r="BV308" s="49">
        <f t="shared" si="72"/>
        <v>0</v>
      </c>
      <c r="BW308" s="49">
        <f t="shared" si="73"/>
        <v>0</v>
      </c>
      <c r="BX308" s="49">
        <f t="shared" si="74"/>
        <v>14</v>
      </c>
      <c r="BY308" s="49">
        <v>14</v>
      </c>
      <c r="BZ308" s="52" t="s">
        <v>4078</v>
      </c>
      <c r="CA308" s="52" t="s">
        <v>4079</v>
      </c>
      <c r="CB308" s="36"/>
      <c r="CC308" s="36"/>
      <c r="CD308" s="36"/>
      <c r="CE308" s="36">
        <f t="shared" si="75"/>
        <v>3.98</v>
      </c>
      <c r="CF308" s="36">
        <v>3.98</v>
      </c>
      <c r="CG308" s="36" t="s">
        <v>4066</v>
      </c>
      <c r="CH308" s="36" t="s">
        <v>4115</v>
      </c>
      <c r="CI308" s="36"/>
      <c r="CJ308" s="36"/>
      <c r="CK308" s="36"/>
      <c r="CL308" s="36"/>
      <c r="CM308" s="36"/>
      <c r="CN308" s="36"/>
      <c r="CO308" s="36"/>
      <c r="CP308" s="36"/>
      <c r="CQ308" s="36">
        <f t="shared" si="76"/>
        <v>0</v>
      </c>
      <c r="CR308" s="36"/>
      <c r="CS308" s="36"/>
      <c r="CT308" s="36"/>
      <c r="CU308" s="36"/>
      <c r="CV308" s="36"/>
      <c r="CW308" s="36"/>
      <c r="CX308" s="59">
        <f t="shared" si="66"/>
        <v>0</v>
      </c>
      <c r="CY308" s="36"/>
      <c r="CZ308" s="36"/>
      <c r="DA308" s="36"/>
      <c r="DB308" s="36"/>
      <c r="DC308" s="36"/>
      <c r="DD308" s="36"/>
      <c r="DE308" s="59">
        <f t="shared" si="77"/>
        <v>14</v>
      </c>
      <c r="DF308" s="59">
        <v>14</v>
      </c>
      <c r="DG308" s="59">
        <v>0</v>
      </c>
      <c r="DH308" s="59"/>
      <c r="DI308" s="59"/>
      <c r="DJ308" s="59"/>
      <c r="DK308" s="59" t="s">
        <v>4071</v>
      </c>
      <c r="DL308" s="59">
        <v>1</v>
      </c>
      <c r="DM308" s="23" t="s">
        <v>4194</v>
      </c>
    </row>
    <row r="309" s="9" customFormat="1" ht="70" customHeight="1" spans="1:117">
      <c r="A309" s="23"/>
      <c r="B309" s="23"/>
      <c r="C309" s="23"/>
      <c r="D309" s="23"/>
      <c r="E309" s="23"/>
      <c r="F309" s="23"/>
      <c r="G309" s="23"/>
      <c r="H309" s="23"/>
      <c r="I309" s="23"/>
      <c r="J309" s="23"/>
      <c r="K309" s="23"/>
      <c r="L309" s="23"/>
      <c r="M309" s="23"/>
      <c r="N309" s="23"/>
      <c r="O309" s="23"/>
      <c r="P309" s="23"/>
      <c r="Q309" s="23">
        <f>SUBTOTAL(103,$W$7:W309)*1</f>
        <v>303</v>
      </c>
      <c r="R309" s="23"/>
      <c r="S309" s="23"/>
      <c r="T309" s="23"/>
      <c r="U309" s="23"/>
      <c r="V309" s="23" t="s">
        <v>4065</v>
      </c>
      <c r="W309" s="23" t="s">
        <v>2747</v>
      </c>
      <c r="X309" s="23" t="s">
        <v>192</v>
      </c>
      <c r="Y309" s="23" t="s">
        <v>193</v>
      </c>
      <c r="Z309" s="23" t="s">
        <v>194</v>
      </c>
      <c r="AA309" s="23" t="s">
        <v>2748</v>
      </c>
      <c r="AB309" s="23" t="s">
        <v>196</v>
      </c>
      <c r="AC309" s="23" t="s">
        <v>2749</v>
      </c>
      <c r="AD309" s="23" t="s">
        <v>2750</v>
      </c>
      <c r="AE309" s="23" t="s">
        <v>2751</v>
      </c>
      <c r="AF309" s="23" t="s">
        <v>2748</v>
      </c>
      <c r="AG309" s="23" t="s">
        <v>2752</v>
      </c>
      <c r="AH309" s="23" t="s">
        <v>202</v>
      </c>
      <c r="AI309" s="23" t="s">
        <v>269</v>
      </c>
      <c r="AJ309" s="23" t="s">
        <v>2753</v>
      </c>
      <c r="AK309" s="23">
        <v>0</v>
      </c>
      <c r="AL309" s="23" t="s">
        <v>2754</v>
      </c>
      <c r="AM309" s="33" t="s">
        <v>351</v>
      </c>
      <c r="AN309" s="33" t="s">
        <v>207</v>
      </c>
      <c r="AO309" s="23" t="s">
        <v>208</v>
      </c>
      <c r="AP309" s="23" t="s">
        <v>88</v>
      </c>
      <c r="AQ309" s="23"/>
      <c r="AR309" s="23"/>
      <c r="AS309" s="23"/>
      <c r="AT309" s="23"/>
      <c r="AU309" s="36">
        <v>27.75</v>
      </c>
      <c r="AV309" s="36">
        <v>27.75</v>
      </c>
      <c r="AW309" s="36">
        <f t="shared" si="68"/>
        <v>27.75</v>
      </c>
      <c r="AX309" s="36">
        <f t="shared" si="78"/>
        <v>0</v>
      </c>
      <c r="AY309" s="36">
        <v>0</v>
      </c>
      <c r="AZ309" s="36"/>
      <c r="BA309" s="40">
        <v>800</v>
      </c>
      <c r="BB309" s="40">
        <v>87</v>
      </c>
      <c r="BC309" s="23" t="s">
        <v>210</v>
      </c>
      <c r="BD309" s="23" t="s">
        <v>210</v>
      </c>
      <c r="BE309" s="23" t="s">
        <v>211</v>
      </c>
      <c r="BF309" s="23">
        <v>0</v>
      </c>
      <c r="BG309" s="23" t="s">
        <v>212</v>
      </c>
      <c r="BH309" s="23" t="s">
        <v>210</v>
      </c>
      <c r="BI309" s="23" t="s">
        <v>210</v>
      </c>
      <c r="BJ309" s="23">
        <v>0</v>
      </c>
      <c r="BK309" s="23" t="s">
        <v>210</v>
      </c>
      <c r="BL309" s="23">
        <v>0</v>
      </c>
      <c r="BM309" s="23" t="s">
        <v>852</v>
      </c>
      <c r="BN309" s="23">
        <v>13709489800</v>
      </c>
      <c r="BO309" s="23"/>
      <c r="BP309" s="23" t="s">
        <v>209</v>
      </c>
      <c r="BQ309" s="49">
        <f t="shared" si="69"/>
        <v>27.75</v>
      </c>
      <c r="BR309" s="49">
        <f t="shared" si="67"/>
        <v>27.75</v>
      </c>
      <c r="BS309" s="49">
        <f t="shared" si="70"/>
        <v>22</v>
      </c>
      <c r="BT309" s="49">
        <f t="shared" si="71"/>
        <v>5.75</v>
      </c>
      <c r="BU309" s="49">
        <f t="shared" si="79"/>
        <v>0</v>
      </c>
      <c r="BV309" s="49">
        <f t="shared" si="72"/>
        <v>0</v>
      </c>
      <c r="BW309" s="49">
        <f t="shared" si="73"/>
        <v>0</v>
      </c>
      <c r="BX309" s="49">
        <f t="shared" si="74"/>
        <v>22</v>
      </c>
      <c r="BY309" s="49">
        <v>22</v>
      </c>
      <c r="BZ309" s="52" t="s">
        <v>4078</v>
      </c>
      <c r="CA309" s="52" t="s">
        <v>4079</v>
      </c>
      <c r="CB309" s="36"/>
      <c r="CC309" s="36"/>
      <c r="CD309" s="36"/>
      <c r="CE309" s="36">
        <f t="shared" si="75"/>
        <v>5.75</v>
      </c>
      <c r="CF309" s="36">
        <v>5.75</v>
      </c>
      <c r="CG309" s="36" t="s">
        <v>4066</v>
      </c>
      <c r="CH309" s="36" t="s">
        <v>4115</v>
      </c>
      <c r="CI309" s="36"/>
      <c r="CJ309" s="36"/>
      <c r="CK309" s="36"/>
      <c r="CL309" s="36"/>
      <c r="CM309" s="36"/>
      <c r="CN309" s="36"/>
      <c r="CO309" s="36"/>
      <c r="CP309" s="36"/>
      <c r="CQ309" s="36">
        <f t="shared" si="76"/>
        <v>0</v>
      </c>
      <c r="CR309" s="36"/>
      <c r="CS309" s="36"/>
      <c r="CT309" s="36"/>
      <c r="CU309" s="36"/>
      <c r="CV309" s="36"/>
      <c r="CW309" s="36"/>
      <c r="CX309" s="59">
        <f t="shared" si="66"/>
        <v>0</v>
      </c>
      <c r="CY309" s="36"/>
      <c r="CZ309" s="36"/>
      <c r="DA309" s="36"/>
      <c r="DB309" s="36"/>
      <c r="DC309" s="36"/>
      <c r="DD309" s="36"/>
      <c r="DE309" s="59">
        <f t="shared" si="77"/>
        <v>22</v>
      </c>
      <c r="DF309" s="59">
        <v>22</v>
      </c>
      <c r="DG309" s="59">
        <v>0</v>
      </c>
      <c r="DH309" s="59"/>
      <c r="DI309" s="59"/>
      <c r="DJ309" s="59"/>
      <c r="DK309" s="59" t="s">
        <v>4071</v>
      </c>
      <c r="DL309" s="59">
        <v>1</v>
      </c>
      <c r="DM309" s="23" t="s">
        <v>4194</v>
      </c>
    </row>
    <row r="310" s="9" customFormat="1" ht="70" customHeight="1" spans="1:117">
      <c r="A310" s="23"/>
      <c r="B310" s="23"/>
      <c r="C310" s="23"/>
      <c r="D310" s="23"/>
      <c r="E310" s="23"/>
      <c r="F310" s="23"/>
      <c r="G310" s="23"/>
      <c r="H310" s="23"/>
      <c r="I310" s="23"/>
      <c r="J310" s="23"/>
      <c r="K310" s="23"/>
      <c r="L310" s="23"/>
      <c r="M310" s="23"/>
      <c r="N310" s="23"/>
      <c r="O310" s="23"/>
      <c r="P310" s="23"/>
      <c r="Q310" s="23">
        <f>SUBTOTAL(103,$W$7:W310)*1</f>
        <v>304</v>
      </c>
      <c r="R310" s="23"/>
      <c r="S310" s="23"/>
      <c r="T310" s="30"/>
      <c r="U310" s="23"/>
      <c r="V310" s="23" t="s">
        <v>4065</v>
      </c>
      <c r="W310" s="23" t="s">
        <v>2755</v>
      </c>
      <c r="X310" s="23" t="s">
        <v>192</v>
      </c>
      <c r="Y310" s="23" t="s">
        <v>193</v>
      </c>
      <c r="Z310" s="23" t="s">
        <v>194</v>
      </c>
      <c r="AA310" s="23" t="s">
        <v>2756</v>
      </c>
      <c r="AB310" s="23" t="s">
        <v>196</v>
      </c>
      <c r="AC310" s="23" t="s">
        <v>2757</v>
      </c>
      <c r="AD310" s="23" t="s">
        <v>2758</v>
      </c>
      <c r="AE310" s="23" t="s">
        <v>2759</v>
      </c>
      <c r="AF310" s="23" t="s">
        <v>2756</v>
      </c>
      <c r="AG310" s="23" t="s">
        <v>2744</v>
      </c>
      <c r="AH310" s="23" t="s">
        <v>202</v>
      </c>
      <c r="AI310" s="23" t="s">
        <v>269</v>
      </c>
      <c r="AJ310" s="23" t="s">
        <v>2760</v>
      </c>
      <c r="AK310" s="23">
        <v>0</v>
      </c>
      <c r="AL310" s="23" t="s">
        <v>2761</v>
      </c>
      <c r="AM310" s="33" t="s">
        <v>351</v>
      </c>
      <c r="AN310" s="33" t="s">
        <v>207</v>
      </c>
      <c r="AO310" s="23" t="s">
        <v>208</v>
      </c>
      <c r="AP310" s="23" t="s">
        <v>88</v>
      </c>
      <c r="AQ310" s="23"/>
      <c r="AR310" s="23"/>
      <c r="AS310" s="23"/>
      <c r="AT310" s="23"/>
      <c r="AU310" s="36">
        <v>18.35</v>
      </c>
      <c r="AV310" s="36">
        <v>18.35</v>
      </c>
      <c r="AW310" s="36">
        <f t="shared" si="68"/>
        <v>18.35</v>
      </c>
      <c r="AX310" s="36">
        <f t="shared" si="78"/>
        <v>0</v>
      </c>
      <c r="AY310" s="36">
        <v>0</v>
      </c>
      <c r="AZ310" s="36"/>
      <c r="BA310" s="40">
        <v>700</v>
      </c>
      <c r="BB310" s="40">
        <v>55</v>
      </c>
      <c r="BC310" s="23" t="s">
        <v>210</v>
      </c>
      <c r="BD310" s="23" t="s">
        <v>210</v>
      </c>
      <c r="BE310" s="23" t="s">
        <v>211</v>
      </c>
      <c r="BF310" s="23">
        <v>0</v>
      </c>
      <c r="BG310" s="23" t="s">
        <v>212</v>
      </c>
      <c r="BH310" s="23" t="s">
        <v>210</v>
      </c>
      <c r="BI310" s="23" t="s">
        <v>210</v>
      </c>
      <c r="BJ310" s="23">
        <v>0</v>
      </c>
      <c r="BK310" s="23" t="s">
        <v>210</v>
      </c>
      <c r="BL310" s="23">
        <v>0</v>
      </c>
      <c r="BM310" s="23" t="s">
        <v>852</v>
      </c>
      <c r="BN310" s="23">
        <v>13709489800</v>
      </c>
      <c r="BO310" s="23"/>
      <c r="BP310" s="23" t="s">
        <v>209</v>
      </c>
      <c r="BQ310" s="49">
        <f t="shared" si="69"/>
        <v>18.35</v>
      </c>
      <c r="BR310" s="49">
        <f t="shared" si="67"/>
        <v>18.35</v>
      </c>
      <c r="BS310" s="49">
        <f t="shared" si="70"/>
        <v>15</v>
      </c>
      <c r="BT310" s="49">
        <f t="shared" si="71"/>
        <v>3.35</v>
      </c>
      <c r="BU310" s="49">
        <f t="shared" si="79"/>
        <v>0</v>
      </c>
      <c r="BV310" s="49">
        <f t="shared" si="72"/>
        <v>0</v>
      </c>
      <c r="BW310" s="49">
        <f t="shared" si="73"/>
        <v>0</v>
      </c>
      <c r="BX310" s="49">
        <f t="shared" si="74"/>
        <v>15</v>
      </c>
      <c r="BY310" s="49">
        <v>15</v>
      </c>
      <c r="BZ310" s="52" t="s">
        <v>4078</v>
      </c>
      <c r="CA310" s="52" t="s">
        <v>4079</v>
      </c>
      <c r="CB310" s="36"/>
      <c r="CC310" s="36"/>
      <c r="CD310" s="36"/>
      <c r="CE310" s="36">
        <f t="shared" si="75"/>
        <v>3.35</v>
      </c>
      <c r="CF310" s="36">
        <v>3.35</v>
      </c>
      <c r="CG310" s="36" t="s">
        <v>4066</v>
      </c>
      <c r="CH310" s="36" t="s">
        <v>4115</v>
      </c>
      <c r="CI310" s="36"/>
      <c r="CJ310" s="36"/>
      <c r="CK310" s="36"/>
      <c r="CL310" s="36"/>
      <c r="CM310" s="36"/>
      <c r="CN310" s="36"/>
      <c r="CO310" s="36"/>
      <c r="CP310" s="36"/>
      <c r="CQ310" s="36">
        <f t="shared" si="76"/>
        <v>0</v>
      </c>
      <c r="CR310" s="36"/>
      <c r="CS310" s="36"/>
      <c r="CT310" s="36"/>
      <c r="CU310" s="36"/>
      <c r="CV310" s="36"/>
      <c r="CW310" s="36"/>
      <c r="CX310" s="59">
        <f t="shared" si="66"/>
        <v>0</v>
      </c>
      <c r="CY310" s="36"/>
      <c r="CZ310" s="36"/>
      <c r="DA310" s="36"/>
      <c r="DB310" s="36"/>
      <c r="DC310" s="36"/>
      <c r="DD310" s="36"/>
      <c r="DE310" s="59">
        <f t="shared" si="77"/>
        <v>15</v>
      </c>
      <c r="DF310" s="59">
        <v>15</v>
      </c>
      <c r="DG310" s="59">
        <v>0</v>
      </c>
      <c r="DH310" s="59"/>
      <c r="DI310" s="59"/>
      <c r="DJ310" s="59"/>
      <c r="DK310" s="59" t="s">
        <v>4071</v>
      </c>
      <c r="DL310" s="59">
        <v>1</v>
      </c>
      <c r="DM310" s="23" t="s">
        <v>4194</v>
      </c>
    </row>
    <row r="311" s="9" customFormat="1" ht="70" customHeight="1" spans="1:117">
      <c r="A311" s="23"/>
      <c r="B311" s="23"/>
      <c r="C311" s="23"/>
      <c r="D311" s="23"/>
      <c r="E311" s="23"/>
      <c r="F311" s="23"/>
      <c r="G311" s="23"/>
      <c r="H311" s="23"/>
      <c r="I311" s="23"/>
      <c r="J311" s="23"/>
      <c r="K311" s="23"/>
      <c r="L311" s="23"/>
      <c r="M311" s="23"/>
      <c r="N311" s="23"/>
      <c r="O311" s="23"/>
      <c r="P311" s="23"/>
      <c r="Q311" s="23">
        <f>SUBTOTAL(103,$W$7:W311)*1</f>
        <v>305</v>
      </c>
      <c r="R311" s="23"/>
      <c r="S311" s="23"/>
      <c r="T311" s="23"/>
      <c r="U311" s="23"/>
      <c r="V311" s="23" t="s">
        <v>4065</v>
      </c>
      <c r="W311" s="23" t="s">
        <v>2762</v>
      </c>
      <c r="X311" s="23" t="s">
        <v>192</v>
      </c>
      <c r="Y311" s="23" t="s">
        <v>193</v>
      </c>
      <c r="Z311" s="23" t="s">
        <v>194</v>
      </c>
      <c r="AA311" s="23" t="s">
        <v>2763</v>
      </c>
      <c r="AB311" s="23" t="s">
        <v>196</v>
      </c>
      <c r="AC311" s="23" t="s">
        <v>73</v>
      </c>
      <c r="AD311" s="23" t="s">
        <v>2764</v>
      </c>
      <c r="AE311" s="23" t="s">
        <v>2765</v>
      </c>
      <c r="AF311" s="23" t="s">
        <v>2763</v>
      </c>
      <c r="AG311" s="23" t="s">
        <v>2766</v>
      </c>
      <c r="AH311" s="23" t="s">
        <v>202</v>
      </c>
      <c r="AI311" s="23" t="s">
        <v>269</v>
      </c>
      <c r="AJ311" s="23" t="s">
        <v>2767</v>
      </c>
      <c r="AK311" s="23">
        <v>0</v>
      </c>
      <c r="AL311" s="23" t="s">
        <v>2768</v>
      </c>
      <c r="AM311" s="33" t="s">
        <v>351</v>
      </c>
      <c r="AN311" s="33" t="s">
        <v>207</v>
      </c>
      <c r="AO311" s="23" t="s">
        <v>208</v>
      </c>
      <c r="AP311" s="23" t="s">
        <v>72</v>
      </c>
      <c r="AQ311" s="23"/>
      <c r="AR311" s="23"/>
      <c r="AS311" s="23"/>
      <c r="AT311" s="23"/>
      <c r="AU311" s="36">
        <v>24.5</v>
      </c>
      <c r="AV311" s="36">
        <v>24.5</v>
      </c>
      <c r="AW311" s="36">
        <f t="shared" si="68"/>
        <v>24.5</v>
      </c>
      <c r="AX311" s="36">
        <f t="shared" si="78"/>
        <v>0</v>
      </c>
      <c r="AY311" s="36">
        <v>0</v>
      </c>
      <c r="AZ311" s="36"/>
      <c r="BA311" s="40">
        <v>0</v>
      </c>
      <c r="BB311" s="40">
        <v>0</v>
      </c>
      <c r="BC311" s="23" t="s">
        <v>210</v>
      </c>
      <c r="BD311" s="23">
        <v>0</v>
      </c>
      <c r="BE311" s="23">
        <v>0</v>
      </c>
      <c r="BF311" s="23">
        <v>0</v>
      </c>
      <c r="BG311" s="23">
        <v>0</v>
      </c>
      <c r="BH311" s="23">
        <v>0</v>
      </c>
      <c r="BI311" s="23">
        <v>0</v>
      </c>
      <c r="BJ311" s="23">
        <v>0</v>
      </c>
      <c r="BK311" s="23">
        <v>0</v>
      </c>
      <c r="BL311" s="23">
        <v>0</v>
      </c>
      <c r="BM311" s="23">
        <v>0</v>
      </c>
      <c r="BN311" s="23">
        <v>0</v>
      </c>
      <c r="BO311" s="23"/>
      <c r="BP311" s="23" t="s">
        <v>209</v>
      </c>
      <c r="BQ311" s="49">
        <f t="shared" si="69"/>
        <v>24.5</v>
      </c>
      <c r="BR311" s="49">
        <f t="shared" si="67"/>
        <v>20</v>
      </c>
      <c r="BS311" s="49">
        <f t="shared" si="70"/>
        <v>20</v>
      </c>
      <c r="BT311" s="49">
        <f t="shared" si="71"/>
        <v>0</v>
      </c>
      <c r="BU311" s="49">
        <f t="shared" si="79"/>
        <v>0</v>
      </c>
      <c r="BV311" s="49">
        <f t="shared" si="72"/>
        <v>4.5</v>
      </c>
      <c r="BW311" s="49">
        <f t="shared" si="73"/>
        <v>0</v>
      </c>
      <c r="BX311" s="49">
        <f t="shared" si="74"/>
        <v>20</v>
      </c>
      <c r="BY311" s="49">
        <v>20</v>
      </c>
      <c r="BZ311" s="52" t="s">
        <v>4078</v>
      </c>
      <c r="CA311" s="52" t="s">
        <v>4079</v>
      </c>
      <c r="CB311" s="36"/>
      <c r="CC311" s="36"/>
      <c r="CD311" s="36"/>
      <c r="CE311" s="36">
        <f t="shared" si="75"/>
        <v>0</v>
      </c>
      <c r="CF311" s="36"/>
      <c r="CG311" s="36"/>
      <c r="CH311" s="36"/>
      <c r="CI311" s="36"/>
      <c r="CJ311" s="36"/>
      <c r="CK311" s="36"/>
      <c r="CL311" s="36"/>
      <c r="CM311" s="36"/>
      <c r="CN311" s="36"/>
      <c r="CO311" s="36"/>
      <c r="CP311" s="36"/>
      <c r="CQ311" s="36">
        <f t="shared" si="76"/>
        <v>4.5</v>
      </c>
      <c r="CR311" s="36">
        <v>4.5</v>
      </c>
      <c r="CS311" s="36" t="s">
        <v>4090</v>
      </c>
      <c r="CT311" s="36" t="s">
        <v>4091</v>
      </c>
      <c r="CU311" s="36"/>
      <c r="CV311" s="36"/>
      <c r="CW311" s="36"/>
      <c r="CX311" s="59">
        <f t="shared" si="66"/>
        <v>0</v>
      </c>
      <c r="CY311" s="36"/>
      <c r="CZ311" s="36"/>
      <c r="DA311" s="36"/>
      <c r="DB311" s="36"/>
      <c r="DC311" s="36"/>
      <c r="DD311" s="36"/>
      <c r="DE311" s="59">
        <f t="shared" si="77"/>
        <v>20</v>
      </c>
      <c r="DF311" s="59">
        <v>20</v>
      </c>
      <c r="DG311" s="59">
        <v>0</v>
      </c>
      <c r="DH311" s="59"/>
      <c r="DI311" s="59"/>
      <c r="DJ311" s="59"/>
      <c r="DK311" s="59" t="s">
        <v>4070</v>
      </c>
      <c r="DL311" s="59">
        <v>0</v>
      </c>
      <c r="DM311" s="23">
        <v>0</v>
      </c>
    </row>
    <row r="312" s="9" customFormat="1" ht="70" customHeight="1" spans="1:117">
      <c r="A312" s="23"/>
      <c r="B312" s="23"/>
      <c r="C312" s="23"/>
      <c r="D312" s="23"/>
      <c r="E312" s="23"/>
      <c r="F312" s="23"/>
      <c r="G312" s="23"/>
      <c r="H312" s="23"/>
      <c r="I312" s="23"/>
      <c r="J312" s="23"/>
      <c r="K312" s="23"/>
      <c r="L312" s="23"/>
      <c r="M312" s="23"/>
      <c r="N312" s="23"/>
      <c r="O312" s="23"/>
      <c r="P312" s="23"/>
      <c r="Q312" s="23">
        <f>SUBTOTAL(103,$W$7:W312)*1</f>
        <v>306</v>
      </c>
      <c r="R312" s="23"/>
      <c r="S312" s="23"/>
      <c r="T312" s="30"/>
      <c r="U312" s="23"/>
      <c r="V312" s="23" t="s">
        <v>4065</v>
      </c>
      <c r="W312" s="23" t="s">
        <v>2770</v>
      </c>
      <c r="X312" s="23" t="s">
        <v>192</v>
      </c>
      <c r="Y312" s="23" t="s">
        <v>193</v>
      </c>
      <c r="Z312" s="23" t="s">
        <v>194</v>
      </c>
      <c r="AA312" s="23" t="s">
        <v>2771</v>
      </c>
      <c r="AB312" s="23" t="s">
        <v>196</v>
      </c>
      <c r="AC312" s="23" t="s">
        <v>63</v>
      </c>
      <c r="AD312" s="23" t="s">
        <v>2772</v>
      </c>
      <c r="AE312" s="23" t="s">
        <v>2773</v>
      </c>
      <c r="AF312" s="23" t="s">
        <v>2771</v>
      </c>
      <c r="AG312" s="23" t="s">
        <v>2774</v>
      </c>
      <c r="AH312" s="23" t="s">
        <v>202</v>
      </c>
      <c r="AI312" s="23" t="s">
        <v>269</v>
      </c>
      <c r="AJ312" s="23" t="s">
        <v>2775</v>
      </c>
      <c r="AK312" s="23">
        <v>0</v>
      </c>
      <c r="AL312" s="23" t="s">
        <v>2776</v>
      </c>
      <c r="AM312" s="33" t="s">
        <v>351</v>
      </c>
      <c r="AN312" s="33" t="s">
        <v>207</v>
      </c>
      <c r="AO312" s="23" t="s">
        <v>208</v>
      </c>
      <c r="AP312" s="23" t="s">
        <v>62</v>
      </c>
      <c r="AQ312" s="23"/>
      <c r="AR312" s="23"/>
      <c r="AS312" s="23"/>
      <c r="AT312" s="23"/>
      <c r="AU312" s="36">
        <v>16.113</v>
      </c>
      <c r="AV312" s="36">
        <v>16.113</v>
      </c>
      <c r="AW312" s="36">
        <f t="shared" si="68"/>
        <v>16.113</v>
      </c>
      <c r="AX312" s="36">
        <f t="shared" si="78"/>
        <v>0</v>
      </c>
      <c r="AY312" s="36">
        <v>0</v>
      </c>
      <c r="AZ312" s="36"/>
      <c r="BA312" s="40">
        <v>150</v>
      </c>
      <c r="BB312" s="40">
        <v>15</v>
      </c>
      <c r="BC312" s="23" t="s">
        <v>210</v>
      </c>
      <c r="BD312" s="23" t="s">
        <v>210</v>
      </c>
      <c r="BE312" s="23" t="s">
        <v>211</v>
      </c>
      <c r="BF312" s="23">
        <v>0</v>
      </c>
      <c r="BG312" s="23" t="s">
        <v>212</v>
      </c>
      <c r="BH312" s="23" t="s">
        <v>210</v>
      </c>
      <c r="BI312" s="23" t="s">
        <v>210</v>
      </c>
      <c r="BJ312" s="23">
        <v>0</v>
      </c>
      <c r="BK312" s="23" t="s">
        <v>209</v>
      </c>
      <c r="BL312" s="23" t="s">
        <v>4439</v>
      </c>
      <c r="BM312" s="23" t="s">
        <v>2777</v>
      </c>
      <c r="BN312" s="23">
        <v>75814401</v>
      </c>
      <c r="BO312" s="23"/>
      <c r="BP312" s="23" t="s">
        <v>209</v>
      </c>
      <c r="BQ312" s="49">
        <f t="shared" si="69"/>
        <v>16.113</v>
      </c>
      <c r="BR312" s="49">
        <f t="shared" si="67"/>
        <v>16.113</v>
      </c>
      <c r="BS312" s="49">
        <f t="shared" si="70"/>
        <v>13</v>
      </c>
      <c r="BT312" s="49">
        <f t="shared" si="71"/>
        <v>3.113</v>
      </c>
      <c r="BU312" s="49">
        <f t="shared" si="79"/>
        <v>0</v>
      </c>
      <c r="BV312" s="49">
        <f t="shared" si="72"/>
        <v>0</v>
      </c>
      <c r="BW312" s="49">
        <f t="shared" si="73"/>
        <v>0</v>
      </c>
      <c r="BX312" s="49">
        <f t="shared" si="74"/>
        <v>13</v>
      </c>
      <c r="BY312" s="49">
        <v>13</v>
      </c>
      <c r="BZ312" s="52" t="s">
        <v>4078</v>
      </c>
      <c r="CA312" s="52" t="s">
        <v>4079</v>
      </c>
      <c r="CB312" s="36"/>
      <c r="CC312" s="36"/>
      <c r="CD312" s="36"/>
      <c r="CE312" s="36">
        <f t="shared" si="75"/>
        <v>3.113</v>
      </c>
      <c r="CF312" s="36">
        <v>3.113</v>
      </c>
      <c r="CG312" s="36" t="s">
        <v>4066</v>
      </c>
      <c r="CH312" s="36" t="s">
        <v>4115</v>
      </c>
      <c r="CI312" s="36"/>
      <c r="CJ312" s="36"/>
      <c r="CK312" s="36"/>
      <c r="CL312" s="36"/>
      <c r="CM312" s="36"/>
      <c r="CN312" s="36"/>
      <c r="CO312" s="36"/>
      <c r="CP312" s="36"/>
      <c r="CQ312" s="36">
        <f t="shared" si="76"/>
        <v>0</v>
      </c>
      <c r="CR312" s="36"/>
      <c r="CS312" s="36"/>
      <c r="CT312" s="36"/>
      <c r="CU312" s="36"/>
      <c r="CV312" s="36"/>
      <c r="CW312" s="36"/>
      <c r="CX312" s="59">
        <f t="shared" si="66"/>
        <v>0</v>
      </c>
      <c r="CY312" s="36"/>
      <c r="CZ312" s="36"/>
      <c r="DA312" s="36"/>
      <c r="DB312" s="36"/>
      <c r="DC312" s="36"/>
      <c r="DD312" s="36"/>
      <c r="DE312" s="59">
        <f t="shared" si="77"/>
        <v>12.64</v>
      </c>
      <c r="DF312" s="59">
        <v>12.64</v>
      </c>
      <c r="DG312" s="59">
        <v>0</v>
      </c>
      <c r="DH312" s="59"/>
      <c r="DI312" s="59"/>
      <c r="DJ312" s="59"/>
      <c r="DK312" s="59" t="s">
        <v>4071</v>
      </c>
      <c r="DL312" s="59">
        <v>1</v>
      </c>
      <c r="DM312" s="23" t="s">
        <v>4071</v>
      </c>
    </row>
    <row r="313" s="9" customFormat="1" ht="70" customHeight="1" spans="1:117">
      <c r="A313" s="23"/>
      <c r="B313" s="23"/>
      <c r="C313" s="23"/>
      <c r="D313" s="23"/>
      <c r="E313" s="23"/>
      <c r="F313" s="23"/>
      <c r="G313" s="23"/>
      <c r="H313" s="23"/>
      <c r="I313" s="23"/>
      <c r="J313" s="23"/>
      <c r="K313" s="23"/>
      <c r="L313" s="23"/>
      <c r="M313" s="23"/>
      <c r="N313" s="23"/>
      <c r="O313" s="23"/>
      <c r="P313" s="23"/>
      <c r="Q313" s="23">
        <f>SUBTOTAL(103,$W$7:W313)*1</f>
        <v>307</v>
      </c>
      <c r="R313" s="23"/>
      <c r="S313" s="23"/>
      <c r="T313" s="23"/>
      <c r="U313" s="23"/>
      <c r="V313" s="23" t="s">
        <v>4065</v>
      </c>
      <c r="W313" s="23" t="s">
        <v>2778</v>
      </c>
      <c r="X313" s="23" t="s">
        <v>192</v>
      </c>
      <c r="Y313" s="23" t="s">
        <v>193</v>
      </c>
      <c r="Z313" s="23" t="s">
        <v>194</v>
      </c>
      <c r="AA313" s="23" t="s">
        <v>2779</v>
      </c>
      <c r="AB313" s="23" t="s">
        <v>196</v>
      </c>
      <c r="AC313" s="23" t="s">
        <v>63</v>
      </c>
      <c r="AD313" s="23" t="s">
        <v>2780</v>
      </c>
      <c r="AE313" s="23" t="s">
        <v>2781</v>
      </c>
      <c r="AF313" s="23" t="s">
        <v>2779</v>
      </c>
      <c r="AG313" s="23" t="s">
        <v>2782</v>
      </c>
      <c r="AH313" s="23" t="s">
        <v>202</v>
      </c>
      <c r="AI313" s="23" t="s">
        <v>269</v>
      </c>
      <c r="AJ313" s="23" t="s">
        <v>2783</v>
      </c>
      <c r="AK313" s="23">
        <v>0</v>
      </c>
      <c r="AL313" s="23" t="s">
        <v>2784</v>
      </c>
      <c r="AM313" s="33" t="s">
        <v>351</v>
      </c>
      <c r="AN313" s="33" t="s">
        <v>207</v>
      </c>
      <c r="AO313" s="23" t="s">
        <v>208</v>
      </c>
      <c r="AP313" s="23" t="s">
        <v>62</v>
      </c>
      <c r="AQ313" s="23"/>
      <c r="AR313" s="23"/>
      <c r="AS313" s="23"/>
      <c r="AT313" s="23"/>
      <c r="AU313" s="36">
        <v>14.115</v>
      </c>
      <c r="AV313" s="36">
        <v>14.115</v>
      </c>
      <c r="AW313" s="77">
        <f t="shared" si="68"/>
        <v>14.115</v>
      </c>
      <c r="AX313" s="36">
        <f t="shared" si="78"/>
        <v>0</v>
      </c>
      <c r="AY313" s="36">
        <v>0</v>
      </c>
      <c r="AZ313" s="36"/>
      <c r="BA313" s="40">
        <v>350</v>
      </c>
      <c r="BB313" s="40">
        <v>50</v>
      </c>
      <c r="BC313" s="23" t="s">
        <v>210</v>
      </c>
      <c r="BD313" s="23" t="s">
        <v>210</v>
      </c>
      <c r="BE313" s="23" t="s">
        <v>211</v>
      </c>
      <c r="BF313" s="23">
        <v>0</v>
      </c>
      <c r="BG313" s="23" t="s">
        <v>212</v>
      </c>
      <c r="BH313" s="23" t="s">
        <v>210</v>
      </c>
      <c r="BI313" s="23" t="s">
        <v>210</v>
      </c>
      <c r="BJ313" s="23">
        <v>0</v>
      </c>
      <c r="BK313" s="23" t="s">
        <v>209</v>
      </c>
      <c r="BL313" s="23" t="s">
        <v>4439</v>
      </c>
      <c r="BM313" s="23" t="s">
        <v>2777</v>
      </c>
      <c r="BN313" s="23">
        <v>75814401</v>
      </c>
      <c r="BO313" s="23"/>
      <c r="BP313" s="23" t="s">
        <v>209</v>
      </c>
      <c r="BQ313" s="49">
        <f t="shared" si="69"/>
        <v>14.115</v>
      </c>
      <c r="BR313" s="36">
        <f t="shared" si="67"/>
        <v>14.115</v>
      </c>
      <c r="BS313" s="49">
        <f t="shared" si="70"/>
        <v>11</v>
      </c>
      <c r="BT313" s="49">
        <f t="shared" si="71"/>
        <v>3.115</v>
      </c>
      <c r="BU313" s="49">
        <f t="shared" si="79"/>
        <v>0</v>
      </c>
      <c r="BV313" s="49">
        <f t="shared" si="72"/>
        <v>0</v>
      </c>
      <c r="BW313" s="49">
        <f t="shared" si="73"/>
        <v>0</v>
      </c>
      <c r="BX313" s="49">
        <f t="shared" si="74"/>
        <v>11</v>
      </c>
      <c r="BY313" s="49">
        <v>11</v>
      </c>
      <c r="BZ313" s="52" t="s">
        <v>4078</v>
      </c>
      <c r="CA313" s="52" t="s">
        <v>4079</v>
      </c>
      <c r="CB313" s="36"/>
      <c r="CC313" s="36"/>
      <c r="CD313" s="36"/>
      <c r="CE313" s="36">
        <f t="shared" si="75"/>
        <v>3.115</v>
      </c>
      <c r="CF313" s="36">
        <v>3.115</v>
      </c>
      <c r="CG313" s="36" t="s">
        <v>4066</v>
      </c>
      <c r="CH313" s="36" t="s">
        <v>4115</v>
      </c>
      <c r="CI313" s="36"/>
      <c r="CJ313" s="36"/>
      <c r="CK313" s="36"/>
      <c r="CL313" s="36"/>
      <c r="CM313" s="36"/>
      <c r="CN313" s="36"/>
      <c r="CO313" s="36"/>
      <c r="CP313" s="36"/>
      <c r="CQ313" s="36">
        <f t="shared" si="76"/>
        <v>0</v>
      </c>
      <c r="CR313" s="36"/>
      <c r="CS313" s="36"/>
      <c r="CT313" s="36"/>
      <c r="CU313" s="36"/>
      <c r="CV313" s="36"/>
      <c r="CW313" s="36"/>
      <c r="CX313" s="59">
        <f t="shared" si="66"/>
        <v>0</v>
      </c>
      <c r="CY313" s="36"/>
      <c r="CZ313" s="36"/>
      <c r="DA313" s="36"/>
      <c r="DB313" s="36"/>
      <c r="DC313" s="36"/>
      <c r="DD313" s="36"/>
      <c r="DE313" s="59">
        <f t="shared" si="77"/>
        <v>11</v>
      </c>
      <c r="DF313" s="59">
        <v>11</v>
      </c>
      <c r="DG313" s="59">
        <v>0</v>
      </c>
      <c r="DH313" s="59"/>
      <c r="DI313" s="59"/>
      <c r="DJ313" s="59"/>
      <c r="DK313" s="59" t="s">
        <v>4071</v>
      </c>
      <c r="DL313" s="59">
        <v>1</v>
      </c>
      <c r="DM313" s="23" t="s">
        <v>4071</v>
      </c>
    </row>
    <row r="314" s="9" customFormat="1" ht="70" customHeight="1" spans="1:117">
      <c r="A314" s="23"/>
      <c r="B314" s="23"/>
      <c r="C314" s="23"/>
      <c r="D314" s="23"/>
      <c r="E314" s="23"/>
      <c r="F314" s="23"/>
      <c r="G314" s="23"/>
      <c r="H314" s="23"/>
      <c r="I314" s="23"/>
      <c r="J314" s="23"/>
      <c r="K314" s="23"/>
      <c r="L314" s="23"/>
      <c r="M314" s="23"/>
      <c r="N314" s="23"/>
      <c r="O314" s="23"/>
      <c r="P314" s="23"/>
      <c r="Q314" s="23">
        <f>SUBTOTAL(103,$W$7:W314)*1</f>
        <v>308</v>
      </c>
      <c r="R314" s="23"/>
      <c r="S314" s="23"/>
      <c r="T314" s="30"/>
      <c r="U314" s="23"/>
      <c r="V314" s="23" t="s">
        <v>4065</v>
      </c>
      <c r="W314" s="23" t="s">
        <v>2785</v>
      </c>
      <c r="X314" s="23" t="s">
        <v>192</v>
      </c>
      <c r="Y314" s="23" t="s">
        <v>193</v>
      </c>
      <c r="Z314" s="23" t="s">
        <v>194</v>
      </c>
      <c r="AA314" s="23" t="s">
        <v>2786</v>
      </c>
      <c r="AB314" s="23" t="s">
        <v>196</v>
      </c>
      <c r="AC314" s="23" t="s">
        <v>63</v>
      </c>
      <c r="AD314" s="23" t="s">
        <v>2787</v>
      </c>
      <c r="AE314" s="23" t="s">
        <v>2788</v>
      </c>
      <c r="AF314" s="23" t="s">
        <v>2786</v>
      </c>
      <c r="AG314" s="23" t="s">
        <v>2789</v>
      </c>
      <c r="AH314" s="23" t="s">
        <v>202</v>
      </c>
      <c r="AI314" s="23" t="s">
        <v>269</v>
      </c>
      <c r="AJ314" s="23" t="s">
        <v>2790</v>
      </c>
      <c r="AK314" s="23">
        <v>0</v>
      </c>
      <c r="AL314" s="23" t="s">
        <v>2791</v>
      </c>
      <c r="AM314" s="33" t="s">
        <v>351</v>
      </c>
      <c r="AN314" s="33" t="s">
        <v>207</v>
      </c>
      <c r="AO314" s="23" t="s">
        <v>208</v>
      </c>
      <c r="AP314" s="23" t="s">
        <v>62</v>
      </c>
      <c r="AQ314" s="23"/>
      <c r="AR314" s="23"/>
      <c r="AS314" s="23"/>
      <c r="AT314" s="23"/>
      <c r="AU314" s="36">
        <v>26.682</v>
      </c>
      <c r="AV314" s="36">
        <v>26.682</v>
      </c>
      <c r="AW314" s="36">
        <f t="shared" si="68"/>
        <v>26.682</v>
      </c>
      <c r="AX314" s="36">
        <f t="shared" si="78"/>
        <v>0</v>
      </c>
      <c r="AY314" s="36">
        <v>0</v>
      </c>
      <c r="AZ314" s="36"/>
      <c r="BA314" s="40">
        <v>182</v>
      </c>
      <c r="BB314" s="40">
        <v>21</v>
      </c>
      <c r="BC314" s="23" t="s">
        <v>210</v>
      </c>
      <c r="BD314" s="23" t="s">
        <v>210</v>
      </c>
      <c r="BE314" s="23" t="s">
        <v>211</v>
      </c>
      <c r="BF314" s="23">
        <v>0</v>
      </c>
      <c r="BG314" s="23" t="s">
        <v>212</v>
      </c>
      <c r="BH314" s="23" t="s">
        <v>210</v>
      </c>
      <c r="BI314" s="23" t="s">
        <v>210</v>
      </c>
      <c r="BJ314" s="23">
        <v>0</v>
      </c>
      <c r="BK314" s="23" t="s">
        <v>209</v>
      </c>
      <c r="BL314" s="23" t="s">
        <v>4439</v>
      </c>
      <c r="BM314" s="23" t="s">
        <v>2777</v>
      </c>
      <c r="BN314" s="23">
        <v>75814401</v>
      </c>
      <c r="BO314" s="23"/>
      <c r="BP314" s="23" t="s">
        <v>209</v>
      </c>
      <c r="BQ314" s="49">
        <f t="shared" si="69"/>
        <v>26.682</v>
      </c>
      <c r="BR314" s="49">
        <f t="shared" si="67"/>
        <v>26.682</v>
      </c>
      <c r="BS314" s="49">
        <f t="shared" si="70"/>
        <v>22</v>
      </c>
      <c r="BT314" s="49">
        <f t="shared" si="71"/>
        <v>4.682</v>
      </c>
      <c r="BU314" s="49">
        <f t="shared" si="79"/>
        <v>0</v>
      </c>
      <c r="BV314" s="49">
        <f t="shared" si="72"/>
        <v>0</v>
      </c>
      <c r="BW314" s="49">
        <f t="shared" si="73"/>
        <v>0</v>
      </c>
      <c r="BX314" s="49">
        <f t="shared" si="74"/>
        <v>22</v>
      </c>
      <c r="BY314" s="49">
        <v>22</v>
      </c>
      <c r="BZ314" s="52" t="s">
        <v>4078</v>
      </c>
      <c r="CA314" s="52" t="s">
        <v>4079</v>
      </c>
      <c r="CB314" s="36"/>
      <c r="CC314" s="36"/>
      <c r="CD314" s="36"/>
      <c r="CE314" s="36">
        <f t="shared" si="75"/>
        <v>4.682</v>
      </c>
      <c r="CF314" s="36">
        <v>4.682</v>
      </c>
      <c r="CG314" s="36" t="s">
        <v>4066</v>
      </c>
      <c r="CH314" s="36" t="s">
        <v>4115</v>
      </c>
      <c r="CI314" s="36"/>
      <c r="CJ314" s="36"/>
      <c r="CK314" s="36"/>
      <c r="CL314" s="36"/>
      <c r="CM314" s="36"/>
      <c r="CN314" s="36"/>
      <c r="CO314" s="36"/>
      <c r="CP314" s="36"/>
      <c r="CQ314" s="36">
        <f t="shared" si="76"/>
        <v>0</v>
      </c>
      <c r="CR314" s="36"/>
      <c r="CS314" s="36"/>
      <c r="CT314" s="36"/>
      <c r="CU314" s="36"/>
      <c r="CV314" s="36"/>
      <c r="CW314" s="36"/>
      <c r="CX314" s="59">
        <f t="shared" si="66"/>
        <v>0</v>
      </c>
      <c r="CY314" s="36"/>
      <c r="CZ314" s="36"/>
      <c r="DA314" s="36"/>
      <c r="DB314" s="36"/>
      <c r="DC314" s="36"/>
      <c r="DD314" s="36"/>
      <c r="DE314" s="59">
        <f t="shared" si="77"/>
        <v>20.93</v>
      </c>
      <c r="DF314" s="59">
        <v>20.93</v>
      </c>
      <c r="DG314" s="59">
        <v>0</v>
      </c>
      <c r="DH314" s="59"/>
      <c r="DI314" s="59"/>
      <c r="DJ314" s="59"/>
      <c r="DK314" s="59" t="s">
        <v>4071</v>
      </c>
      <c r="DL314" s="59">
        <v>1</v>
      </c>
      <c r="DM314" s="23" t="s">
        <v>4071</v>
      </c>
    </row>
    <row r="315" s="9" customFormat="1" ht="70" customHeight="1" spans="1:117">
      <c r="A315" s="23"/>
      <c r="B315" s="23"/>
      <c r="C315" s="23"/>
      <c r="D315" s="23"/>
      <c r="E315" s="23"/>
      <c r="F315" s="23"/>
      <c r="G315" s="23"/>
      <c r="H315" s="23"/>
      <c r="I315" s="23"/>
      <c r="J315" s="23"/>
      <c r="K315" s="23"/>
      <c r="L315" s="23"/>
      <c r="M315" s="23"/>
      <c r="N315" s="23"/>
      <c r="O315" s="23"/>
      <c r="P315" s="23"/>
      <c r="Q315" s="23">
        <f>SUBTOTAL(103,$W$7:W315)*1</f>
        <v>309</v>
      </c>
      <c r="R315" s="23"/>
      <c r="S315" s="23"/>
      <c r="T315" s="23"/>
      <c r="U315" s="23"/>
      <c r="V315" s="23" t="s">
        <v>4065</v>
      </c>
      <c r="W315" s="23" t="s">
        <v>2792</v>
      </c>
      <c r="X315" s="23" t="s">
        <v>192</v>
      </c>
      <c r="Y315" s="23" t="s">
        <v>193</v>
      </c>
      <c r="Z315" s="23" t="s">
        <v>194</v>
      </c>
      <c r="AA315" s="23" t="s">
        <v>2793</v>
      </c>
      <c r="AB315" s="23" t="s">
        <v>196</v>
      </c>
      <c r="AC315" s="23" t="s">
        <v>63</v>
      </c>
      <c r="AD315" s="23" t="s">
        <v>2794</v>
      </c>
      <c r="AE315" s="23" t="s">
        <v>2795</v>
      </c>
      <c r="AF315" s="23" t="s">
        <v>2793</v>
      </c>
      <c r="AG315" s="23" t="s">
        <v>2796</v>
      </c>
      <c r="AH315" s="23" t="s">
        <v>202</v>
      </c>
      <c r="AI315" s="23" t="s">
        <v>269</v>
      </c>
      <c r="AJ315" s="23" t="s">
        <v>2797</v>
      </c>
      <c r="AK315" s="23">
        <v>0</v>
      </c>
      <c r="AL315" s="23" t="s">
        <v>2798</v>
      </c>
      <c r="AM315" s="33" t="s">
        <v>351</v>
      </c>
      <c r="AN315" s="33" t="s">
        <v>207</v>
      </c>
      <c r="AO315" s="23" t="s">
        <v>208</v>
      </c>
      <c r="AP315" s="23" t="s">
        <v>62</v>
      </c>
      <c r="AQ315" s="23"/>
      <c r="AR315" s="23"/>
      <c r="AS315" s="23"/>
      <c r="AT315" s="23"/>
      <c r="AU315" s="36">
        <v>42.384</v>
      </c>
      <c r="AV315" s="36">
        <v>42.384</v>
      </c>
      <c r="AW315" s="36">
        <f t="shared" si="68"/>
        <v>42.384</v>
      </c>
      <c r="AX315" s="36">
        <f t="shared" si="78"/>
        <v>0</v>
      </c>
      <c r="AY315" s="36">
        <v>0</v>
      </c>
      <c r="AZ315" s="36"/>
      <c r="BA315" s="40">
        <v>617</v>
      </c>
      <c r="BB315" s="40">
        <v>42</v>
      </c>
      <c r="BC315" s="23" t="s">
        <v>210</v>
      </c>
      <c r="BD315" s="23" t="s">
        <v>210</v>
      </c>
      <c r="BE315" s="23" t="s">
        <v>211</v>
      </c>
      <c r="BF315" s="23">
        <v>0</v>
      </c>
      <c r="BG315" s="23" t="s">
        <v>212</v>
      </c>
      <c r="BH315" s="23" t="s">
        <v>210</v>
      </c>
      <c r="BI315" s="23" t="s">
        <v>210</v>
      </c>
      <c r="BJ315" s="23">
        <v>0</v>
      </c>
      <c r="BK315" s="23" t="s">
        <v>209</v>
      </c>
      <c r="BL315" s="23" t="s">
        <v>4439</v>
      </c>
      <c r="BM315" s="23" t="s">
        <v>2777</v>
      </c>
      <c r="BN315" s="23">
        <v>75814401</v>
      </c>
      <c r="BO315" s="23"/>
      <c r="BP315" s="23" t="s">
        <v>209</v>
      </c>
      <c r="BQ315" s="49">
        <f t="shared" si="69"/>
        <v>42.384</v>
      </c>
      <c r="BR315" s="49">
        <f t="shared" si="67"/>
        <v>42.384</v>
      </c>
      <c r="BS315" s="49">
        <f t="shared" si="70"/>
        <v>34</v>
      </c>
      <c r="BT315" s="49">
        <f t="shared" si="71"/>
        <v>8.384</v>
      </c>
      <c r="BU315" s="49">
        <f t="shared" si="79"/>
        <v>0</v>
      </c>
      <c r="BV315" s="49">
        <f t="shared" si="72"/>
        <v>0</v>
      </c>
      <c r="BW315" s="49">
        <f t="shared" si="73"/>
        <v>0</v>
      </c>
      <c r="BX315" s="49">
        <f t="shared" si="74"/>
        <v>34</v>
      </c>
      <c r="BY315" s="49">
        <v>34</v>
      </c>
      <c r="BZ315" s="52" t="s">
        <v>4078</v>
      </c>
      <c r="CA315" s="52" t="s">
        <v>4079</v>
      </c>
      <c r="CB315" s="36"/>
      <c r="CC315" s="36"/>
      <c r="CD315" s="36"/>
      <c r="CE315" s="36">
        <f t="shared" si="75"/>
        <v>8.384</v>
      </c>
      <c r="CF315" s="36">
        <v>8.384</v>
      </c>
      <c r="CG315" s="36" t="s">
        <v>4066</v>
      </c>
      <c r="CH315" s="36" t="s">
        <v>4115</v>
      </c>
      <c r="CI315" s="36"/>
      <c r="CJ315" s="36"/>
      <c r="CK315" s="36"/>
      <c r="CL315" s="36"/>
      <c r="CM315" s="36"/>
      <c r="CN315" s="36"/>
      <c r="CO315" s="36"/>
      <c r="CP315" s="36"/>
      <c r="CQ315" s="36">
        <f t="shared" si="76"/>
        <v>0</v>
      </c>
      <c r="CR315" s="36"/>
      <c r="CS315" s="36"/>
      <c r="CT315" s="36"/>
      <c r="CU315" s="36"/>
      <c r="CV315" s="36"/>
      <c r="CW315" s="36"/>
      <c r="CX315" s="59">
        <f t="shared" si="66"/>
        <v>0</v>
      </c>
      <c r="CY315" s="36"/>
      <c r="CZ315" s="36"/>
      <c r="DA315" s="36"/>
      <c r="DB315" s="36"/>
      <c r="DC315" s="36"/>
      <c r="DD315" s="36"/>
      <c r="DE315" s="59">
        <f t="shared" si="77"/>
        <v>33.24</v>
      </c>
      <c r="DF315" s="59">
        <v>33.24</v>
      </c>
      <c r="DG315" s="59">
        <v>0</v>
      </c>
      <c r="DH315" s="59"/>
      <c r="DI315" s="59"/>
      <c r="DJ315" s="59"/>
      <c r="DK315" s="59" t="s">
        <v>4071</v>
      </c>
      <c r="DL315" s="59">
        <v>1</v>
      </c>
      <c r="DM315" s="23" t="s">
        <v>4071</v>
      </c>
    </row>
    <row r="316" s="9" customFormat="1" ht="70" customHeight="1" spans="1:117">
      <c r="A316" s="23"/>
      <c r="B316" s="23"/>
      <c r="C316" s="23"/>
      <c r="D316" s="23"/>
      <c r="E316" s="23"/>
      <c r="F316" s="23"/>
      <c r="G316" s="23"/>
      <c r="H316" s="23"/>
      <c r="I316" s="23"/>
      <c r="J316" s="23"/>
      <c r="K316" s="23"/>
      <c r="L316" s="23"/>
      <c r="M316" s="23"/>
      <c r="N316" s="23"/>
      <c r="O316" s="23"/>
      <c r="P316" s="23"/>
      <c r="Q316" s="23">
        <f>SUBTOTAL(103,$W$7:W316)*1</f>
        <v>310</v>
      </c>
      <c r="R316" s="23"/>
      <c r="S316" s="23"/>
      <c r="T316" s="30"/>
      <c r="U316" s="23"/>
      <c r="V316" s="23" t="s">
        <v>4065</v>
      </c>
      <c r="W316" s="23" t="s">
        <v>2799</v>
      </c>
      <c r="X316" s="23" t="s">
        <v>192</v>
      </c>
      <c r="Y316" s="23" t="s">
        <v>193</v>
      </c>
      <c r="Z316" s="23" t="s">
        <v>194</v>
      </c>
      <c r="AA316" s="23" t="s">
        <v>2800</v>
      </c>
      <c r="AB316" s="23" t="s">
        <v>196</v>
      </c>
      <c r="AC316" s="23" t="s">
        <v>63</v>
      </c>
      <c r="AD316" s="23" t="s">
        <v>2801</v>
      </c>
      <c r="AE316" s="23" t="s">
        <v>2802</v>
      </c>
      <c r="AF316" s="23" t="s">
        <v>2800</v>
      </c>
      <c r="AG316" s="23" t="s">
        <v>2803</v>
      </c>
      <c r="AH316" s="23" t="s">
        <v>202</v>
      </c>
      <c r="AI316" s="23" t="s">
        <v>269</v>
      </c>
      <c r="AJ316" s="23" t="s">
        <v>2804</v>
      </c>
      <c r="AK316" s="23">
        <v>0</v>
      </c>
      <c r="AL316" s="23" t="s">
        <v>2805</v>
      </c>
      <c r="AM316" s="33" t="s">
        <v>351</v>
      </c>
      <c r="AN316" s="33" t="s">
        <v>207</v>
      </c>
      <c r="AO316" s="23" t="s">
        <v>208</v>
      </c>
      <c r="AP316" s="23" t="s">
        <v>62</v>
      </c>
      <c r="AQ316" s="23"/>
      <c r="AR316" s="23"/>
      <c r="AS316" s="23"/>
      <c r="AT316" s="23"/>
      <c r="AU316" s="36">
        <v>15.244</v>
      </c>
      <c r="AV316" s="36">
        <v>15.244</v>
      </c>
      <c r="AW316" s="36">
        <f t="shared" si="68"/>
        <v>15.244</v>
      </c>
      <c r="AX316" s="36">
        <f t="shared" si="78"/>
        <v>0</v>
      </c>
      <c r="AY316" s="36">
        <v>0</v>
      </c>
      <c r="AZ316" s="36"/>
      <c r="BA316" s="40">
        <v>224</v>
      </c>
      <c r="BB316" s="40">
        <v>24</v>
      </c>
      <c r="BC316" s="23" t="s">
        <v>210</v>
      </c>
      <c r="BD316" s="23" t="s">
        <v>210</v>
      </c>
      <c r="BE316" s="23" t="s">
        <v>211</v>
      </c>
      <c r="BF316" s="23">
        <v>0</v>
      </c>
      <c r="BG316" s="23" t="s">
        <v>212</v>
      </c>
      <c r="BH316" s="23" t="s">
        <v>210</v>
      </c>
      <c r="BI316" s="23" t="s">
        <v>210</v>
      </c>
      <c r="BJ316" s="23">
        <v>0</v>
      </c>
      <c r="BK316" s="23" t="s">
        <v>209</v>
      </c>
      <c r="BL316" s="23" t="s">
        <v>4439</v>
      </c>
      <c r="BM316" s="23" t="s">
        <v>2777</v>
      </c>
      <c r="BN316" s="23">
        <v>75814401</v>
      </c>
      <c r="BO316" s="23"/>
      <c r="BP316" s="23" t="s">
        <v>209</v>
      </c>
      <c r="BQ316" s="49">
        <f t="shared" si="69"/>
        <v>15.244</v>
      </c>
      <c r="BR316" s="49">
        <f t="shared" si="67"/>
        <v>15.244</v>
      </c>
      <c r="BS316" s="49">
        <f t="shared" si="70"/>
        <v>12</v>
      </c>
      <c r="BT316" s="49">
        <f t="shared" si="71"/>
        <v>3.244</v>
      </c>
      <c r="BU316" s="49">
        <f t="shared" si="79"/>
        <v>0</v>
      </c>
      <c r="BV316" s="49">
        <f t="shared" si="72"/>
        <v>0</v>
      </c>
      <c r="BW316" s="49">
        <f t="shared" si="73"/>
        <v>0</v>
      </c>
      <c r="BX316" s="49">
        <f t="shared" si="74"/>
        <v>12</v>
      </c>
      <c r="BY316" s="49">
        <v>12</v>
      </c>
      <c r="BZ316" s="52" t="s">
        <v>4078</v>
      </c>
      <c r="CA316" s="52" t="s">
        <v>4079</v>
      </c>
      <c r="CB316" s="36"/>
      <c r="CC316" s="36"/>
      <c r="CD316" s="36"/>
      <c r="CE316" s="36">
        <f t="shared" si="75"/>
        <v>3.244</v>
      </c>
      <c r="CF316" s="36">
        <v>3.244</v>
      </c>
      <c r="CG316" s="36" t="s">
        <v>4066</v>
      </c>
      <c r="CH316" s="36" t="s">
        <v>4115</v>
      </c>
      <c r="CI316" s="36"/>
      <c r="CJ316" s="36"/>
      <c r="CK316" s="36"/>
      <c r="CL316" s="36"/>
      <c r="CM316" s="36"/>
      <c r="CN316" s="36"/>
      <c r="CO316" s="36"/>
      <c r="CP316" s="36"/>
      <c r="CQ316" s="36">
        <f t="shared" si="76"/>
        <v>0</v>
      </c>
      <c r="CR316" s="36"/>
      <c r="CS316" s="36"/>
      <c r="CT316" s="36"/>
      <c r="CU316" s="36"/>
      <c r="CV316" s="36"/>
      <c r="CW316" s="36"/>
      <c r="CX316" s="59">
        <f t="shared" ref="CX316:CX379" si="80">CY316</f>
        <v>0</v>
      </c>
      <c r="CY316" s="36"/>
      <c r="CZ316" s="36"/>
      <c r="DA316" s="36"/>
      <c r="DB316" s="36"/>
      <c r="DC316" s="36"/>
      <c r="DD316" s="36"/>
      <c r="DE316" s="59">
        <f t="shared" si="77"/>
        <v>11.96</v>
      </c>
      <c r="DF316" s="59">
        <v>11.96</v>
      </c>
      <c r="DG316" s="59">
        <v>0</v>
      </c>
      <c r="DH316" s="59"/>
      <c r="DI316" s="59"/>
      <c r="DJ316" s="59"/>
      <c r="DK316" s="59" t="s">
        <v>4071</v>
      </c>
      <c r="DL316" s="59">
        <v>1</v>
      </c>
      <c r="DM316" s="23" t="s">
        <v>4071</v>
      </c>
    </row>
    <row r="317" s="9" customFormat="1" ht="70" customHeight="1" spans="1:117">
      <c r="A317" s="23"/>
      <c r="B317" s="23"/>
      <c r="C317" s="23"/>
      <c r="D317" s="23"/>
      <c r="E317" s="23"/>
      <c r="F317" s="23"/>
      <c r="G317" s="23"/>
      <c r="H317" s="23"/>
      <c r="I317" s="23"/>
      <c r="J317" s="23"/>
      <c r="K317" s="23"/>
      <c r="L317" s="23"/>
      <c r="M317" s="23"/>
      <c r="N317" s="23"/>
      <c r="O317" s="23"/>
      <c r="P317" s="23"/>
      <c r="Q317" s="23">
        <f>SUBTOTAL(103,$W$7:W317)*1</f>
        <v>311</v>
      </c>
      <c r="R317" s="23"/>
      <c r="S317" s="23"/>
      <c r="T317" s="23"/>
      <c r="U317" s="23"/>
      <c r="V317" s="23" t="s">
        <v>4065</v>
      </c>
      <c r="W317" s="23" t="s">
        <v>2806</v>
      </c>
      <c r="X317" s="23" t="s">
        <v>192</v>
      </c>
      <c r="Y317" s="23" t="s">
        <v>193</v>
      </c>
      <c r="Z317" s="23" t="s">
        <v>194</v>
      </c>
      <c r="AA317" s="23" t="s">
        <v>2807</v>
      </c>
      <c r="AB317" s="23" t="s">
        <v>196</v>
      </c>
      <c r="AC317" s="23" t="s">
        <v>2808</v>
      </c>
      <c r="AD317" s="23" t="s">
        <v>2809</v>
      </c>
      <c r="AE317" s="23" t="s">
        <v>2810</v>
      </c>
      <c r="AF317" s="23" t="s">
        <v>2807</v>
      </c>
      <c r="AG317" s="23" t="s">
        <v>2811</v>
      </c>
      <c r="AH317" s="23" t="s">
        <v>202</v>
      </c>
      <c r="AI317" s="23" t="s">
        <v>269</v>
      </c>
      <c r="AJ317" s="23" t="s">
        <v>2812</v>
      </c>
      <c r="AK317" s="23">
        <v>0</v>
      </c>
      <c r="AL317" s="23" t="s">
        <v>2813</v>
      </c>
      <c r="AM317" s="33" t="s">
        <v>351</v>
      </c>
      <c r="AN317" s="33" t="s">
        <v>207</v>
      </c>
      <c r="AO317" s="23" t="s">
        <v>208</v>
      </c>
      <c r="AP317" s="23" t="s">
        <v>38</v>
      </c>
      <c r="AQ317" s="23"/>
      <c r="AR317" s="23"/>
      <c r="AS317" s="23"/>
      <c r="AT317" s="23"/>
      <c r="AU317" s="36">
        <v>25.462</v>
      </c>
      <c r="AV317" s="36">
        <v>25.462</v>
      </c>
      <c r="AW317" s="36">
        <f t="shared" si="68"/>
        <v>25.462</v>
      </c>
      <c r="AX317" s="36">
        <f t="shared" si="78"/>
        <v>0</v>
      </c>
      <c r="AY317" s="36">
        <v>0</v>
      </c>
      <c r="AZ317" s="36"/>
      <c r="BA317" s="40">
        <v>325</v>
      </c>
      <c r="BB317" s="40">
        <v>30</v>
      </c>
      <c r="BC317" s="23" t="s">
        <v>210</v>
      </c>
      <c r="BD317" s="23" t="s">
        <v>210</v>
      </c>
      <c r="BE317" s="23" t="s">
        <v>211</v>
      </c>
      <c r="BF317" s="23">
        <v>0</v>
      </c>
      <c r="BG317" s="23" t="s">
        <v>212</v>
      </c>
      <c r="BH317" s="23" t="s">
        <v>210</v>
      </c>
      <c r="BI317" s="23" t="s">
        <v>210</v>
      </c>
      <c r="BJ317" s="23">
        <v>0</v>
      </c>
      <c r="BK317" s="23" t="s">
        <v>210</v>
      </c>
      <c r="BL317" s="23">
        <v>0</v>
      </c>
      <c r="BM317" s="23" t="s">
        <v>2669</v>
      </c>
      <c r="BN317" s="23">
        <v>13996946089</v>
      </c>
      <c r="BO317" s="23"/>
      <c r="BP317" s="23" t="s">
        <v>209</v>
      </c>
      <c r="BQ317" s="49">
        <f t="shared" si="69"/>
        <v>25.462</v>
      </c>
      <c r="BR317" s="49">
        <f t="shared" si="67"/>
        <v>25.462</v>
      </c>
      <c r="BS317" s="49">
        <f t="shared" si="70"/>
        <v>20</v>
      </c>
      <c r="BT317" s="49">
        <f t="shared" si="71"/>
        <v>5.462</v>
      </c>
      <c r="BU317" s="49">
        <f t="shared" si="79"/>
        <v>0</v>
      </c>
      <c r="BV317" s="49">
        <f t="shared" si="72"/>
        <v>0</v>
      </c>
      <c r="BW317" s="49">
        <f t="shared" si="73"/>
        <v>0</v>
      </c>
      <c r="BX317" s="49">
        <f t="shared" si="74"/>
        <v>20</v>
      </c>
      <c r="BY317" s="49">
        <v>20</v>
      </c>
      <c r="BZ317" s="52" t="s">
        <v>4078</v>
      </c>
      <c r="CA317" s="52" t="s">
        <v>4079</v>
      </c>
      <c r="CB317" s="36"/>
      <c r="CC317" s="36"/>
      <c r="CD317" s="36"/>
      <c r="CE317" s="36">
        <f t="shared" si="75"/>
        <v>5.462</v>
      </c>
      <c r="CF317" s="36">
        <v>5.462</v>
      </c>
      <c r="CG317" s="36" t="s">
        <v>4066</v>
      </c>
      <c r="CH317" s="36" t="s">
        <v>4115</v>
      </c>
      <c r="CI317" s="36"/>
      <c r="CJ317" s="36"/>
      <c r="CK317" s="36"/>
      <c r="CL317" s="36"/>
      <c r="CM317" s="36"/>
      <c r="CN317" s="36"/>
      <c r="CO317" s="36"/>
      <c r="CP317" s="36"/>
      <c r="CQ317" s="36">
        <f t="shared" si="76"/>
        <v>0</v>
      </c>
      <c r="CR317" s="36"/>
      <c r="CS317" s="36"/>
      <c r="CT317" s="36"/>
      <c r="CU317" s="36"/>
      <c r="CV317" s="36"/>
      <c r="CW317" s="36"/>
      <c r="CX317" s="59">
        <f t="shared" si="80"/>
        <v>0</v>
      </c>
      <c r="CY317" s="36"/>
      <c r="CZ317" s="36"/>
      <c r="DA317" s="36"/>
      <c r="DB317" s="36"/>
      <c r="DC317" s="36"/>
      <c r="DD317" s="36"/>
      <c r="DE317" s="59">
        <f t="shared" si="77"/>
        <v>20</v>
      </c>
      <c r="DF317" s="59">
        <v>20</v>
      </c>
      <c r="DG317" s="59">
        <v>0</v>
      </c>
      <c r="DH317" s="59"/>
      <c r="DI317" s="59"/>
      <c r="DJ317" s="59"/>
      <c r="DK317" s="59" t="s">
        <v>4070</v>
      </c>
      <c r="DL317" s="59">
        <v>0</v>
      </c>
      <c r="DM317" s="23">
        <v>0</v>
      </c>
    </row>
    <row r="318" s="9" customFormat="1" ht="70" customHeight="1" spans="1:117">
      <c r="A318" s="23"/>
      <c r="B318" s="23"/>
      <c r="C318" s="23"/>
      <c r="D318" s="23"/>
      <c r="E318" s="23"/>
      <c r="F318" s="23"/>
      <c r="G318" s="23"/>
      <c r="H318" s="23"/>
      <c r="I318" s="23"/>
      <c r="J318" s="23"/>
      <c r="K318" s="23"/>
      <c r="L318" s="23"/>
      <c r="M318" s="23"/>
      <c r="N318" s="23"/>
      <c r="O318" s="23"/>
      <c r="P318" s="23"/>
      <c r="Q318" s="23">
        <f>SUBTOTAL(103,$W$7:W318)*1</f>
        <v>312</v>
      </c>
      <c r="R318" s="23"/>
      <c r="S318" s="23"/>
      <c r="T318" s="30"/>
      <c r="U318" s="23"/>
      <c r="V318" s="23" t="s">
        <v>4065</v>
      </c>
      <c r="W318" s="23" t="s">
        <v>2814</v>
      </c>
      <c r="X318" s="23" t="s">
        <v>192</v>
      </c>
      <c r="Y318" s="23" t="s">
        <v>193</v>
      </c>
      <c r="Z318" s="23" t="s">
        <v>194</v>
      </c>
      <c r="AA318" s="23" t="s">
        <v>2815</v>
      </c>
      <c r="AB318" s="23" t="s">
        <v>196</v>
      </c>
      <c r="AC318" s="23" t="s">
        <v>2816</v>
      </c>
      <c r="AD318" s="23" t="s">
        <v>2817</v>
      </c>
      <c r="AE318" s="23" t="s">
        <v>2818</v>
      </c>
      <c r="AF318" s="23" t="s">
        <v>2815</v>
      </c>
      <c r="AG318" s="23" t="s">
        <v>2819</v>
      </c>
      <c r="AH318" s="23" t="s">
        <v>202</v>
      </c>
      <c r="AI318" s="23" t="s">
        <v>269</v>
      </c>
      <c r="AJ318" s="23" t="s">
        <v>2820</v>
      </c>
      <c r="AK318" s="23">
        <v>0</v>
      </c>
      <c r="AL318" s="23" t="s">
        <v>2821</v>
      </c>
      <c r="AM318" s="33" t="s">
        <v>351</v>
      </c>
      <c r="AN318" s="33" t="s">
        <v>207</v>
      </c>
      <c r="AO318" s="23" t="s">
        <v>208</v>
      </c>
      <c r="AP318" s="23" t="s">
        <v>38</v>
      </c>
      <c r="AQ318" s="23"/>
      <c r="AR318" s="23"/>
      <c r="AS318" s="23"/>
      <c r="AT318" s="23"/>
      <c r="AU318" s="36">
        <v>31.89</v>
      </c>
      <c r="AV318" s="36">
        <v>31.89</v>
      </c>
      <c r="AW318" s="36">
        <f t="shared" si="68"/>
        <v>31.89</v>
      </c>
      <c r="AX318" s="36">
        <f t="shared" si="78"/>
        <v>0</v>
      </c>
      <c r="AY318" s="36">
        <v>0</v>
      </c>
      <c r="AZ318" s="36"/>
      <c r="BA318" s="40">
        <v>560</v>
      </c>
      <c r="BB318" s="40">
        <v>50</v>
      </c>
      <c r="BC318" s="23" t="s">
        <v>210</v>
      </c>
      <c r="BD318" s="23" t="s">
        <v>210</v>
      </c>
      <c r="BE318" s="23" t="s">
        <v>211</v>
      </c>
      <c r="BF318" s="23">
        <v>0</v>
      </c>
      <c r="BG318" s="23" t="s">
        <v>212</v>
      </c>
      <c r="BH318" s="23" t="s">
        <v>210</v>
      </c>
      <c r="BI318" s="23" t="s">
        <v>210</v>
      </c>
      <c r="BJ318" s="23">
        <v>0</v>
      </c>
      <c r="BK318" s="23" t="s">
        <v>210</v>
      </c>
      <c r="BL318" s="23">
        <v>0</v>
      </c>
      <c r="BM318" s="23" t="s">
        <v>2822</v>
      </c>
      <c r="BN318" s="23">
        <v>13896809398</v>
      </c>
      <c r="BO318" s="23"/>
      <c r="BP318" s="23" t="s">
        <v>209</v>
      </c>
      <c r="BQ318" s="49">
        <f t="shared" si="69"/>
        <v>31.89</v>
      </c>
      <c r="BR318" s="49">
        <f t="shared" si="67"/>
        <v>31.89</v>
      </c>
      <c r="BS318" s="49">
        <f t="shared" si="70"/>
        <v>26</v>
      </c>
      <c r="BT318" s="49">
        <f t="shared" si="71"/>
        <v>5.89</v>
      </c>
      <c r="BU318" s="49">
        <f t="shared" si="79"/>
        <v>0</v>
      </c>
      <c r="BV318" s="49">
        <f t="shared" si="72"/>
        <v>0</v>
      </c>
      <c r="BW318" s="49">
        <f t="shared" si="73"/>
        <v>0</v>
      </c>
      <c r="BX318" s="49">
        <f t="shared" si="74"/>
        <v>26</v>
      </c>
      <c r="BY318" s="49">
        <v>26</v>
      </c>
      <c r="BZ318" s="52" t="s">
        <v>4078</v>
      </c>
      <c r="CA318" s="52" t="s">
        <v>4079</v>
      </c>
      <c r="CB318" s="36"/>
      <c r="CC318" s="36"/>
      <c r="CD318" s="36"/>
      <c r="CE318" s="36">
        <f t="shared" si="75"/>
        <v>5.89</v>
      </c>
      <c r="CF318" s="36">
        <v>5.89</v>
      </c>
      <c r="CG318" s="36" t="s">
        <v>4066</v>
      </c>
      <c r="CH318" s="36" t="s">
        <v>4115</v>
      </c>
      <c r="CI318" s="36"/>
      <c r="CJ318" s="36"/>
      <c r="CK318" s="36"/>
      <c r="CL318" s="36"/>
      <c r="CM318" s="36"/>
      <c r="CN318" s="36"/>
      <c r="CO318" s="36"/>
      <c r="CP318" s="36"/>
      <c r="CQ318" s="36">
        <f t="shared" si="76"/>
        <v>0</v>
      </c>
      <c r="CR318" s="36"/>
      <c r="CS318" s="36"/>
      <c r="CT318" s="36"/>
      <c r="CU318" s="36"/>
      <c r="CV318" s="36"/>
      <c r="CW318" s="36"/>
      <c r="CX318" s="59">
        <f t="shared" si="80"/>
        <v>0</v>
      </c>
      <c r="CY318" s="36"/>
      <c r="CZ318" s="36"/>
      <c r="DA318" s="36"/>
      <c r="DB318" s="36"/>
      <c r="DC318" s="36"/>
      <c r="DD318" s="36"/>
      <c r="DE318" s="59">
        <f t="shared" si="77"/>
        <v>25.63</v>
      </c>
      <c r="DF318" s="59">
        <v>25.63</v>
      </c>
      <c r="DG318" s="59">
        <v>0</v>
      </c>
      <c r="DH318" s="59"/>
      <c r="DI318" s="59"/>
      <c r="DJ318" s="59"/>
      <c r="DK318" s="59" t="s">
        <v>4070</v>
      </c>
      <c r="DL318" s="59">
        <v>0</v>
      </c>
      <c r="DM318" s="23">
        <v>0</v>
      </c>
    </row>
    <row r="319" s="9" customFormat="1" ht="70" customHeight="1" spans="1:117">
      <c r="A319" s="23"/>
      <c r="B319" s="23"/>
      <c r="C319" s="23"/>
      <c r="D319" s="23"/>
      <c r="E319" s="23"/>
      <c r="F319" s="23"/>
      <c r="G319" s="23"/>
      <c r="H319" s="23"/>
      <c r="I319" s="23"/>
      <c r="J319" s="23"/>
      <c r="K319" s="23"/>
      <c r="L319" s="23"/>
      <c r="M319" s="23"/>
      <c r="N319" s="23"/>
      <c r="O319" s="23"/>
      <c r="P319" s="23"/>
      <c r="Q319" s="23">
        <f>SUBTOTAL(103,$W$7:W319)*1</f>
        <v>313</v>
      </c>
      <c r="R319" s="23"/>
      <c r="S319" s="23"/>
      <c r="T319" s="23"/>
      <c r="U319" s="23"/>
      <c r="V319" s="23" t="s">
        <v>4065</v>
      </c>
      <c r="W319" s="23" t="s">
        <v>2823</v>
      </c>
      <c r="X319" s="23" t="s">
        <v>192</v>
      </c>
      <c r="Y319" s="23" t="s">
        <v>193</v>
      </c>
      <c r="Z319" s="23" t="s">
        <v>194</v>
      </c>
      <c r="AA319" s="23" t="s">
        <v>2824</v>
      </c>
      <c r="AB319" s="23" t="s">
        <v>196</v>
      </c>
      <c r="AC319" s="23" t="s">
        <v>2825</v>
      </c>
      <c r="AD319" s="23" t="s">
        <v>2698</v>
      </c>
      <c r="AE319" s="23" t="s">
        <v>2826</v>
      </c>
      <c r="AF319" s="23" t="s">
        <v>2824</v>
      </c>
      <c r="AG319" s="23" t="s">
        <v>2827</v>
      </c>
      <c r="AH319" s="23" t="s">
        <v>202</v>
      </c>
      <c r="AI319" s="23" t="s">
        <v>269</v>
      </c>
      <c r="AJ319" s="23" t="s">
        <v>2828</v>
      </c>
      <c r="AK319" s="23">
        <v>0</v>
      </c>
      <c r="AL319" s="23" t="s">
        <v>2829</v>
      </c>
      <c r="AM319" s="33" t="s">
        <v>351</v>
      </c>
      <c r="AN319" s="33" t="s">
        <v>207</v>
      </c>
      <c r="AO319" s="23" t="s">
        <v>208</v>
      </c>
      <c r="AP319" s="23" t="s">
        <v>38</v>
      </c>
      <c r="AQ319" s="23"/>
      <c r="AR319" s="23"/>
      <c r="AS319" s="23"/>
      <c r="AT319" s="23"/>
      <c r="AU319" s="36">
        <v>14.461</v>
      </c>
      <c r="AV319" s="36">
        <v>14.461</v>
      </c>
      <c r="AW319" s="36">
        <f t="shared" si="68"/>
        <v>14.461</v>
      </c>
      <c r="AX319" s="36">
        <f t="shared" si="78"/>
        <v>0</v>
      </c>
      <c r="AY319" s="36">
        <v>0</v>
      </c>
      <c r="AZ319" s="36"/>
      <c r="BA319" s="40">
        <v>1200</v>
      </c>
      <c r="BB319" s="40">
        <v>108</v>
      </c>
      <c r="BC319" s="23" t="s">
        <v>210</v>
      </c>
      <c r="BD319" s="23" t="s">
        <v>210</v>
      </c>
      <c r="BE319" s="23" t="s">
        <v>211</v>
      </c>
      <c r="BF319" s="23">
        <v>0</v>
      </c>
      <c r="BG319" s="23" t="s">
        <v>212</v>
      </c>
      <c r="BH319" s="23" t="s">
        <v>210</v>
      </c>
      <c r="BI319" s="23" t="s">
        <v>210</v>
      </c>
      <c r="BJ319" s="23">
        <v>0</v>
      </c>
      <c r="BK319" s="23" t="s">
        <v>210</v>
      </c>
      <c r="BL319" s="23">
        <v>0</v>
      </c>
      <c r="BM319" s="23" t="s">
        <v>2830</v>
      </c>
      <c r="BN319" s="23">
        <v>13340394688</v>
      </c>
      <c r="BO319" s="23"/>
      <c r="BP319" s="23" t="s">
        <v>209</v>
      </c>
      <c r="BQ319" s="49">
        <f t="shared" si="69"/>
        <v>14.461</v>
      </c>
      <c r="BR319" s="49">
        <f t="shared" si="67"/>
        <v>14.461</v>
      </c>
      <c r="BS319" s="49">
        <f t="shared" si="70"/>
        <v>12</v>
      </c>
      <c r="BT319" s="49">
        <f t="shared" si="71"/>
        <v>2.461</v>
      </c>
      <c r="BU319" s="49">
        <f t="shared" si="79"/>
        <v>0</v>
      </c>
      <c r="BV319" s="49">
        <f t="shared" si="72"/>
        <v>0</v>
      </c>
      <c r="BW319" s="49">
        <f t="shared" si="73"/>
        <v>0</v>
      </c>
      <c r="BX319" s="49">
        <f t="shared" si="74"/>
        <v>12</v>
      </c>
      <c r="BY319" s="49">
        <v>12</v>
      </c>
      <c r="BZ319" s="52" t="s">
        <v>4078</v>
      </c>
      <c r="CA319" s="52" t="s">
        <v>4079</v>
      </c>
      <c r="CB319" s="36"/>
      <c r="CC319" s="36"/>
      <c r="CD319" s="36"/>
      <c r="CE319" s="36">
        <f t="shared" si="75"/>
        <v>2.461</v>
      </c>
      <c r="CF319" s="36">
        <v>2.461</v>
      </c>
      <c r="CG319" s="36" t="s">
        <v>4066</v>
      </c>
      <c r="CH319" s="36" t="s">
        <v>4115</v>
      </c>
      <c r="CI319" s="36"/>
      <c r="CJ319" s="36"/>
      <c r="CK319" s="36"/>
      <c r="CL319" s="36"/>
      <c r="CM319" s="36"/>
      <c r="CN319" s="36"/>
      <c r="CO319" s="36"/>
      <c r="CP319" s="36"/>
      <c r="CQ319" s="36">
        <f t="shared" si="76"/>
        <v>0</v>
      </c>
      <c r="CR319" s="36"/>
      <c r="CS319" s="36"/>
      <c r="CT319" s="36"/>
      <c r="CU319" s="36"/>
      <c r="CV319" s="36"/>
      <c r="CW319" s="36"/>
      <c r="CX319" s="59">
        <f t="shared" si="80"/>
        <v>0</v>
      </c>
      <c r="CY319" s="36"/>
      <c r="CZ319" s="36"/>
      <c r="DA319" s="36"/>
      <c r="DB319" s="36"/>
      <c r="DC319" s="36"/>
      <c r="DD319" s="36"/>
      <c r="DE319" s="59">
        <f t="shared" si="77"/>
        <v>11.68</v>
      </c>
      <c r="DF319" s="59">
        <v>11.68</v>
      </c>
      <c r="DG319" s="59">
        <v>0</v>
      </c>
      <c r="DH319" s="59"/>
      <c r="DI319" s="59"/>
      <c r="DJ319" s="59"/>
      <c r="DK319" s="59" t="s">
        <v>4070</v>
      </c>
      <c r="DL319" s="59">
        <v>0</v>
      </c>
      <c r="DM319" s="23">
        <v>0</v>
      </c>
    </row>
    <row r="320" s="9" customFormat="1" ht="70" customHeight="1" spans="1:117">
      <c r="A320" s="23"/>
      <c r="B320" s="23"/>
      <c r="C320" s="23"/>
      <c r="D320" s="23"/>
      <c r="E320" s="23"/>
      <c r="F320" s="23"/>
      <c r="G320" s="23"/>
      <c r="H320" s="23"/>
      <c r="I320" s="23"/>
      <c r="J320" s="23"/>
      <c r="K320" s="23"/>
      <c r="L320" s="23"/>
      <c r="M320" s="23"/>
      <c r="N320" s="23"/>
      <c r="O320" s="23"/>
      <c r="P320" s="23"/>
      <c r="Q320" s="23">
        <f>SUBTOTAL(103,$W$7:W320)*1</f>
        <v>314</v>
      </c>
      <c r="R320" s="23"/>
      <c r="S320" s="23"/>
      <c r="T320" s="30"/>
      <c r="U320" s="23"/>
      <c r="V320" s="23" t="s">
        <v>4065</v>
      </c>
      <c r="W320" s="23" t="s">
        <v>2831</v>
      </c>
      <c r="X320" s="23" t="s">
        <v>192</v>
      </c>
      <c r="Y320" s="23" t="s">
        <v>193</v>
      </c>
      <c r="Z320" s="23" t="s">
        <v>194</v>
      </c>
      <c r="AA320" s="23" t="s">
        <v>2832</v>
      </c>
      <c r="AB320" s="23" t="s">
        <v>196</v>
      </c>
      <c r="AC320" s="23" t="s">
        <v>2825</v>
      </c>
      <c r="AD320" s="23" t="s">
        <v>2725</v>
      </c>
      <c r="AE320" s="23" t="s">
        <v>2833</v>
      </c>
      <c r="AF320" s="23" t="s">
        <v>2832</v>
      </c>
      <c r="AG320" s="23" t="s">
        <v>2834</v>
      </c>
      <c r="AH320" s="23" t="s">
        <v>202</v>
      </c>
      <c r="AI320" s="23" t="s">
        <v>269</v>
      </c>
      <c r="AJ320" s="23" t="s">
        <v>2835</v>
      </c>
      <c r="AK320" s="23">
        <v>0</v>
      </c>
      <c r="AL320" s="23" t="s">
        <v>2836</v>
      </c>
      <c r="AM320" s="33" t="s">
        <v>351</v>
      </c>
      <c r="AN320" s="33" t="s">
        <v>207</v>
      </c>
      <c r="AO320" s="23" t="s">
        <v>208</v>
      </c>
      <c r="AP320" s="23" t="s">
        <v>38</v>
      </c>
      <c r="AQ320" s="23"/>
      <c r="AR320" s="23"/>
      <c r="AS320" s="23"/>
      <c r="AT320" s="23"/>
      <c r="AU320" s="36">
        <v>26.742</v>
      </c>
      <c r="AV320" s="36">
        <v>26.742</v>
      </c>
      <c r="AW320" s="36">
        <f t="shared" si="68"/>
        <v>26.742</v>
      </c>
      <c r="AX320" s="36">
        <f t="shared" si="78"/>
        <v>0</v>
      </c>
      <c r="AY320" s="36">
        <v>0</v>
      </c>
      <c r="AZ320" s="36"/>
      <c r="BA320" s="40">
        <v>205</v>
      </c>
      <c r="BB320" s="40">
        <v>21</v>
      </c>
      <c r="BC320" s="23" t="s">
        <v>210</v>
      </c>
      <c r="BD320" s="23" t="s">
        <v>210</v>
      </c>
      <c r="BE320" s="23" t="s">
        <v>211</v>
      </c>
      <c r="BF320" s="23">
        <v>0</v>
      </c>
      <c r="BG320" s="23" t="s">
        <v>212</v>
      </c>
      <c r="BH320" s="23" t="s">
        <v>210</v>
      </c>
      <c r="BI320" s="23" t="s">
        <v>210</v>
      </c>
      <c r="BJ320" s="23">
        <v>0</v>
      </c>
      <c r="BK320" s="23" t="s">
        <v>210</v>
      </c>
      <c r="BL320" s="23">
        <v>0</v>
      </c>
      <c r="BM320" s="23" t="s">
        <v>2830</v>
      </c>
      <c r="BN320" s="23">
        <v>13340394688</v>
      </c>
      <c r="BO320" s="23"/>
      <c r="BP320" s="23" t="s">
        <v>209</v>
      </c>
      <c r="BQ320" s="49">
        <f t="shared" si="69"/>
        <v>26.742</v>
      </c>
      <c r="BR320" s="49">
        <f t="shared" si="67"/>
        <v>26.742</v>
      </c>
      <c r="BS320" s="49">
        <f t="shared" si="70"/>
        <v>22</v>
      </c>
      <c r="BT320" s="49">
        <f t="shared" si="71"/>
        <v>4.742</v>
      </c>
      <c r="BU320" s="49">
        <f t="shared" si="79"/>
        <v>0</v>
      </c>
      <c r="BV320" s="49">
        <f t="shared" si="72"/>
        <v>0</v>
      </c>
      <c r="BW320" s="49">
        <f t="shared" si="73"/>
        <v>0</v>
      </c>
      <c r="BX320" s="49">
        <f t="shared" si="74"/>
        <v>22</v>
      </c>
      <c r="BY320" s="49">
        <v>22</v>
      </c>
      <c r="BZ320" s="52" t="s">
        <v>4078</v>
      </c>
      <c r="CA320" s="52" t="s">
        <v>4079</v>
      </c>
      <c r="CB320" s="36"/>
      <c r="CC320" s="36"/>
      <c r="CD320" s="36"/>
      <c r="CE320" s="36">
        <f t="shared" si="75"/>
        <v>4.742</v>
      </c>
      <c r="CF320" s="36">
        <v>4.742</v>
      </c>
      <c r="CG320" s="36" t="s">
        <v>4066</v>
      </c>
      <c r="CH320" s="36" t="s">
        <v>4115</v>
      </c>
      <c r="CI320" s="36"/>
      <c r="CJ320" s="36"/>
      <c r="CK320" s="36"/>
      <c r="CL320" s="36"/>
      <c r="CM320" s="36"/>
      <c r="CN320" s="36"/>
      <c r="CO320" s="36"/>
      <c r="CP320" s="36"/>
      <c r="CQ320" s="36">
        <f t="shared" si="76"/>
        <v>0</v>
      </c>
      <c r="CR320" s="36"/>
      <c r="CS320" s="36"/>
      <c r="CT320" s="36"/>
      <c r="CU320" s="36"/>
      <c r="CV320" s="36"/>
      <c r="CW320" s="36"/>
      <c r="CX320" s="59">
        <f t="shared" si="80"/>
        <v>0</v>
      </c>
      <c r="CY320" s="36"/>
      <c r="CZ320" s="36"/>
      <c r="DA320" s="36"/>
      <c r="DB320" s="36"/>
      <c r="DC320" s="36"/>
      <c r="DD320" s="36"/>
      <c r="DE320" s="59">
        <f t="shared" si="77"/>
        <v>21.52</v>
      </c>
      <c r="DF320" s="59">
        <v>21.52</v>
      </c>
      <c r="DG320" s="59">
        <v>0</v>
      </c>
      <c r="DH320" s="59"/>
      <c r="DI320" s="59"/>
      <c r="DJ320" s="59"/>
      <c r="DK320" s="59" t="s">
        <v>4070</v>
      </c>
      <c r="DL320" s="59">
        <v>0</v>
      </c>
      <c r="DM320" s="23">
        <v>0</v>
      </c>
    </row>
    <row r="321" s="9" customFormat="1" ht="70" customHeight="1" spans="1:117">
      <c r="A321" s="23"/>
      <c r="B321" s="23"/>
      <c r="C321" s="23"/>
      <c r="D321" s="23"/>
      <c r="E321" s="23"/>
      <c r="F321" s="23"/>
      <c r="G321" s="23"/>
      <c r="H321" s="23"/>
      <c r="I321" s="23"/>
      <c r="J321" s="23"/>
      <c r="K321" s="23"/>
      <c r="L321" s="23"/>
      <c r="M321" s="23"/>
      <c r="N321" s="23"/>
      <c r="O321" s="23"/>
      <c r="P321" s="23"/>
      <c r="Q321" s="23">
        <f>SUBTOTAL(103,$W$7:W321)*1</f>
        <v>315</v>
      </c>
      <c r="R321" s="23"/>
      <c r="S321" s="23"/>
      <c r="T321" s="23"/>
      <c r="U321" s="23"/>
      <c r="V321" s="23" t="s">
        <v>4065</v>
      </c>
      <c r="W321" s="23" t="s">
        <v>2837</v>
      </c>
      <c r="X321" s="23" t="s">
        <v>192</v>
      </c>
      <c r="Y321" s="23" t="s">
        <v>193</v>
      </c>
      <c r="Z321" s="23" t="s">
        <v>194</v>
      </c>
      <c r="AA321" s="23" t="s">
        <v>2838</v>
      </c>
      <c r="AB321" s="23" t="s">
        <v>196</v>
      </c>
      <c r="AC321" s="23" t="s">
        <v>2839</v>
      </c>
      <c r="AD321" s="23" t="s">
        <v>2840</v>
      </c>
      <c r="AE321" s="23" t="s">
        <v>2841</v>
      </c>
      <c r="AF321" s="23" t="s">
        <v>2838</v>
      </c>
      <c r="AG321" s="23" t="s">
        <v>2842</v>
      </c>
      <c r="AH321" s="23" t="s">
        <v>202</v>
      </c>
      <c r="AI321" s="23" t="s">
        <v>269</v>
      </c>
      <c r="AJ321" s="23" t="s">
        <v>2843</v>
      </c>
      <c r="AK321" s="23">
        <v>0</v>
      </c>
      <c r="AL321" s="23" t="s">
        <v>2844</v>
      </c>
      <c r="AM321" s="33" t="s">
        <v>351</v>
      </c>
      <c r="AN321" s="33" t="s">
        <v>207</v>
      </c>
      <c r="AO321" s="23" t="s">
        <v>208</v>
      </c>
      <c r="AP321" s="23" t="s">
        <v>38</v>
      </c>
      <c r="AQ321" s="23"/>
      <c r="AR321" s="23"/>
      <c r="AS321" s="23"/>
      <c r="AT321" s="23"/>
      <c r="AU321" s="36">
        <v>16.798</v>
      </c>
      <c r="AV321" s="36">
        <v>16.798</v>
      </c>
      <c r="AW321" s="36">
        <f t="shared" si="68"/>
        <v>16.798</v>
      </c>
      <c r="AX321" s="36">
        <f t="shared" si="78"/>
        <v>0</v>
      </c>
      <c r="AY321" s="36">
        <v>0</v>
      </c>
      <c r="AZ321" s="36"/>
      <c r="BA321" s="40">
        <v>580</v>
      </c>
      <c r="BB321" s="40">
        <v>62</v>
      </c>
      <c r="BC321" s="23" t="s">
        <v>210</v>
      </c>
      <c r="BD321" s="23" t="s">
        <v>210</v>
      </c>
      <c r="BE321" s="23" t="s">
        <v>211</v>
      </c>
      <c r="BF321" s="23">
        <v>0</v>
      </c>
      <c r="BG321" s="23" t="s">
        <v>212</v>
      </c>
      <c r="BH321" s="23" t="s">
        <v>210</v>
      </c>
      <c r="BI321" s="23" t="s">
        <v>210</v>
      </c>
      <c r="BJ321" s="23">
        <v>0</v>
      </c>
      <c r="BK321" s="23" t="s">
        <v>210</v>
      </c>
      <c r="BL321" s="23">
        <v>0</v>
      </c>
      <c r="BM321" s="23" t="s">
        <v>2845</v>
      </c>
      <c r="BN321" s="23">
        <v>15223966699</v>
      </c>
      <c r="BO321" s="23"/>
      <c r="BP321" s="23" t="s">
        <v>209</v>
      </c>
      <c r="BQ321" s="49">
        <f t="shared" si="69"/>
        <v>16.798</v>
      </c>
      <c r="BR321" s="49">
        <f t="shared" si="67"/>
        <v>16.798</v>
      </c>
      <c r="BS321" s="49">
        <f t="shared" si="70"/>
        <v>14</v>
      </c>
      <c r="BT321" s="49">
        <f t="shared" si="71"/>
        <v>2.798</v>
      </c>
      <c r="BU321" s="49">
        <f t="shared" si="79"/>
        <v>0</v>
      </c>
      <c r="BV321" s="49">
        <f t="shared" si="72"/>
        <v>0</v>
      </c>
      <c r="BW321" s="49">
        <f t="shared" si="73"/>
        <v>0</v>
      </c>
      <c r="BX321" s="49">
        <f t="shared" si="74"/>
        <v>14</v>
      </c>
      <c r="BY321" s="49">
        <v>14</v>
      </c>
      <c r="BZ321" s="52" t="s">
        <v>4078</v>
      </c>
      <c r="CA321" s="52" t="s">
        <v>4079</v>
      </c>
      <c r="CB321" s="36"/>
      <c r="CC321" s="36"/>
      <c r="CD321" s="36"/>
      <c r="CE321" s="36">
        <f t="shared" si="75"/>
        <v>2.798</v>
      </c>
      <c r="CF321" s="36">
        <v>2.798</v>
      </c>
      <c r="CG321" s="36" t="s">
        <v>4066</v>
      </c>
      <c r="CH321" s="36" t="s">
        <v>4115</v>
      </c>
      <c r="CI321" s="36"/>
      <c r="CJ321" s="36"/>
      <c r="CK321" s="36"/>
      <c r="CL321" s="36"/>
      <c r="CM321" s="36"/>
      <c r="CN321" s="36"/>
      <c r="CO321" s="36"/>
      <c r="CP321" s="36"/>
      <c r="CQ321" s="36">
        <f t="shared" si="76"/>
        <v>0</v>
      </c>
      <c r="CR321" s="36"/>
      <c r="CS321" s="36"/>
      <c r="CT321" s="36"/>
      <c r="CU321" s="36"/>
      <c r="CV321" s="36"/>
      <c r="CW321" s="36"/>
      <c r="CX321" s="59">
        <f t="shared" si="80"/>
        <v>0</v>
      </c>
      <c r="CY321" s="36"/>
      <c r="CZ321" s="36"/>
      <c r="DA321" s="36"/>
      <c r="DB321" s="36"/>
      <c r="DC321" s="36"/>
      <c r="DD321" s="36"/>
      <c r="DE321" s="59">
        <f t="shared" si="77"/>
        <v>13.52</v>
      </c>
      <c r="DF321" s="59">
        <v>13.52</v>
      </c>
      <c r="DG321" s="59">
        <v>0</v>
      </c>
      <c r="DH321" s="59"/>
      <c r="DI321" s="59"/>
      <c r="DJ321" s="59"/>
      <c r="DK321" s="59" t="s">
        <v>4070</v>
      </c>
      <c r="DL321" s="59">
        <v>0</v>
      </c>
      <c r="DM321" s="23">
        <v>0</v>
      </c>
    </row>
    <row r="322" s="9" customFormat="1" ht="70" customHeight="1" spans="1:117">
      <c r="A322" s="23"/>
      <c r="B322" s="23"/>
      <c r="C322" s="23"/>
      <c r="D322" s="23"/>
      <c r="E322" s="23"/>
      <c r="F322" s="23"/>
      <c r="G322" s="23"/>
      <c r="H322" s="23"/>
      <c r="I322" s="23"/>
      <c r="J322" s="23"/>
      <c r="K322" s="23"/>
      <c r="L322" s="23"/>
      <c r="M322" s="23"/>
      <c r="N322" s="23"/>
      <c r="O322" s="23"/>
      <c r="P322" s="23"/>
      <c r="Q322" s="23">
        <f>SUBTOTAL(103,$W$7:W322)*1</f>
        <v>316</v>
      </c>
      <c r="R322" s="23"/>
      <c r="S322" s="23"/>
      <c r="T322" s="30"/>
      <c r="U322" s="23"/>
      <c r="V322" s="23" t="s">
        <v>4065</v>
      </c>
      <c r="W322" s="23" t="s">
        <v>2846</v>
      </c>
      <c r="X322" s="23" t="s">
        <v>192</v>
      </c>
      <c r="Y322" s="23" t="s">
        <v>193</v>
      </c>
      <c r="Z322" s="23" t="s">
        <v>194</v>
      </c>
      <c r="AA322" s="23" t="s">
        <v>2847</v>
      </c>
      <c r="AB322" s="23" t="s">
        <v>196</v>
      </c>
      <c r="AC322" s="23" t="s">
        <v>2848</v>
      </c>
      <c r="AD322" s="23" t="s">
        <v>2849</v>
      </c>
      <c r="AE322" s="23" t="s">
        <v>2850</v>
      </c>
      <c r="AF322" s="23" t="s">
        <v>2847</v>
      </c>
      <c r="AG322" s="23" t="s">
        <v>2851</v>
      </c>
      <c r="AH322" s="23" t="s">
        <v>202</v>
      </c>
      <c r="AI322" s="23" t="s">
        <v>269</v>
      </c>
      <c r="AJ322" s="23" t="s">
        <v>2852</v>
      </c>
      <c r="AK322" s="23">
        <v>0</v>
      </c>
      <c r="AL322" s="23" t="s">
        <v>2853</v>
      </c>
      <c r="AM322" s="33" t="s">
        <v>351</v>
      </c>
      <c r="AN322" s="33" t="s">
        <v>207</v>
      </c>
      <c r="AO322" s="23" t="s">
        <v>208</v>
      </c>
      <c r="AP322" s="23" t="s">
        <v>38</v>
      </c>
      <c r="AQ322" s="23"/>
      <c r="AR322" s="23"/>
      <c r="AS322" s="23"/>
      <c r="AT322" s="23"/>
      <c r="AU322" s="36">
        <v>17.584</v>
      </c>
      <c r="AV322" s="36">
        <v>17.584</v>
      </c>
      <c r="AW322" s="36">
        <f t="shared" si="68"/>
        <v>17.584</v>
      </c>
      <c r="AX322" s="36">
        <f t="shared" si="78"/>
        <v>0</v>
      </c>
      <c r="AY322" s="36">
        <v>0</v>
      </c>
      <c r="AZ322" s="36"/>
      <c r="BA322" s="40">
        <v>852</v>
      </c>
      <c r="BB322" s="40">
        <v>66</v>
      </c>
      <c r="BC322" s="23" t="s">
        <v>210</v>
      </c>
      <c r="BD322" s="23" t="s">
        <v>210</v>
      </c>
      <c r="BE322" s="23" t="s">
        <v>211</v>
      </c>
      <c r="BF322" s="23">
        <v>0</v>
      </c>
      <c r="BG322" s="23" t="s">
        <v>212</v>
      </c>
      <c r="BH322" s="23" t="s">
        <v>210</v>
      </c>
      <c r="BI322" s="23" t="s">
        <v>210</v>
      </c>
      <c r="BJ322" s="23">
        <v>0</v>
      </c>
      <c r="BK322" s="23" t="s">
        <v>210</v>
      </c>
      <c r="BL322" s="23">
        <v>0</v>
      </c>
      <c r="BM322" s="23" t="s">
        <v>2854</v>
      </c>
      <c r="BN322" s="23">
        <v>13648261966</v>
      </c>
      <c r="BO322" s="23"/>
      <c r="BP322" s="23" t="s">
        <v>209</v>
      </c>
      <c r="BQ322" s="49">
        <f t="shared" si="69"/>
        <v>17.584</v>
      </c>
      <c r="BR322" s="49">
        <f t="shared" si="67"/>
        <v>17.584</v>
      </c>
      <c r="BS322" s="49">
        <f t="shared" si="70"/>
        <v>14</v>
      </c>
      <c r="BT322" s="49">
        <f t="shared" si="71"/>
        <v>3.584</v>
      </c>
      <c r="BU322" s="49">
        <f t="shared" si="79"/>
        <v>0</v>
      </c>
      <c r="BV322" s="49">
        <f t="shared" si="72"/>
        <v>0</v>
      </c>
      <c r="BW322" s="49">
        <f t="shared" si="73"/>
        <v>0</v>
      </c>
      <c r="BX322" s="49">
        <f t="shared" si="74"/>
        <v>14</v>
      </c>
      <c r="BY322" s="49">
        <v>14</v>
      </c>
      <c r="BZ322" s="52" t="s">
        <v>4078</v>
      </c>
      <c r="CA322" s="52" t="s">
        <v>4079</v>
      </c>
      <c r="CB322" s="36"/>
      <c r="CC322" s="36"/>
      <c r="CD322" s="36"/>
      <c r="CE322" s="36">
        <f t="shared" si="75"/>
        <v>3.584</v>
      </c>
      <c r="CF322" s="36">
        <v>3.584</v>
      </c>
      <c r="CG322" s="36" t="s">
        <v>4066</v>
      </c>
      <c r="CH322" s="36" t="s">
        <v>4115</v>
      </c>
      <c r="CI322" s="36"/>
      <c r="CJ322" s="36"/>
      <c r="CK322" s="36"/>
      <c r="CL322" s="36"/>
      <c r="CM322" s="36"/>
      <c r="CN322" s="36"/>
      <c r="CO322" s="36"/>
      <c r="CP322" s="36"/>
      <c r="CQ322" s="36">
        <f t="shared" si="76"/>
        <v>0</v>
      </c>
      <c r="CR322" s="36"/>
      <c r="CS322" s="36"/>
      <c r="CT322" s="36"/>
      <c r="CU322" s="36"/>
      <c r="CV322" s="36"/>
      <c r="CW322" s="36"/>
      <c r="CX322" s="59">
        <f t="shared" si="80"/>
        <v>0</v>
      </c>
      <c r="CY322" s="36"/>
      <c r="CZ322" s="36"/>
      <c r="DA322" s="36"/>
      <c r="DB322" s="36"/>
      <c r="DC322" s="36"/>
      <c r="DD322" s="36"/>
      <c r="DE322" s="59">
        <f t="shared" si="77"/>
        <v>14</v>
      </c>
      <c r="DF322" s="59">
        <v>14</v>
      </c>
      <c r="DG322" s="59">
        <v>0</v>
      </c>
      <c r="DH322" s="59"/>
      <c r="DI322" s="59"/>
      <c r="DJ322" s="59"/>
      <c r="DK322" s="59" t="s">
        <v>4070</v>
      </c>
      <c r="DL322" s="59">
        <v>0</v>
      </c>
      <c r="DM322" s="23">
        <v>0</v>
      </c>
    </row>
    <row r="323" s="9" customFormat="1" ht="70" customHeight="1" spans="1:117">
      <c r="A323" s="23"/>
      <c r="B323" s="23"/>
      <c r="C323" s="23"/>
      <c r="D323" s="23"/>
      <c r="E323" s="23"/>
      <c r="F323" s="23"/>
      <c r="G323" s="23"/>
      <c r="H323" s="23"/>
      <c r="I323" s="23"/>
      <c r="J323" s="23"/>
      <c r="K323" s="23"/>
      <c r="L323" s="23"/>
      <c r="M323" s="23"/>
      <c r="N323" s="23"/>
      <c r="O323" s="23"/>
      <c r="P323" s="23"/>
      <c r="Q323" s="23">
        <f>SUBTOTAL(103,$W$7:W323)*1</f>
        <v>317</v>
      </c>
      <c r="R323" s="23"/>
      <c r="S323" s="23"/>
      <c r="T323" s="23"/>
      <c r="U323" s="23"/>
      <c r="V323" s="23" t="s">
        <v>4065</v>
      </c>
      <c r="W323" s="23" t="s">
        <v>2855</v>
      </c>
      <c r="X323" s="23" t="s">
        <v>192</v>
      </c>
      <c r="Y323" s="23" t="s">
        <v>193</v>
      </c>
      <c r="Z323" s="23" t="s">
        <v>194</v>
      </c>
      <c r="AA323" s="23" t="s">
        <v>2856</v>
      </c>
      <c r="AB323" s="23" t="s">
        <v>196</v>
      </c>
      <c r="AC323" s="23" t="s">
        <v>2857</v>
      </c>
      <c r="AD323" s="23" t="s">
        <v>2858</v>
      </c>
      <c r="AE323" s="23" t="s">
        <v>2859</v>
      </c>
      <c r="AF323" s="23" t="s">
        <v>2856</v>
      </c>
      <c r="AG323" s="23" t="s">
        <v>2851</v>
      </c>
      <c r="AH323" s="23" t="s">
        <v>202</v>
      </c>
      <c r="AI323" s="23" t="s">
        <v>269</v>
      </c>
      <c r="AJ323" s="23" t="s">
        <v>2860</v>
      </c>
      <c r="AK323" s="23">
        <v>0</v>
      </c>
      <c r="AL323" s="23" t="s">
        <v>2861</v>
      </c>
      <c r="AM323" s="33" t="s">
        <v>351</v>
      </c>
      <c r="AN323" s="33" t="s">
        <v>207</v>
      </c>
      <c r="AO323" s="23" t="s">
        <v>208</v>
      </c>
      <c r="AP323" s="23" t="s">
        <v>38</v>
      </c>
      <c r="AQ323" s="23"/>
      <c r="AR323" s="23"/>
      <c r="AS323" s="23"/>
      <c r="AT323" s="23"/>
      <c r="AU323" s="36">
        <v>16.261</v>
      </c>
      <c r="AV323" s="36">
        <v>16.261</v>
      </c>
      <c r="AW323" s="36">
        <f t="shared" si="68"/>
        <v>16.261</v>
      </c>
      <c r="AX323" s="36">
        <f t="shared" si="78"/>
        <v>0</v>
      </c>
      <c r="AY323" s="36">
        <v>0</v>
      </c>
      <c r="AZ323" s="36"/>
      <c r="BA323" s="40">
        <v>464</v>
      </c>
      <c r="BB323" s="40">
        <v>45</v>
      </c>
      <c r="BC323" s="23" t="s">
        <v>210</v>
      </c>
      <c r="BD323" s="23" t="s">
        <v>210</v>
      </c>
      <c r="BE323" s="23" t="s">
        <v>211</v>
      </c>
      <c r="BF323" s="23">
        <v>0</v>
      </c>
      <c r="BG323" s="23" t="s">
        <v>212</v>
      </c>
      <c r="BH323" s="23" t="s">
        <v>210</v>
      </c>
      <c r="BI323" s="23" t="s">
        <v>210</v>
      </c>
      <c r="BJ323" s="23">
        <v>0</v>
      </c>
      <c r="BK323" s="23" t="s">
        <v>210</v>
      </c>
      <c r="BL323" s="23">
        <v>0</v>
      </c>
      <c r="BM323" s="23" t="s">
        <v>2862</v>
      </c>
      <c r="BN323" s="23">
        <v>13896431456</v>
      </c>
      <c r="BO323" s="23"/>
      <c r="BP323" s="23" t="s">
        <v>209</v>
      </c>
      <c r="BQ323" s="49">
        <f t="shared" si="69"/>
        <v>16.261</v>
      </c>
      <c r="BR323" s="49">
        <f t="shared" si="67"/>
        <v>16.261</v>
      </c>
      <c r="BS323" s="49">
        <f t="shared" si="70"/>
        <v>13</v>
      </c>
      <c r="BT323" s="49">
        <f t="shared" si="71"/>
        <v>3.261</v>
      </c>
      <c r="BU323" s="49">
        <f t="shared" si="79"/>
        <v>0</v>
      </c>
      <c r="BV323" s="49">
        <f t="shared" si="72"/>
        <v>0</v>
      </c>
      <c r="BW323" s="49">
        <f t="shared" si="73"/>
        <v>0</v>
      </c>
      <c r="BX323" s="49">
        <f t="shared" si="74"/>
        <v>13</v>
      </c>
      <c r="BY323" s="49">
        <v>13</v>
      </c>
      <c r="BZ323" s="52" t="s">
        <v>4078</v>
      </c>
      <c r="CA323" s="52" t="s">
        <v>4079</v>
      </c>
      <c r="CB323" s="36"/>
      <c r="CC323" s="36"/>
      <c r="CD323" s="36"/>
      <c r="CE323" s="36">
        <f t="shared" si="75"/>
        <v>3.261</v>
      </c>
      <c r="CF323" s="36">
        <v>3.261</v>
      </c>
      <c r="CG323" s="36" t="s">
        <v>4066</v>
      </c>
      <c r="CH323" s="36" t="s">
        <v>4115</v>
      </c>
      <c r="CI323" s="36"/>
      <c r="CJ323" s="36"/>
      <c r="CK323" s="36"/>
      <c r="CL323" s="36"/>
      <c r="CM323" s="36"/>
      <c r="CN323" s="36"/>
      <c r="CO323" s="36"/>
      <c r="CP323" s="36"/>
      <c r="CQ323" s="36">
        <f t="shared" si="76"/>
        <v>0</v>
      </c>
      <c r="CR323" s="36"/>
      <c r="CS323" s="36"/>
      <c r="CT323" s="36"/>
      <c r="CU323" s="36"/>
      <c r="CV323" s="36"/>
      <c r="CW323" s="36"/>
      <c r="CX323" s="59">
        <f t="shared" si="80"/>
        <v>0</v>
      </c>
      <c r="CY323" s="36"/>
      <c r="CZ323" s="36"/>
      <c r="DA323" s="36"/>
      <c r="DB323" s="36"/>
      <c r="DC323" s="36"/>
      <c r="DD323" s="36"/>
      <c r="DE323" s="59">
        <f t="shared" si="77"/>
        <v>13</v>
      </c>
      <c r="DF323" s="59">
        <v>13</v>
      </c>
      <c r="DG323" s="59">
        <v>0</v>
      </c>
      <c r="DH323" s="59"/>
      <c r="DI323" s="59"/>
      <c r="DJ323" s="59"/>
      <c r="DK323" s="59" t="s">
        <v>4070</v>
      </c>
      <c r="DL323" s="59">
        <v>0</v>
      </c>
      <c r="DM323" s="23">
        <v>0</v>
      </c>
    </row>
    <row r="324" s="9" customFormat="1" ht="70" customHeight="1" spans="1:117">
      <c r="A324" s="23"/>
      <c r="B324" s="23"/>
      <c r="C324" s="23"/>
      <c r="D324" s="23"/>
      <c r="E324" s="23"/>
      <c r="F324" s="23"/>
      <c r="G324" s="23"/>
      <c r="H324" s="23"/>
      <c r="I324" s="23"/>
      <c r="J324" s="23"/>
      <c r="K324" s="23"/>
      <c r="L324" s="23"/>
      <c r="M324" s="23"/>
      <c r="N324" s="23"/>
      <c r="O324" s="23"/>
      <c r="P324" s="23"/>
      <c r="Q324" s="23">
        <f>SUBTOTAL(103,$W$7:W324)*1</f>
        <v>318</v>
      </c>
      <c r="R324" s="23"/>
      <c r="S324" s="23"/>
      <c r="T324" s="30"/>
      <c r="U324" s="23"/>
      <c r="V324" s="23" t="s">
        <v>4065</v>
      </c>
      <c r="W324" s="23" t="s">
        <v>2863</v>
      </c>
      <c r="X324" s="23" t="s">
        <v>192</v>
      </c>
      <c r="Y324" s="23" t="s">
        <v>193</v>
      </c>
      <c r="Z324" s="23" t="s">
        <v>194</v>
      </c>
      <c r="AA324" s="23" t="s">
        <v>2864</v>
      </c>
      <c r="AB324" s="23" t="s">
        <v>196</v>
      </c>
      <c r="AC324" s="23" t="s">
        <v>75</v>
      </c>
      <c r="AD324" s="23" t="s">
        <v>2865</v>
      </c>
      <c r="AE324" s="23" t="s">
        <v>2866</v>
      </c>
      <c r="AF324" s="23" t="s">
        <v>2867</v>
      </c>
      <c r="AG324" s="23" t="s">
        <v>2868</v>
      </c>
      <c r="AH324" s="23" t="s">
        <v>202</v>
      </c>
      <c r="AI324" s="23" t="s">
        <v>269</v>
      </c>
      <c r="AJ324" s="23" t="s">
        <v>2869</v>
      </c>
      <c r="AK324" s="23">
        <v>0</v>
      </c>
      <c r="AL324" s="23" t="s">
        <v>2870</v>
      </c>
      <c r="AM324" s="33" t="s">
        <v>351</v>
      </c>
      <c r="AN324" s="33" t="s">
        <v>207</v>
      </c>
      <c r="AO324" s="23" t="s">
        <v>208</v>
      </c>
      <c r="AP324" s="23" t="s">
        <v>74</v>
      </c>
      <c r="AQ324" s="23"/>
      <c r="AR324" s="23"/>
      <c r="AS324" s="23"/>
      <c r="AT324" s="23"/>
      <c r="AU324" s="36">
        <v>17.9</v>
      </c>
      <c r="AV324" s="36">
        <v>17.9</v>
      </c>
      <c r="AW324" s="36">
        <f t="shared" si="68"/>
        <v>17.9</v>
      </c>
      <c r="AX324" s="36">
        <f t="shared" si="78"/>
        <v>0</v>
      </c>
      <c r="AY324" s="36">
        <v>0</v>
      </c>
      <c r="AZ324" s="36"/>
      <c r="BA324" s="40">
        <v>106</v>
      </c>
      <c r="BB324" s="40">
        <v>42</v>
      </c>
      <c r="BC324" s="23" t="s">
        <v>210</v>
      </c>
      <c r="BD324" s="23" t="s">
        <v>210</v>
      </c>
      <c r="BE324" s="23" t="s">
        <v>211</v>
      </c>
      <c r="BF324" s="23">
        <v>0</v>
      </c>
      <c r="BG324" s="23" t="s">
        <v>212</v>
      </c>
      <c r="BH324" s="23" t="s">
        <v>210</v>
      </c>
      <c r="BI324" s="23" t="s">
        <v>210</v>
      </c>
      <c r="BJ324" s="23">
        <v>0</v>
      </c>
      <c r="BK324" s="23" t="s">
        <v>210</v>
      </c>
      <c r="BL324" s="23">
        <v>0</v>
      </c>
      <c r="BM324" s="23" t="s">
        <v>2871</v>
      </c>
      <c r="BN324" s="23" t="s">
        <v>2872</v>
      </c>
      <c r="BO324" s="23"/>
      <c r="BP324" s="23" t="s">
        <v>209</v>
      </c>
      <c r="BQ324" s="49">
        <f t="shared" si="69"/>
        <v>17.9</v>
      </c>
      <c r="BR324" s="49">
        <f t="shared" si="67"/>
        <v>17.9</v>
      </c>
      <c r="BS324" s="49">
        <f t="shared" si="70"/>
        <v>14</v>
      </c>
      <c r="BT324" s="49">
        <f t="shared" si="71"/>
        <v>3.9</v>
      </c>
      <c r="BU324" s="49">
        <f t="shared" si="79"/>
        <v>0</v>
      </c>
      <c r="BV324" s="49">
        <f t="shared" si="72"/>
        <v>0</v>
      </c>
      <c r="BW324" s="49">
        <f t="shared" si="73"/>
        <v>0</v>
      </c>
      <c r="BX324" s="49">
        <f t="shared" si="74"/>
        <v>14</v>
      </c>
      <c r="BY324" s="49">
        <v>14</v>
      </c>
      <c r="BZ324" s="52" t="s">
        <v>4078</v>
      </c>
      <c r="CA324" s="52" t="s">
        <v>4079</v>
      </c>
      <c r="CB324" s="36"/>
      <c r="CC324" s="36"/>
      <c r="CD324" s="36"/>
      <c r="CE324" s="36">
        <f t="shared" si="75"/>
        <v>3.9</v>
      </c>
      <c r="CF324" s="36">
        <v>3.9</v>
      </c>
      <c r="CG324" s="36" t="s">
        <v>4066</v>
      </c>
      <c r="CH324" s="36" t="s">
        <v>4115</v>
      </c>
      <c r="CI324" s="36"/>
      <c r="CJ324" s="36"/>
      <c r="CK324" s="36"/>
      <c r="CL324" s="36"/>
      <c r="CM324" s="36"/>
      <c r="CN324" s="36"/>
      <c r="CO324" s="36"/>
      <c r="CP324" s="36"/>
      <c r="CQ324" s="36">
        <f t="shared" si="76"/>
        <v>0</v>
      </c>
      <c r="CR324" s="36"/>
      <c r="CS324" s="36"/>
      <c r="CT324" s="36"/>
      <c r="CU324" s="36"/>
      <c r="CV324" s="36"/>
      <c r="CW324" s="36"/>
      <c r="CX324" s="59">
        <f t="shared" si="80"/>
        <v>0</v>
      </c>
      <c r="CY324" s="36"/>
      <c r="CZ324" s="36"/>
      <c r="DA324" s="36"/>
      <c r="DB324" s="36"/>
      <c r="DC324" s="36"/>
      <c r="DD324" s="36"/>
      <c r="DE324" s="59">
        <f t="shared" si="77"/>
        <v>13.96</v>
      </c>
      <c r="DF324" s="59">
        <v>13.96</v>
      </c>
      <c r="DG324" s="59">
        <v>0</v>
      </c>
      <c r="DH324" s="59"/>
      <c r="DI324" s="59"/>
      <c r="DJ324" s="59"/>
      <c r="DK324" s="59" t="s">
        <v>4070</v>
      </c>
      <c r="DL324" s="59">
        <v>0</v>
      </c>
      <c r="DM324" s="23">
        <v>0</v>
      </c>
    </row>
    <row r="325" s="9" customFormat="1" ht="70" customHeight="1" spans="1:117">
      <c r="A325" s="23"/>
      <c r="B325" s="23"/>
      <c r="C325" s="23"/>
      <c r="D325" s="23"/>
      <c r="E325" s="23"/>
      <c r="F325" s="23"/>
      <c r="G325" s="23"/>
      <c r="H325" s="23"/>
      <c r="I325" s="23"/>
      <c r="J325" s="23"/>
      <c r="K325" s="23"/>
      <c r="L325" s="23"/>
      <c r="M325" s="23"/>
      <c r="N325" s="23"/>
      <c r="O325" s="23"/>
      <c r="P325" s="23"/>
      <c r="Q325" s="23">
        <f>SUBTOTAL(103,$W$7:W325)*1</f>
        <v>319</v>
      </c>
      <c r="R325" s="23"/>
      <c r="S325" s="23"/>
      <c r="T325" s="23"/>
      <c r="U325" s="23"/>
      <c r="V325" s="23" t="s">
        <v>4065</v>
      </c>
      <c r="W325" s="23" t="s">
        <v>2873</v>
      </c>
      <c r="X325" s="23" t="s">
        <v>192</v>
      </c>
      <c r="Y325" s="23" t="s">
        <v>193</v>
      </c>
      <c r="Z325" s="23" t="s">
        <v>194</v>
      </c>
      <c r="AA325" s="23" t="s">
        <v>2874</v>
      </c>
      <c r="AB325" s="23" t="s">
        <v>196</v>
      </c>
      <c r="AC325" s="23" t="s">
        <v>75</v>
      </c>
      <c r="AD325" s="23" t="s">
        <v>2875</v>
      </c>
      <c r="AE325" s="23" t="s">
        <v>2876</v>
      </c>
      <c r="AF325" s="23" t="s">
        <v>2877</v>
      </c>
      <c r="AG325" s="23" t="s">
        <v>2878</v>
      </c>
      <c r="AH325" s="23" t="s">
        <v>202</v>
      </c>
      <c r="AI325" s="23" t="s">
        <v>269</v>
      </c>
      <c r="AJ325" s="23" t="s">
        <v>2879</v>
      </c>
      <c r="AK325" s="23">
        <v>0</v>
      </c>
      <c r="AL325" s="23" t="s">
        <v>2880</v>
      </c>
      <c r="AM325" s="33" t="s">
        <v>351</v>
      </c>
      <c r="AN325" s="33" t="s">
        <v>207</v>
      </c>
      <c r="AO325" s="23" t="s">
        <v>208</v>
      </c>
      <c r="AP325" s="23" t="s">
        <v>74</v>
      </c>
      <c r="AQ325" s="23"/>
      <c r="AR325" s="23"/>
      <c r="AS325" s="23"/>
      <c r="AT325" s="23"/>
      <c r="AU325" s="36">
        <v>30.09</v>
      </c>
      <c r="AV325" s="36">
        <v>30.09</v>
      </c>
      <c r="AW325" s="36">
        <f t="shared" si="68"/>
        <v>30.09</v>
      </c>
      <c r="AX325" s="36">
        <f t="shared" si="78"/>
        <v>0</v>
      </c>
      <c r="AY325" s="36">
        <v>0</v>
      </c>
      <c r="AZ325" s="36"/>
      <c r="BA325" s="40">
        <v>346</v>
      </c>
      <c r="BB325" s="40">
        <v>39</v>
      </c>
      <c r="BC325" s="23" t="s">
        <v>210</v>
      </c>
      <c r="BD325" s="23" t="s">
        <v>210</v>
      </c>
      <c r="BE325" s="23" t="s">
        <v>211</v>
      </c>
      <c r="BF325" s="23">
        <v>0</v>
      </c>
      <c r="BG325" s="23" t="s">
        <v>212</v>
      </c>
      <c r="BH325" s="23" t="s">
        <v>210</v>
      </c>
      <c r="BI325" s="23" t="s">
        <v>210</v>
      </c>
      <c r="BJ325" s="23">
        <v>0</v>
      </c>
      <c r="BK325" s="23" t="s">
        <v>210</v>
      </c>
      <c r="BL325" s="23">
        <v>0</v>
      </c>
      <c r="BM325" s="23" t="s">
        <v>2871</v>
      </c>
      <c r="BN325" s="23" t="s">
        <v>2872</v>
      </c>
      <c r="BO325" s="23"/>
      <c r="BP325" s="23" t="s">
        <v>209</v>
      </c>
      <c r="BQ325" s="49">
        <f t="shared" si="69"/>
        <v>30.09</v>
      </c>
      <c r="BR325" s="49">
        <f t="shared" si="67"/>
        <v>24</v>
      </c>
      <c r="BS325" s="49">
        <f t="shared" si="70"/>
        <v>0</v>
      </c>
      <c r="BT325" s="49">
        <f t="shared" si="71"/>
        <v>24</v>
      </c>
      <c r="BU325" s="49">
        <f t="shared" si="79"/>
        <v>0</v>
      </c>
      <c r="BV325" s="49">
        <f t="shared" si="72"/>
        <v>6.09</v>
      </c>
      <c r="BW325" s="49">
        <f t="shared" si="73"/>
        <v>0</v>
      </c>
      <c r="BX325" s="49">
        <f t="shared" si="74"/>
        <v>0</v>
      </c>
      <c r="BY325" s="36"/>
      <c r="BZ325" s="36"/>
      <c r="CA325" s="36"/>
      <c r="CB325" s="36"/>
      <c r="CC325" s="36"/>
      <c r="CD325" s="36"/>
      <c r="CE325" s="36">
        <f t="shared" si="75"/>
        <v>24</v>
      </c>
      <c r="CF325" s="36">
        <v>24</v>
      </c>
      <c r="CG325" s="36" t="s">
        <v>4066</v>
      </c>
      <c r="CH325" s="36" t="s">
        <v>4440</v>
      </c>
      <c r="CI325" s="36"/>
      <c r="CJ325" s="36"/>
      <c r="CK325" s="36"/>
      <c r="CL325" s="36"/>
      <c r="CM325" s="36"/>
      <c r="CN325" s="36"/>
      <c r="CO325" s="36"/>
      <c r="CP325" s="36"/>
      <c r="CQ325" s="36">
        <f t="shared" si="76"/>
        <v>6.09</v>
      </c>
      <c r="CR325" s="36">
        <v>6.09</v>
      </c>
      <c r="CS325" s="36" t="s">
        <v>4437</v>
      </c>
      <c r="CT325" s="36" t="s">
        <v>4438</v>
      </c>
      <c r="CU325" s="36"/>
      <c r="CV325" s="36"/>
      <c r="CW325" s="36"/>
      <c r="CX325" s="59">
        <f t="shared" si="80"/>
        <v>0</v>
      </c>
      <c r="CY325" s="36"/>
      <c r="CZ325" s="36"/>
      <c r="DA325" s="36"/>
      <c r="DB325" s="36"/>
      <c r="DC325" s="36"/>
      <c r="DD325" s="36"/>
      <c r="DE325" s="59">
        <f t="shared" si="77"/>
        <v>23.99</v>
      </c>
      <c r="DF325" s="59">
        <v>0</v>
      </c>
      <c r="DG325" s="59">
        <v>23.99</v>
      </c>
      <c r="DH325" s="59"/>
      <c r="DI325" s="59"/>
      <c r="DJ325" s="59"/>
      <c r="DK325" s="59" t="s">
        <v>4070</v>
      </c>
      <c r="DL325" s="59">
        <v>0</v>
      </c>
      <c r="DM325" s="23">
        <v>0</v>
      </c>
    </row>
    <row r="326" s="9" customFormat="1" ht="70" customHeight="1" spans="1:117">
      <c r="A326" s="23"/>
      <c r="B326" s="23"/>
      <c r="C326" s="23"/>
      <c r="D326" s="23"/>
      <c r="E326" s="23"/>
      <c r="F326" s="23"/>
      <c r="G326" s="23"/>
      <c r="H326" s="23"/>
      <c r="I326" s="23"/>
      <c r="J326" s="23"/>
      <c r="K326" s="23"/>
      <c r="L326" s="23"/>
      <c r="M326" s="23"/>
      <c r="N326" s="23"/>
      <c r="O326" s="23"/>
      <c r="P326" s="23"/>
      <c r="Q326" s="23">
        <f>SUBTOTAL(103,$W$7:W326)*1</f>
        <v>320</v>
      </c>
      <c r="R326" s="23"/>
      <c r="S326" s="23"/>
      <c r="T326" s="30"/>
      <c r="U326" s="23"/>
      <c r="V326" s="23" t="s">
        <v>4065</v>
      </c>
      <c r="W326" s="23" t="s">
        <v>2881</v>
      </c>
      <c r="X326" s="23" t="s">
        <v>192</v>
      </c>
      <c r="Y326" s="23" t="s">
        <v>193</v>
      </c>
      <c r="Z326" s="23" t="s">
        <v>194</v>
      </c>
      <c r="AA326" s="23" t="s">
        <v>2882</v>
      </c>
      <c r="AB326" s="23" t="s">
        <v>196</v>
      </c>
      <c r="AC326" s="23" t="s">
        <v>75</v>
      </c>
      <c r="AD326" s="23" t="s">
        <v>2875</v>
      </c>
      <c r="AE326" s="23" t="s">
        <v>2883</v>
      </c>
      <c r="AF326" s="23" t="s">
        <v>2884</v>
      </c>
      <c r="AG326" s="23" t="s">
        <v>2885</v>
      </c>
      <c r="AH326" s="23" t="s">
        <v>202</v>
      </c>
      <c r="AI326" s="23" t="s">
        <v>269</v>
      </c>
      <c r="AJ326" s="23" t="s">
        <v>2886</v>
      </c>
      <c r="AK326" s="23">
        <v>0</v>
      </c>
      <c r="AL326" s="23" t="s">
        <v>2880</v>
      </c>
      <c r="AM326" s="33" t="s">
        <v>351</v>
      </c>
      <c r="AN326" s="33" t="s">
        <v>207</v>
      </c>
      <c r="AO326" s="23" t="s">
        <v>208</v>
      </c>
      <c r="AP326" s="23" t="s">
        <v>74</v>
      </c>
      <c r="AQ326" s="23"/>
      <c r="AR326" s="23"/>
      <c r="AS326" s="23"/>
      <c r="AT326" s="23"/>
      <c r="AU326" s="36">
        <v>25.17</v>
      </c>
      <c r="AV326" s="36">
        <v>25.17</v>
      </c>
      <c r="AW326" s="36">
        <f t="shared" si="68"/>
        <v>25.17</v>
      </c>
      <c r="AX326" s="36">
        <f t="shared" si="78"/>
        <v>0</v>
      </c>
      <c r="AY326" s="36">
        <v>0</v>
      </c>
      <c r="AZ326" s="36"/>
      <c r="BA326" s="40">
        <v>346</v>
      </c>
      <c r="BB326" s="40">
        <v>39</v>
      </c>
      <c r="BC326" s="23" t="s">
        <v>210</v>
      </c>
      <c r="BD326" s="23" t="s">
        <v>210</v>
      </c>
      <c r="BE326" s="23" t="s">
        <v>211</v>
      </c>
      <c r="BF326" s="23">
        <v>0</v>
      </c>
      <c r="BG326" s="23" t="s">
        <v>212</v>
      </c>
      <c r="BH326" s="23" t="s">
        <v>210</v>
      </c>
      <c r="BI326" s="23" t="s">
        <v>210</v>
      </c>
      <c r="BJ326" s="23">
        <v>0</v>
      </c>
      <c r="BK326" s="23" t="s">
        <v>210</v>
      </c>
      <c r="BL326" s="23">
        <v>0</v>
      </c>
      <c r="BM326" s="23" t="s">
        <v>2871</v>
      </c>
      <c r="BN326" s="23" t="s">
        <v>2872</v>
      </c>
      <c r="BO326" s="23"/>
      <c r="BP326" s="23" t="s">
        <v>209</v>
      </c>
      <c r="BQ326" s="49">
        <f t="shared" si="69"/>
        <v>25.17</v>
      </c>
      <c r="BR326" s="49">
        <f t="shared" ref="BR326:BR389" si="81">BS326+BT326+BU326</f>
        <v>20</v>
      </c>
      <c r="BS326" s="49">
        <f t="shared" si="70"/>
        <v>0</v>
      </c>
      <c r="BT326" s="49">
        <f t="shared" si="71"/>
        <v>20</v>
      </c>
      <c r="BU326" s="49">
        <f t="shared" si="79"/>
        <v>0</v>
      </c>
      <c r="BV326" s="49">
        <f t="shared" si="72"/>
        <v>5.17</v>
      </c>
      <c r="BW326" s="49">
        <f t="shared" si="73"/>
        <v>0</v>
      </c>
      <c r="BX326" s="49">
        <f t="shared" si="74"/>
        <v>0</v>
      </c>
      <c r="BY326" s="36"/>
      <c r="BZ326" s="36"/>
      <c r="CA326" s="36"/>
      <c r="CB326" s="36"/>
      <c r="CC326" s="36"/>
      <c r="CD326" s="36"/>
      <c r="CE326" s="36">
        <f t="shared" si="75"/>
        <v>20</v>
      </c>
      <c r="CF326" s="36">
        <v>20</v>
      </c>
      <c r="CG326" s="36" t="s">
        <v>4066</v>
      </c>
      <c r="CH326" s="36" t="s">
        <v>4440</v>
      </c>
      <c r="CI326" s="36"/>
      <c r="CJ326" s="36"/>
      <c r="CK326" s="36"/>
      <c r="CL326" s="36"/>
      <c r="CM326" s="36"/>
      <c r="CN326" s="36"/>
      <c r="CO326" s="36"/>
      <c r="CP326" s="36"/>
      <c r="CQ326" s="36">
        <f t="shared" si="76"/>
        <v>5.17</v>
      </c>
      <c r="CR326" s="36">
        <v>5.17</v>
      </c>
      <c r="CS326" s="36" t="s">
        <v>4437</v>
      </c>
      <c r="CT326" s="36" t="s">
        <v>4438</v>
      </c>
      <c r="CU326" s="36"/>
      <c r="CV326" s="36"/>
      <c r="CW326" s="36"/>
      <c r="CX326" s="59">
        <f t="shared" si="80"/>
        <v>0</v>
      </c>
      <c r="CY326" s="36"/>
      <c r="CZ326" s="36"/>
      <c r="DA326" s="36"/>
      <c r="DB326" s="36"/>
      <c r="DC326" s="36"/>
      <c r="DD326" s="36"/>
      <c r="DE326" s="59">
        <f t="shared" si="77"/>
        <v>19.95</v>
      </c>
      <c r="DF326" s="59">
        <v>0</v>
      </c>
      <c r="DG326" s="59">
        <v>19.95</v>
      </c>
      <c r="DH326" s="59"/>
      <c r="DI326" s="59"/>
      <c r="DJ326" s="59"/>
      <c r="DK326" s="59" t="s">
        <v>4070</v>
      </c>
      <c r="DL326" s="59">
        <v>0</v>
      </c>
      <c r="DM326" s="23">
        <v>0</v>
      </c>
    </row>
    <row r="327" s="9" customFormat="1" ht="70" customHeight="1" spans="1:117">
      <c r="A327" s="23"/>
      <c r="B327" s="23"/>
      <c r="C327" s="23"/>
      <c r="D327" s="23"/>
      <c r="E327" s="23"/>
      <c r="F327" s="23"/>
      <c r="G327" s="23"/>
      <c r="H327" s="23"/>
      <c r="I327" s="23"/>
      <c r="J327" s="23"/>
      <c r="K327" s="23"/>
      <c r="L327" s="23"/>
      <c r="M327" s="23"/>
      <c r="N327" s="23"/>
      <c r="O327" s="23"/>
      <c r="P327" s="23"/>
      <c r="Q327" s="23">
        <f>SUBTOTAL(103,$W$7:W327)*1</f>
        <v>321</v>
      </c>
      <c r="R327" s="23"/>
      <c r="S327" s="23"/>
      <c r="T327" s="23"/>
      <c r="U327" s="23"/>
      <c r="V327" s="23" t="s">
        <v>4065</v>
      </c>
      <c r="W327" s="23" t="s">
        <v>2887</v>
      </c>
      <c r="X327" s="23" t="s">
        <v>192</v>
      </c>
      <c r="Y327" s="23" t="s">
        <v>193</v>
      </c>
      <c r="Z327" s="23" t="s">
        <v>194</v>
      </c>
      <c r="AA327" s="23" t="s">
        <v>2888</v>
      </c>
      <c r="AB327" s="23" t="s">
        <v>196</v>
      </c>
      <c r="AC327" s="23" t="s">
        <v>438</v>
      </c>
      <c r="AD327" s="23" t="s">
        <v>2889</v>
      </c>
      <c r="AE327" s="23" t="s">
        <v>2890</v>
      </c>
      <c r="AF327" s="23" t="s">
        <v>2891</v>
      </c>
      <c r="AG327" s="23" t="s">
        <v>2892</v>
      </c>
      <c r="AH327" s="23" t="s">
        <v>202</v>
      </c>
      <c r="AI327" s="23" t="s">
        <v>269</v>
      </c>
      <c r="AJ327" s="23" t="s">
        <v>2893</v>
      </c>
      <c r="AK327" s="23">
        <v>0</v>
      </c>
      <c r="AL327" s="23" t="s">
        <v>2894</v>
      </c>
      <c r="AM327" s="33" t="s">
        <v>351</v>
      </c>
      <c r="AN327" s="33" t="s">
        <v>207</v>
      </c>
      <c r="AO327" s="23" t="s">
        <v>208</v>
      </c>
      <c r="AP327" s="23" t="s">
        <v>56</v>
      </c>
      <c r="AQ327" s="23"/>
      <c r="AR327" s="23"/>
      <c r="AS327" s="23"/>
      <c r="AT327" s="23"/>
      <c r="AU327" s="36">
        <v>55.712</v>
      </c>
      <c r="AV327" s="36">
        <v>55.712</v>
      </c>
      <c r="AW327" s="36">
        <f t="shared" ref="AW327:AW390" si="82">BR327+BV327+BW327</f>
        <v>55.712</v>
      </c>
      <c r="AX327" s="36">
        <f t="shared" si="78"/>
        <v>0</v>
      </c>
      <c r="AY327" s="36">
        <v>0</v>
      </c>
      <c r="AZ327" s="36"/>
      <c r="BA327" s="40">
        <v>4003</v>
      </c>
      <c r="BB327" s="40">
        <v>311</v>
      </c>
      <c r="BC327" s="23" t="s">
        <v>210</v>
      </c>
      <c r="BD327" s="23" t="s">
        <v>210</v>
      </c>
      <c r="BE327" s="23" t="s">
        <v>211</v>
      </c>
      <c r="BF327" s="23">
        <v>0</v>
      </c>
      <c r="BG327" s="23" t="s">
        <v>212</v>
      </c>
      <c r="BH327" s="23" t="s">
        <v>210</v>
      </c>
      <c r="BI327" s="23" t="s">
        <v>210</v>
      </c>
      <c r="BJ327" s="23">
        <v>0</v>
      </c>
      <c r="BK327" s="23" t="s">
        <v>210</v>
      </c>
      <c r="BL327" s="23">
        <v>0</v>
      </c>
      <c r="BM327" s="23" t="s">
        <v>2895</v>
      </c>
      <c r="BN327" s="23">
        <v>13709482193</v>
      </c>
      <c r="BO327" s="23"/>
      <c r="BP327" s="23" t="s">
        <v>209</v>
      </c>
      <c r="BQ327" s="49">
        <f t="shared" ref="BQ327:BQ390" si="83">BS327+BT327+BU327+BV327+BW327</f>
        <v>55.712</v>
      </c>
      <c r="BR327" s="49">
        <f t="shared" si="81"/>
        <v>47</v>
      </c>
      <c r="BS327" s="49">
        <f t="shared" ref="BS327:BS390" si="84">BX327</f>
        <v>0</v>
      </c>
      <c r="BT327" s="49">
        <f t="shared" ref="BT327:BT390" si="85">CE327</f>
        <v>47</v>
      </c>
      <c r="BU327" s="49">
        <f t="shared" si="79"/>
        <v>0</v>
      </c>
      <c r="BV327" s="49">
        <f t="shared" ref="BV327:BV390" si="86">CQ327</f>
        <v>8.712</v>
      </c>
      <c r="BW327" s="49">
        <f t="shared" ref="BW327:BW390" si="87">CX327</f>
        <v>0</v>
      </c>
      <c r="BX327" s="49">
        <f t="shared" ref="BX327:BX390" si="88">BY327+CB327</f>
        <v>0</v>
      </c>
      <c r="BY327" s="36"/>
      <c r="BZ327" s="36"/>
      <c r="CA327" s="36"/>
      <c r="CB327" s="36"/>
      <c r="CC327" s="36"/>
      <c r="CD327" s="36"/>
      <c r="CE327" s="36">
        <f t="shared" ref="CE327:CE390" si="89">CF327+CI327+CL327</f>
        <v>47</v>
      </c>
      <c r="CF327" s="36">
        <v>47</v>
      </c>
      <c r="CG327" s="36" t="s">
        <v>4066</v>
      </c>
      <c r="CH327" s="36" t="s">
        <v>4440</v>
      </c>
      <c r="CI327" s="36"/>
      <c r="CJ327" s="36"/>
      <c r="CK327" s="36"/>
      <c r="CL327" s="36"/>
      <c r="CM327" s="36"/>
      <c r="CN327" s="36"/>
      <c r="CO327" s="36"/>
      <c r="CP327" s="36"/>
      <c r="CQ327" s="36">
        <f t="shared" ref="CQ327:CQ390" si="90">CR327+CU327</f>
        <v>8.712</v>
      </c>
      <c r="CR327" s="36">
        <v>8.712</v>
      </c>
      <c r="CS327" s="36" t="s">
        <v>4437</v>
      </c>
      <c r="CT327" s="36" t="s">
        <v>4438</v>
      </c>
      <c r="CU327" s="36"/>
      <c r="CV327" s="36"/>
      <c r="CW327" s="36"/>
      <c r="CX327" s="59">
        <f t="shared" si="80"/>
        <v>0</v>
      </c>
      <c r="CY327" s="36"/>
      <c r="CZ327" s="36"/>
      <c r="DA327" s="36"/>
      <c r="DB327" s="36"/>
      <c r="DC327" s="36"/>
      <c r="DD327" s="36"/>
      <c r="DE327" s="59">
        <f t="shared" ref="DE327:DE390" si="91">SUM(DF327:DH327)</f>
        <v>44.57</v>
      </c>
      <c r="DF327" s="59">
        <v>0</v>
      </c>
      <c r="DG327" s="59">
        <v>44.57</v>
      </c>
      <c r="DH327" s="59"/>
      <c r="DI327" s="59"/>
      <c r="DJ327" s="59"/>
      <c r="DK327" s="59" t="s">
        <v>4070</v>
      </c>
      <c r="DL327" s="59">
        <v>0.5</v>
      </c>
      <c r="DM327" s="23">
        <v>44.568</v>
      </c>
    </row>
    <row r="328" s="9" customFormat="1" ht="70" customHeight="1" spans="1:117">
      <c r="A328" s="23"/>
      <c r="B328" s="23"/>
      <c r="C328" s="23"/>
      <c r="D328" s="23"/>
      <c r="E328" s="23"/>
      <c r="F328" s="23"/>
      <c r="G328" s="23"/>
      <c r="H328" s="23"/>
      <c r="I328" s="23"/>
      <c r="J328" s="23"/>
      <c r="K328" s="23"/>
      <c r="L328" s="23"/>
      <c r="M328" s="23"/>
      <c r="N328" s="23"/>
      <c r="O328" s="23"/>
      <c r="P328" s="23"/>
      <c r="Q328" s="23">
        <f>SUBTOTAL(103,$W$7:W328)*1</f>
        <v>322</v>
      </c>
      <c r="R328" s="23"/>
      <c r="S328" s="23"/>
      <c r="T328" s="30"/>
      <c r="U328" s="23"/>
      <c r="V328" s="23" t="s">
        <v>4065</v>
      </c>
      <c r="W328" s="23" t="s">
        <v>2896</v>
      </c>
      <c r="X328" s="23" t="s">
        <v>192</v>
      </c>
      <c r="Y328" s="23" t="s">
        <v>193</v>
      </c>
      <c r="Z328" s="23" t="s">
        <v>194</v>
      </c>
      <c r="AA328" s="23" t="s">
        <v>2897</v>
      </c>
      <c r="AB328" s="23" t="s">
        <v>196</v>
      </c>
      <c r="AC328" s="23" t="s">
        <v>81</v>
      </c>
      <c r="AD328" s="23" t="s">
        <v>2898</v>
      </c>
      <c r="AE328" s="23" t="s">
        <v>2899</v>
      </c>
      <c r="AF328" s="23" t="s">
        <v>2900</v>
      </c>
      <c r="AG328" s="23" t="s">
        <v>2901</v>
      </c>
      <c r="AH328" s="23" t="s">
        <v>202</v>
      </c>
      <c r="AI328" s="23" t="s">
        <v>269</v>
      </c>
      <c r="AJ328" s="23" t="s">
        <v>2902</v>
      </c>
      <c r="AK328" s="23">
        <v>0</v>
      </c>
      <c r="AL328" s="23" t="s">
        <v>2903</v>
      </c>
      <c r="AM328" s="33" t="s">
        <v>351</v>
      </c>
      <c r="AN328" s="33" t="s">
        <v>207</v>
      </c>
      <c r="AO328" s="23" t="s">
        <v>208</v>
      </c>
      <c r="AP328" s="23" t="s">
        <v>80</v>
      </c>
      <c r="AQ328" s="23"/>
      <c r="AR328" s="23"/>
      <c r="AS328" s="23"/>
      <c r="AT328" s="23"/>
      <c r="AU328" s="36">
        <v>52.27</v>
      </c>
      <c r="AV328" s="36">
        <v>52.27</v>
      </c>
      <c r="AW328" s="36">
        <f t="shared" si="82"/>
        <v>52.27</v>
      </c>
      <c r="AX328" s="36">
        <f t="shared" si="78"/>
        <v>0</v>
      </c>
      <c r="AY328" s="36">
        <v>0</v>
      </c>
      <c r="AZ328" s="36"/>
      <c r="BA328" s="40">
        <v>1032</v>
      </c>
      <c r="BB328" s="40">
        <v>201</v>
      </c>
      <c r="BC328" s="23" t="s">
        <v>210</v>
      </c>
      <c r="BD328" s="23" t="s">
        <v>210</v>
      </c>
      <c r="BE328" s="23" t="s">
        <v>211</v>
      </c>
      <c r="BF328" s="23">
        <v>0</v>
      </c>
      <c r="BG328" s="23" t="s">
        <v>212</v>
      </c>
      <c r="BH328" s="23" t="s">
        <v>210</v>
      </c>
      <c r="BI328" s="23" t="s">
        <v>210</v>
      </c>
      <c r="BJ328" s="23">
        <v>0</v>
      </c>
      <c r="BK328" s="23" t="s">
        <v>210</v>
      </c>
      <c r="BL328" s="23">
        <v>0</v>
      </c>
      <c r="BM328" s="23" t="s">
        <v>1678</v>
      </c>
      <c r="BN328" s="23">
        <v>75673111</v>
      </c>
      <c r="BO328" s="23"/>
      <c r="BP328" s="23" t="s">
        <v>209</v>
      </c>
      <c r="BQ328" s="49">
        <f t="shared" si="83"/>
        <v>52.27</v>
      </c>
      <c r="BR328" s="49">
        <f t="shared" si="81"/>
        <v>42</v>
      </c>
      <c r="BS328" s="49">
        <f t="shared" si="84"/>
        <v>0</v>
      </c>
      <c r="BT328" s="49">
        <f t="shared" si="85"/>
        <v>42</v>
      </c>
      <c r="BU328" s="49">
        <f t="shared" si="79"/>
        <v>0</v>
      </c>
      <c r="BV328" s="49">
        <f t="shared" si="86"/>
        <v>10.27</v>
      </c>
      <c r="BW328" s="49">
        <f t="shared" si="87"/>
        <v>0</v>
      </c>
      <c r="BX328" s="49">
        <f t="shared" si="88"/>
        <v>0</v>
      </c>
      <c r="BY328" s="36"/>
      <c r="BZ328" s="36"/>
      <c r="CA328" s="36"/>
      <c r="CB328" s="36"/>
      <c r="CC328" s="36"/>
      <c r="CD328" s="36"/>
      <c r="CE328" s="36">
        <f t="shared" si="89"/>
        <v>42</v>
      </c>
      <c r="CF328" s="36">
        <v>42</v>
      </c>
      <c r="CG328" s="36" t="s">
        <v>4066</v>
      </c>
      <c r="CH328" s="36" t="s">
        <v>4440</v>
      </c>
      <c r="CI328" s="36"/>
      <c r="CJ328" s="36"/>
      <c r="CK328" s="36"/>
      <c r="CL328" s="36"/>
      <c r="CM328" s="36"/>
      <c r="CN328" s="36"/>
      <c r="CO328" s="36"/>
      <c r="CP328" s="36"/>
      <c r="CQ328" s="36">
        <f t="shared" si="90"/>
        <v>10.27</v>
      </c>
      <c r="CR328" s="36">
        <v>10.27</v>
      </c>
      <c r="CS328" s="36" t="s">
        <v>4437</v>
      </c>
      <c r="CT328" s="36" t="s">
        <v>4438</v>
      </c>
      <c r="CU328" s="36"/>
      <c r="CV328" s="36"/>
      <c r="CW328" s="36"/>
      <c r="CX328" s="59">
        <f t="shared" si="80"/>
        <v>0</v>
      </c>
      <c r="CY328" s="36"/>
      <c r="CZ328" s="36"/>
      <c r="DA328" s="36"/>
      <c r="DB328" s="36"/>
      <c r="DC328" s="36"/>
      <c r="DD328" s="36"/>
      <c r="DE328" s="59">
        <f t="shared" si="91"/>
        <v>42</v>
      </c>
      <c r="DF328" s="59">
        <v>0</v>
      </c>
      <c r="DG328" s="59">
        <v>42</v>
      </c>
      <c r="DH328" s="59"/>
      <c r="DI328" s="59"/>
      <c r="DJ328" s="59"/>
      <c r="DK328" s="59" t="s">
        <v>4187</v>
      </c>
      <c r="DL328" s="59">
        <v>0</v>
      </c>
      <c r="DM328" s="23">
        <v>0</v>
      </c>
    </row>
    <row r="329" s="9" customFormat="1" ht="70" customHeight="1" spans="1:117">
      <c r="A329" s="23"/>
      <c r="B329" s="23"/>
      <c r="C329" s="23"/>
      <c r="D329" s="23"/>
      <c r="E329" s="23"/>
      <c r="F329" s="23"/>
      <c r="G329" s="23"/>
      <c r="H329" s="23"/>
      <c r="I329" s="23"/>
      <c r="J329" s="23"/>
      <c r="K329" s="23"/>
      <c r="L329" s="23"/>
      <c r="M329" s="23"/>
      <c r="N329" s="23"/>
      <c r="O329" s="23"/>
      <c r="P329" s="23"/>
      <c r="Q329" s="23">
        <f>SUBTOTAL(103,$W$7:W329)*1</f>
        <v>323</v>
      </c>
      <c r="R329" s="23"/>
      <c r="S329" s="23"/>
      <c r="T329" s="23"/>
      <c r="U329" s="23"/>
      <c r="V329" s="23" t="s">
        <v>4065</v>
      </c>
      <c r="W329" s="23" t="s">
        <v>2904</v>
      </c>
      <c r="X329" s="23" t="s">
        <v>192</v>
      </c>
      <c r="Y329" s="23" t="s">
        <v>193</v>
      </c>
      <c r="Z329" s="23" t="s">
        <v>194</v>
      </c>
      <c r="AA329" s="23" t="s">
        <v>2905</v>
      </c>
      <c r="AB329" s="23" t="s">
        <v>196</v>
      </c>
      <c r="AC329" s="23" t="s">
        <v>19</v>
      </c>
      <c r="AD329" s="23" t="s">
        <v>2703</v>
      </c>
      <c r="AE329" s="23" t="s">
        <v>2906</v>
      </c>
      <c r="AF329" s="23" t="s">
        <v>2905</v>
      </c>
      <c r="AG329" s="23" t="s">
        <v>2905</v>
      </c>
      <c r="AH329" s="23" t="s">
        <v>202</v>
      </c>
      <c r="AI329" s="23" t="s">
        <v>269</v>
      </c>
      <c r="AJ329" s="23" t="s">
        <v>2907</v>
      </c>
      <c r="AK329" s="23">
        <v>0</v>
      </c>
      <c r="AL329" s="23" t="s">
        <v>2703</v>
      </c>
      <c r="AM329" s="33" t="s">
        <v>351</v>
      </c>
      <c r="AN329" s="33" t="s">
        <v>207</v>
      </c>
      <c r="AO329" s="23" t="s">
        <v>208</v>
      </c>
      <c r="AP329" s="23" t="s">
        <v>18</v>
      </c>
      <c r="AQ329" s="23"/>
      <c r="AR329" s="23"/>
      <c r="AS329" s="23"/>
      <c r="AT329" s="23"/>
      <c r="AU329" s="36">
        <v>16.293</v>
      </c>
      <c r="AV329" s="36">
        <v>16.293</v>
      </c>
      <c r="AW329" s="36">
        <f t="shared" si="82"/>
        <v>16.293</v>
      </c>
      <c r="AX329" s="36">
        <f t="shared" si="78"/>
        <v>0</v>
      </c>
      <c r="AY329" s="36">
        <v>0</v>
      </c>
      <c r="AZ329" s="36"/>
      <c r="BA329" s="40">
        <v>200</v>
      </c>
      <c r="BB329" s="40">
        <v>74</v>
      </c>
      <c r="BC329" s="23" t="s">
        <v>210</v>
      </c>
      <c r="BD329" s="23" t="s">
        <v>210</v>
      </c>
      <c r="BE329" s="23" t="s">
        <v>211</v>
      </c>
      <c r="BF329" s="23">
        <v>0</v>
      </c>
      <c r="BG329" s="23" t="s">
        <v>212</v>
      </c>
      <c r="BH329" s="23" t="s">
        <v>210</v>
      </c>
      <c r="BI329" s="23" t="s">
        <v>210</v>
      </c>
      <c r="BJ329" s="23">
        <v>0</v>
      </c>
      <c r="BK329" s="23" t="s">
        <v>210</v>
      </c>
      <c r="BL329" s="23">
        <v>0</v>
      </c>
      <c r="BM329" s="23" t="s">
        <v>1637</v>
      </c>
      <c r="BN329" s="23">
        <v>76541139</v>
      </c>
      <c r="BO329" s="23"/>
      <c r="BP329" s="23" t="s">
        <v>209</v>
      </c>
      <c r="BQ329" s="49">
        <f t="shared" si="83"/>
        <v>16.293</v>
      </c>
      <c r="BR329" s="49">
        <f t="shared" si="81"/>
        <v>13</v>
      </c>
      <c r="BS329" s="49">
        <f t="shared" si="84"/>
        <v>0</v>
      </c>
      <c r="BT329" s="49">
        <f t="shared" si="85"/>
        <v>13</v>
      </c>
      <c r="BU329" s="49">
        <f t="shared" si="79"/>
        <v>0</v>
      </c>
      <c r="BV329" s="49">
        <f t="shared" si="86"/>
        <v>3.293</v>
      </c>
      <c r="BW329" s="49">
        <f t="shared" si="87"/>
        <v>0</v>
      </c>
      <c r="BX329" s="49">
        <f t="shared" si="88"/>
        <v>0</v>
      </c>
      <c r="BY329" s="36"/>
      <c r="BZ329" s="36"/>
      <c r="CA329" s="36"/>
      <c r="CB329" s="36"/>
      <c r="CC329" s="36"/>
      <c r="CD329" s="36"/>
      <c r="CE329" s="36">
        <f t="shared" si="89"/>
        <v>13</v>
      </c>
      <c r="CF329" s="36">
        <v>13</v>
      </c>
      <c r="CG329" s="36" t="s">
        <v>4066</v>
      </c>
      <c r="CH329" s="36" t="s">
        <v>4440</v>
      </c>
      <c r="CI329" s="36"/>
      <c r="CJ329" s="36"/>
      <c r="CK329" s="36"/>
      <c r="CL329" s="36"/>
      <c r="CM329" s="36"/>
      <c r="CN329" s="36"/>
      <c r="CO329" s="36"/>
      <c r="CP329" s="36"/>
      <c r="CQ329" s="36">
        <f t="shared" si="90"/>
        <v>3.293</v>
      </c>
      <c r="CR329" s="36">
        <v>3.293</v>
      </c>
      <c r="CS329" s="36" t="s">
        <v>4437</v>
      </c>
      <c r="CT329" s="36" t="s">
        <v>4438</v>
      </c>
      <c r="CU329" s="36"/>
      <c r="CV329" s="36"/>
      <c r="CW329" s="36"/>
      <c r="CX329" s="59">
        <f t="shared" si="80"/>
        <v>0</v>
      </c>
      <c r="CY329" s="36"/>
      <c r="CZ329" s="36"/>
      <c r="DA329" s="36"/>
      <c r="DB329" s="36"/>
      <c r="DC329" s="36"/>
      <c r="DD329" s="36"/>
      <c r="DE329" s="59">
        <f t="shared" si="91"/>
        <v>12.76</v>
      </c>
      <c r="DF329" s="59">
        <v>0</v>
      </c>
      <c r="DG329" s="59">
        <v>12.76</v>
      </c>
      <c r="DH329" s="59"/>
      <c r="DI329" s="59"/>
      <c r="DJ329" s="59"/>
      <c r="DK329" s="59" t="s">
        <v>4070</v>
      </c>
      <c r="DL329" s="59">
        <v>0</v>
      </c>
      <c r="DM329" s="23">
        <v>0</v>
      </c>
    </row>
    <row r="330" s="9" customFormat="1" ht="70" customHeight="1" spans="1:117">
      <c r="A330" s="23"/>
      <c r="B330" s="23"/>
      <c r="C330" s="23"/>
      <c r="D330" s="23"/>
      <c r="E330" s="23"/>
      <c r="F330" s="23"/>
      <c r="G330" s="23"/>
      <c r="H330" s="23"/>
      <c r="I330" s="23"/>
      <c r="J330" s="23"/>
      <c r="K330" s="23"/>
      <c r="L330" s="23"/>
      <c r="M330" s="23"/>
      <c r="N330" s="23"/>
      <c r="O330" s="23"/>
      <c r="P330" s="23"/>
      <c r="Q330" s="23">
        <f>SUBTOTAL(103,$W$7:W330)*1</f>
        <v>324</v>
      </c>
      <c r="R330" s="23"/>
      <c r="S330" s="23"/>
      <c r="T330" s="30"/>
      <c r="U330" s="23"/>
      <c r="V330" s="23" t="s">
        <v>4065</v>
      </c>
      <c r="W330" s="23" t="s">
        <v>2908</v>
      </c>
      <c r="X330" s="23" t="s">
        <v>192</v>
      </c>
      <c r="Y330" s="23" t="s">
        <v>193</v>
      </c>
      <c r="Z330" s="23" t="s">
        <v>194</v>
      </c>
      <c r="AA330" s="23" t="s">
        <v>2909</v>
      </c>
      <c r="AB330" s="23" t="s">
        <v>196</v>
      </c>
      <c r="AC330" s="23" t="s">
        <v>2910</v>
      </c>
      <c r="AD330" s="23" t="s">
        <v>2911</v>
      </c>
      <c r="AE330" s="23" t="s">
        <v>2912</v>
      </c>
      <c r="AF330" s="23" t="s">
        <v>2909</v>
      </c>
      <c r="AG330" s="23" t="s">
        <v>2913</v>
      </c>
      <c r="AH330" s="23" t="s">
        <v>202</v>
      </c>
      <c r="AI330" s="23" t="s">
        <v>269</v>
      </c>
      <c r="AJ330" s="23" t="s">
        <v>2914</v>
      </c>
      <c r="AK330" s="23">
        <v>0</v>
      </c>
      <c r="AL330" s="23" t="s">
        <v>2915</v>
      </c>
      <c r="AM330" s="33" t="s">
        <v>351</v>
      </c>
      <c r="AN330" s="33" t="s">
        <v>207</v>
      </c>
      <c r="AO330" s="23" t="s">
        <v>208</v>
      </c>
      <c r="AP330" s="23" t="s">
        <v>14</v>
      </c>
      <c r="AQ330" s="23"/>
      <c r="AR330" s="23"/>
      <c r="AS330" s="23"/>
      <c r="AT330" s="23"/>
      <c r="AU330" s="36">
        <v>15.814</v>
      </c>
      <c r="AV330" s="36">
        <v>15.814</v>
      </c>
      <c r="AW330" s="36">
        <f t="shared" si="82"/>
        <v>15.814</v>
      </c>
      <c r="AX330" s="36">
        <f t="shared" si="78"/>
        <v>0</v>
      </c>
      <c r="AY330" s="36">
        <v>0</v>
      </c>
      <c r="AZ330" s="36"/>
      <c r="BA330" s="40">
        <v>837</v>
      </c>
      <c r="BB330" s="40">
        <v>215</v>
      </c>
      <c r="BC330" s="23" t="s">
        <v>210</v>
      </c>
      <c r="BD330" s="23" t="s">
        <v>210</v>
      </c>
      <c r="BE330" s="23" t="s">
        <v>211</v>
      </c>
      <c r="BF330" s="23">
        <v>0</v>
      </c>
      <c r="BG330" s="23" t="s">
        <v>212</v>
      </c>
      <c r="BH330" s="23" t="s">
        <v>210</v>
      </c>
      <c r="BI330" s="23" t="s">
        <v>210</v>
      </c>
      <c r="BJ330" s="23">
        <v>0</v>
      </c>
      <c r="BK330" s="23" t="s">
        <v>210</v>
      </c>
      <c r="BL330" s="23">
        <v>0</v>
      </c>
      <c r="BM330" s="23" t="s">
        <v>666</v>
      </c>
      <c r="BN330" s="23" t="s">
        <v>2916</v>
      </c>
      <c r="BO330" s="23"/>
      <c r="BP330" s="23" t="s">
        <v>209</v>
      </c>
      <c r="BQ330" s="49">
        <f t="shared" si="83"/>
        <v>15.814</v>
      </c>
      <c r="BR330" s="49">
        <f t="shared" si="81"/>
        <v>13</v>
      </c>
      <c r="BS330" s="49">
        <f t="shared" si="84"/>
        <v>0</v>
      </c>
      <c r="BT330" s="49">
        <f t="shared" si="85"/>
        <v>13</v>
      </c>
      <c r="BU330" s="49">
        <f t="shared" si="79"/>
        <v>0</v>
      </c>
      <c r="BV330" s="49">
        <f t="shared" si="86"/>
        <v>2.814</v>
      </c>
      <c r="BW330" s="49">
        <f t="shared" si="87"/>
        <v>0</v>
      </c>
      <c r="BX330" s="49">
        <f t="shared" si="88"/>
        <v>0</v>
      </c>
      <c r="BY330" s="36"/>
      <c r="BZ330" s="36"/>
      <c r="CA330" s="36"/>
      <c r="CB330" s="36"/>
      <c r="CC330" s="36"/>
      <c r="CD330" s="36"/>
      <c r="CE330" s="36">
        <f t="shared" si="89"/>
        <v>13</v>
      </c>
      <c r="CF330" s="36">
        <v>13</v>
      </c>
      <c r="CG330" s="36" t="s">
        <v>4066</v>
      </c>
      <c r="CH330" s="36" t="s">
        <v>4440</v>
      </c>
      <c r="CI330" s="36"/>
      <c r="CJ330" s="36"/>
      <c r="CK330" s="36"/>
      <c r="CL330" s="36"/>
      <c r="CM330" s="36"/>
      <c r="CN330" s="36"/>
      <c r="CO330" s="36"/>
      <c r="CP330" s="36"/>
      <c r="CQ330" s="36">
        <f t="shared" si="90"/>
        <v>2.814</v>
      </c>
      <c r="CR330" s="36">
        <v>2.814</v>
      </c>
      <c r="CS330" s="36" t="s">
        <v>4437</v>
      </c>
      <c r="CT330" s="36" t="s">
        <v>4438</v>
      </c>
      <c r="CU330" s="36"/>
      <c r="CV330" s="36"/>
      <c r="CW330" s="36"/>
      <c r="CX330" s="59">
        <f t="shared" si="80"/>
        <v>0</v>
      </c>
      <c r="CY330" s="36"/>
      <c r="CZ330" s="36"/>
      <c r="DA330" s="36"/>
      <c r="DB330" s="36"/>
      <c r="DC330" s="36"/>
      <c r="DD330" s="36"/>
      <c r="DE330" s="59">
        <f t="shared" si="91"/>
        <v>13</v>
      </c>
      <c r="DF330" s="59">
        <v>0</v>
      </c>
      <c r="DG330" s="59">
        <v>13</v>
      </c>
      <c r="DH330" s="59"/>
      <c r="DI330" s="59"/>
      <c r="DJ330" s="59"/>
      <c r="DK330" s="59" t="s">
        <v>4070</v>
      </c>
      <c r="DL330" s="59">
        <v>0.822</v>
      </c>
      <c r="DM330" s="23" t="s">
        <v>4441</v>
      </c>
    </row>
    <row r="331" s="9" customFormat="1" ht="70" customHeight="1" spans="1:117">
      <c r="A331" s="23"/>
      <c r="B331" s="23"/>
      <c r="C331" s="23"/>
      <c r="D331" s="23"/>
      <c r="E331" s="23"/>
      <c r="F331" s="23"/>
      <c r="G331" s="23"/>
      <c r="H331" s="23"/>
      <c r="I331" s="23"/>
      <c r="J331" s="23"/>
      <c r="K331" s="23"/>
      <c r="L331" s="23"/>
      <c r="M331" s="23"/>
      <c r="N331" s="23"/>
      <c r="O331" s="23"/>
      <c r="P331" s="23"/>
      <c r="Q331" s="23">
        <f>SUBTOTAL(103,$W$7:W331)*1</f>
        <v>325</v>
      </c>
      <c r="R331" s="23"/>
      <c r="S331" s="23"/>
      <c r="T331" s="23"/>
      <c r="U331" s="23"/>
      <c r="V331" s="23" t="s">
        <v>4065</v>
      </c>
      <c r="W331" s="23" t="s">
        <v>2917</v>
      </c>
      <c r="X331" s="23" t="s">
        <v>192</v>
      </c>
      <c r="Y331" s="23" t="s">
        <v>193</v>
      </c>
      <c r="Z331" s="23" t="s">
        <v>194</v>
      </c>
      <c r="AA331" s="23" t="s">
        <v>2918</v>
      </c>
      <c r="AB331" s="23" t="s">
        <v>196</v>
      </c>
      <c r="AC331" s="23" t="s">
        <v>45</v>
      </c>
      <c r="AD331" s="23" t="s">
        <v>2919</v>
      </c>
      <c r="AE331" s="23" t="s">
        <v>2920</v>
      </c>
      <c r="AF331" s="23" t="s">
        <v>2921</v>
      </c>
      <c r="AG331" s="23" t="s">
        <v>2922</v>
      </c>
      <c r="AH331" s="23" t="s">
        <v>202</v>
      </c>
      <c r="AI331" s="23" t="s">
        <v>269</v>
      </c>
      <c r="AJ331" s="23" t="s">
        <v>2923</v>
      </c>
      <c r="AK331" s="23">
        <v>0</v>
      </c>
      <c r="AL331" s="23" t="s">
        <v>2924</v>
      </c>
      <c r="AM331" s="33" t="s">
        <v>351</v>
      </c>
      <c r="AN331" s="33" t="s">
        <v>207</v>
      </c>
      <c r="AO331" s="23" t="s">
        <v>208</v>
      </c>
      <c r="AP331" s="23" t="s">
        <v>44</v>
      </c>
      <c r="AQ331" s="23"/>
      <c r="AR331" s="23"/>
      <c r="AS331" s="23"/>
      <c r="AT331" s="23"/>
      <c r="AU331" s="36">
        <v>22.275</v>
      </c>
      <c r="AV331" s="36">
        <v>22.275</v>
      </c>
      <c r="AW331" s="36">
        <f t="shared" si="82"/>
        <v>22.275</v>
      </c>
      <c r="AX331" s="36">
        <f t="shared" si="78"/>
        <v>0</v>
      </c>
      <c r="AY331" s="36">
        <v>0</v>
      </c>
      <c r="AZ331" s="36"/>
      <c r="BA331" s="40">
        <v>427</v>
      </c>
      <c r="BB331" s="40">
        <v>92</v>
      </c>
      <c r="BC331" s="23" t="s">
        <v>210</v>
      </c>
      <c r="BD331" s="23" t="s">
        <v>210</v>
      </c>
      <c r="BE331" s="23" t="s">
        <v>211</v>
      </c>
      <c r="BF331" s="23">
        <v>0</v>
      </c>
      <c r="BG331" s="23" t="s">
        <v>212</v>
      </c>
      <c r="BH331" s="23" t="s">
        <v>210</v>
      </c>
      <c r="BI331" s="23" t="s">
        <v>210</v>
      </c>
      <c r="BJ331" s="23">
        <v>0</v>
      </c>
      <c r="BK331" s="23" t="s">
        <v>210</v>
      </c>
      <c r="BL331" s="23">
        <v>0</v>
      </c>
      <c r="BM331" s="23" t="s">
        <v>1530</v>
      </c>
      <c r="BN331" s="23">
        <v>75640060</v>
      </c>
      <c r="BO331" s="23"/>
      <c r="BP331" s="23" t="s">
        <v>209</v>
      </c>
      <c r="BQ331" s="49">
        <f t="shared" si="83"/>
        <v>22.275</v>
      </c>
      <c r="BR331" s="49">
        <f t="shared" si="81"/>
        <v>18</v>
      </c>
      <c r="BS331" s="49">
        <f t="shared" si="84"/>
        <v>0</v>
      </c>
      <c r="BT331" s="49">
        <f t="shared" si="85"/>
        <v>18</v>
      </c>
      <c r="BU331" s="49">
        <f t="shared" si="79"/>
        <v>0</v>
      </c>
      <c r="BV331" s="49">
        <f t="shared" si="86"/>
        <v>4.275</v>
      </c>
      <c r="BW331" s="49">
        <f t="shared" si="87"/>
        <v>0</v>
      </c>
      <c r="BX331" s="49">
        <f t="shared" si="88"/>
        <v>0</v>
      </c>
      <c r="BY331" s="36"/>
      <c r="BZ331" s="36"/>
      <c r="CA331" s="36"/>
      <c r="CB331" s="36"/>
      <c r="CC331" s="36"/>
      <c r="CD331" s="36"/>
      <c r="CE331" s="36">
        <f t="shared" si="89"/>
        <v>18</v>
      </c>
      <c r="CF331" s="36">
        <v>18</v>
      </c>
      <c r="CG331" s="36" t="s">
        <v>4066</v>
      </c>
      <c r="CH331" s="36" t="s">
        <v>4440</v>
      </c>
      <c r="CI331" s="36"/>
      <c r="CJ331" s="36"/>
      <c r="CK331" s="36"/>
      <c r="CL331" s="36"/>
      <c r="CM331" s="36"/>
      <c r="CN331" s="36"/>
      <c r="CO331" s="36"/>
      <c r="CP331" s="36"/>
      <c r="CQ331" s="36">
        <f t="shared" si="90"/>
        <v>4.275</v>
      </c>
      <c r="CR331" s="36">
        <v>4.275</v>
      </c>
      <c r="CS331" s="36" t="s">
        <v>4437</v>
      </c>
      <c r="CT331" s="36" t="s">
        <v>4438</v>
      </c>
      <c r="CU331" s="36"/>
      <c r="CV331" s="36"/>
      <c r="CW331" s="36"/>
      <c r="CX331" s="59">
        <f t="shared" si="80"/>
        <v>0</v>
      </c>
      <c r="CY331" s="36"/>
      <c r="CZ331" s="36"/>
      <c r="DA331" s="36"/>
      <c r="DB331" s="36"/>
      <c r="DC331" s="36"/>
      <c r="DD331" s="36"/>
      <c r="DE331" s="59">
        <f t="shared" si="91"/>
        <v>18</v>
      </c>
      <c r="DF331" s="59">
        <v>0</v>
      </c>
      <c r="DG331" s="59">
        <v>18</v>
      </c>
      <c r="DH331" s="59"/>
      <c r="DI331" s="59"/>
      <c r="DJ331" s="59"/>
      <c r="DK331" s="59" t="s">
        <v>4070</v>
      </c>
      <c r="DL331" s="59">
        <v>1</v>
      </c>
      <c r="DM331" s="23" t="s">
        <v>4124</v>
      </c>
    </row>
    <row r="332" s="9" customFormat="1" ht="70" customHeight="1" spans="1:117">
      <c r="A332" s="23"/>
      <c r="B332" s="23"/>
      <c r="C332" s="23"/>
      <c r="D332" s="23"/>
      <c r="E332" s="23"/>
      <c r="F332" s="23"/>
      <c r="G332" s="23"/>
      <c r="H332" s="23"/>
      <c r="I332" s="23"/>
      <c r="J332" s="23"/>
      <c r="K332" s="23"/>
      <c r="L332" s="23"/>
      <c r="M332" s="23"/>
      <c r="N332" s="23"/>
      <c r="O332" s="23"/>
      <c r="P332" s="23"/>
      <c r="Q332" s="23">
        <f>SUBTOTAL(103,$W$7:W332)*1</f>
        <v>326</v>
      </c>
      <c r="R332" s="23"/>
      <c r="S332" s="23"/>
      <c r="T332" s="30"/>
      <c r="U332" s="23"/>
      <c r="V332" s="23" t="s">
        <v>4065</v>
      </c>
      <c r="W332" s="23" t="s">
        <v>2925</v>
      </c>
      <c r="X332" s="23" t="s">
        <v>192</v>
      </c>
      <c r="Y332" s="23" t="s">
        <v>193</v>
      </c>
      <c r="Z332" s="23" t="s">
        <v>194</v>
      </c>
      <c r="AA332" s="23" t="s">
        <v>2926</v>
      </c>
      <c r="AB332" s="23" t="s">
        <v>196</v>
      </c>
      <c r="AC332" s="23" t="s">
        <v>45</v>
      </c>
      <c r="AD332" s="23" t="s">
        <v>2927</v>
      </c>
      <c r="AE332" s="23" t="s">
        <v>2928</v>
      </c>
      <c r="AF332" s="23" t="s">
        <v>2926</v>
      </c>
      <c r="AG332" s="23" t="s">
        <v>2929</v>
      </c>
      <c r="AH332" s="23" t="s">
        <v>202</v>
      </c>
      <c r="AI332" s="23" t="s">
        <v>269</v>
      </c>
      <c r="AJ332" s="23" t="s">
        <v>2930</v>
      </c>
      <c r="AK332" s="23">
        <v>0</v>
      </c>
      <c r="AL332" s="23" t="s">
        <v>2931</v>
      </c>
      <c r="AM332" s="33" t="s">
        <v>351</v>
      </c>
      <c r="AN332" s="33" t="s">
        <v>207</v>
      </c>
      <c r="AO332" s="23" t="s">
        <v>208</v>
      </c>
      <c r="AP332" s="23" t="s">
        <v>44</v>
      </c>
      <c r="AQ332" s="23"/>
      <c r="AR332" s="23"/>
      <c r="AS332" s="23"/>
      <c r="AT332" s="23"/>
      <c r="AU332" s="36">
        <v>23.147</v>
      </c>
      <c r="AV332" s="36">
        <v>23.147</v>
      </c>
      <c r="AW332" s="36">
        <f t="shared" si="82"/>
        <v>23.147</v>
      </c>
      <c r="AX332" s="36">
        <f t="shared" si="78"/>
        <v>0</v>
      </c>
      <c r="AY332" s="36">
        <v>0</v>
      </c>
      <c r="AZ332" s="36"/>
      <c r="BA332" s="40">
        <v>1521</v>
      </c>
      <c r="BB332" s="40">
        <v>318</v>
      </c>
      <c r="BC332" s="23" t="s">
        <v>210</v>
      </c>
      <c r="BD332" s="23" t="s">
        <v>210</v>
      </c>
      <c r="BE332" s="23" t="s">
        <v>211</v>
      </c>
      <c r="BF332" s="23">
        <v>0</v>
      </c>
      <c r="BG332" s="23" t="s">
        <v>212</v>
      </c>
      <c r="BH332" s="23" t="s">
        <v>210</v>
      </c>
      <c r="BI332" s="23" t="s">
        <v>210</v>
      </c>
      <c r="BJ332" s="23">
        <v>0</v>
      </c>
      <c r="BK332" s="23" t="s">
        <v>210</v>
      </c>
      <c r="BL332" s="23">
        <v>0</v>
      </c>
      <c r="BM332" s="23" t="s">
        <v>1530</v>
      </c>
      <c r="BN332" s="23">
        <v>75640060</v>
      </c>
      <c r="BO332" s="23"/>
      <c r="BP332" s="23" t="s">
        <v>209</v>
      </c>
      <c r="BQ332" s="49">
        <f t="shared" si="83"/>
        <v>23.147</v>
      </c>
      <c r="BR332" s="49">
        <f t="shared" si="81"/>
        <v>18</v>
      </c>
      <c r="BS332" s="49">
        <f t="shared" si="84"/>
        <v>0</v>
      </c>
      <c r="BT332" s="49">
        <f t="shared" si="85"/>
        <v>18</v>
      </c>
      <c r="BU332" s="49">
        <f t="shared" si="79"/>
        <v>0</v>
      </c>
      <c r="BV332" s="49">
        <f t="shared" si="86"/>
        <v>5.147</v>
      </c>
      <c r="BW332" s="49">
        <f t="shared" si="87"/>
        <v>0</v>
      </c>
      <c r="BX332" s="49">
        <f t="shared" si="88"/>
        <v>0</v>
      </c>
      <c r="BY332" s="36"/>
      <c r="BZ332" s="36"/>
      <c r="CA332" s="36"/>
      <c r="CB332" s="36"/>
      <c r="CC332" s="36"/>
      <c r="CD332" s="36"/>
      <c r="CE332" s="36">
        <f t="shared" si="89"/>
        <v>18</v>
      </c>
      <c r="CF332" s="36">
        <v>18</v>
      </c>
      <c r="CG332" s="36" t="s">
        <v>4066</v>
      </c>
      <c r="CH332" s="36" t="s">
        <v>4440</v>
      </c>
      <c r="CI332" s="36"/>
      <c r="CJ332" s="36"/>
      <c r="CK332" s="36"/>
      <c r="CL332" s="36"/>
      <c r="CM332" s="36"/>
      <c r="CN332" s="36"/>
      <c r="CO332" s="36"/>
      <c r="CP332" s="36"/>
      <c r="CQ332" s="36">
        <f t="shared" si="90"/>
        <v>5.147</v>
      </c>
      <c r="CR332" s="36">
        <v>5.147</v>
      </c>
      <c r="CS332" s="36" t="s">
        <v>4437</v>
      </c>
      <c r="CT332" s="36" t="s">
        <v>4438</v>
      </c>
      <c r="CU332" s="36"/>
      <c r="CV332" s="36"/>
      <c r="CW332" s="36"/>
      <c r="CX332" s="59">
        <f t="shared" si="80"/>
        <v>0</v>
      </c>
      <c r="CY332" s="36"/>
      <c r="CZ332" s="36"/>
      <c r="DA332" s="36"/>
      <c r="DB332" s="36"/>
      <c r="DC332" s="36"/>
      <c r="DD332" s="36"/>
      <c r="DE332" s="59">
        <f t="shared" si="91"/>
        <v>18</v>
      </c>
      <c r="DF332" s="59">
        <v>0</v>
      </c>
      <c r="DG332" s="59">
        <v>18</v>
      </c>
      <c r="DH332" s="59"/>
      <c r="DI332" s="59"/>
      <c r="DJ332" s="59"/>
      <c r="DK332" s="59" t="s">
        <v>4070</v>
      </c>
      <c r="DL332" s="59">
        <v>1</v>
      </c>
      <c r="DM332" s="23" t="s">
        <v>4124</v>
      </c>
    </row>
    <row r="333" s="9" customFormat="1" ht="70" customHeight="1" spans="1:117">
      <c r="A333" s="23"/>
      <c r="B333" s="23"/>
      <c r="C333" s="23"/>
      <c r="D333" s="23"/>
      <c r="E333" s="23"/>
      <c r="F333" s="23"/>
      <c r="G333" s="23"/>
      <c r="H333" s="23"/>
      <c r="I333" s="23"/>
      <c r="J333" s="23"/>
      <c r="K333" s="23"/>
      <c r="L333" s="23"/>
      <c r="M333" s="23"/>
      <c r="N333" s="23"/>
      <c r="O333" s="23"/>
      <c r="P333" s="23"/>
      <c r="Q333" s="23">
        <f>SUBTOTAL(103,$W$7:W333)*1</f>
        <v>327</v>
      </c>
      <c r="R333" s="23"/>
      <c r="S333" s="23"/>
      <c r="T333" s="23"/>
      <c r="U333" s="23"/>
      <c r="V333" s="23" t="s">
        <v>4065</v>
      </c>
      <c r="W333" s="23" t="s">
        <v>2932</v>
      </c>
      <c r="X333" s="23" t="s">
        <v>192</v>
      </c>
      <c r="Y333" s="23" t="s">
        <v>193</v>
      </c>
      <c r="Z333" s="23" t="s">
        <v>194</v>
      </c>
      <c r="AA333" s="23" t="s">
        <v>2933</v>
      </c>
      <c r="AB333" s="23" t="s">
        <v>196</v>
      </c>
      <c r="AC333" s="23" t="s">
        <v>914</v>
      </c>
      <c r="AD333" s="23" t="s">
        <v>2934</v>
      </c>
      <c r="AE333" s="23" t="s">
        <v>2935</v>
      </c>
      <c r="AF333" s="23" t="s">
        <v>2933</v>
      </c>
      <c r="AG333" s="23" t="s">
        <v>2936</v>
      </c>
      <c r="AH333" s="23" t="s">
        <v>202</v>
      </c>
      <c r="AI333" s="23" t="s">
        <v>269</v>
      </c>
      <c r="AJ333" s="23" t="s">
        <v>2937</v>
      </c>
      <c r="AK333" s="23">
        <v>0</v>
      </c>
      <c r="AL333" s="23" t="s">
        <v>2938</v>
      </c>
      <c r="AM333" s="33" t="s">
        <v>351</v>
      </c>
      <c r="AN333" s="33" t="s">
        <v>207</v>
      </c>
      <c r="AO333" s="23" t="s">
        <v>208</v>
      </c>
      <c r="AP333" s="23" t="s">
        <v>32</v>
      </c>
      <c r="AQ333" s="23"/>
      <c r="AR333" s="23"/>
      <c r="AS333" s="23"/>
      <c r="AT333" s="23"/>
      <c r="AU333" s="36">
        <v>26.47</v>
      </c>
      <c r="AV333" s="36">
        <v>26.47</v>
      </c>
      <c r="AW333" s="36">
        <f t="shared" si="82"/>
        <v>26.47</v>
      </c>
      <c r="AX333" s="36">
        <f t="shared" si="78"/>
        <v>0</v>
      </c>
      <c r="AY333" s="36">
        <v>0</v>
      </c>
      <c r="AZ333" s="36"/>
      <c r="BA333" s="40">
        <v>0</v>
      </c>
      <c r="BB333" s="40">
        <v>0</v>
      </c>
      <c r="BC333" s="23">
        <v>0</v>
      </c>
      <c r="BD333" s="23">
        <v>0</v>
      </c>
      <c r="BE333" s="23">
        <v>0</v>
      </c>
      <c r="BF333" s="23">
        <v>0</v>
      </c>
      <c r="BG333" s="23">
        <v>0</v>
      </c>
      <c r="BH333" s="23">
        <v>0</v>
      </c>
      <c r="BI333" s="23">
        <v>0</v>
      </c>
      <c r="BJ333" s="23">
        <v>0</v>
      </c>
      <c r="BK333" s="23">
        <v>0</v>
      </c>
      <c r="BL333" s="23">
        <v>0</v>
      </c>
      <c r="BM333" s="23">
        <v>0</v>
      </c>
      <c r="BN333" s="23">
        <v>0</v>
      </c>
      <c r="BO333" s="23"/>
      <c r="BP333" s="23" t="s">
        <v>209</v>
      </c>
      <c r="BQ333" s="49">
        <f t="shared" si="83"/>
        <v>26.47</v>
      </c>
      <c r="BR333" s="49">
        <f t="shared" si="81"/>
        <v>21.943</v>
      </c>
      <c r="BS333" s="49">
        <f t="shared" si="84"/>
        <v>0</v>
      </c>
      <c r="BT333" s="49">
        <f t="shared" si="85"/>
        <v>21.943</v>
      </c>
      <c r="BU333" s="49">
        <f t="shared" si="79"/>
        <v>0</v>
      </c>
      <c r="BV333" s="49">
        <f t="shared" si="86"/>
        <v>4.527</v>
      </c>
      <c r="BW333" s="49">
        <f t="shared" si="87"/>
        <v>0</v>
      </c>
      <c r="BX333" s="49">
        <f t="shared" si="88"/>
        <v>0</v>
      </c>
      <c r="BY333" s="36"/>
      <c r="BZ333" s="36"/>
      <c r="CA333" s="36"/>
      <c r="CB333" s="36"/>
      <c r="CC333" s="36"/>
      <c r="CD333" s="36"/>
      <c r="CE333" s="36">
        <f t="shared" si="89"/>
        <v>21.943</v>
      </c>
      <c r="CF333" s="36">
        <v>20</v>
      </c>
      <c r="CG333" s="36" t="s">
        <v>4066</v>
      </c>
      <c r="CH333" s="36" t="s">
        <v>4440</v>
      </c>
      <c r="CI333" s="36">
        <v>1.943</v>
      </c>
      <c r="CJ333" s="36" t="s">
        <v>4066</v>
      </c>
      <c r="CK333" s="36" t="s">
        <v>4101</v>
      </c>
      <c r="CL333" s="36"/>
      <c r="CM333" s="36"/>
      <c r="CN333" s="36"/>
      <c r="CO333" s="36"/>
      <c r="CP333" s="36"/>
      <c r="CQ333" s="36">
        <f t="shared" si="90"/>
        <v>4.527</v>
      </c>
      <c r="CR333" s="36">
        <v>4.527</v>
      </c>
      <c r="CS333" s="36" t="s">
        <v>4437</v>
      </c>
      <c r="CT333" s="36" t="s">
        <v>4438</v>
      </c>
      <c r="CU333" s="36"/>
      <c r="CV333" s="36"/>
      <c r="CW333" s="36"/>
      <c r="CX333" s="59">
        <f t="shared" si="80"/>
        <v>0</v>
      </c>
      <c r="CY333" s="36"/>
      <c r="CZ333" s="36"/>
      <c r="DA333" s="36"/>
      <c r="DB333" s="36"/>
      <c r="DC333" s="36"/>
      <c r="DD333" s="36"/>
      <c r="DE333" s="59">
        <f t="shared" si="91"/>
        <v>20</v>
      </c>
      <c r="DF333" s="59">
        <v>0</v>
      </c>
      <c r="DG333" s="59">
        <v>20</v>
      </c>
      <c r="DH333" s="59"/>
      <c r="DI333" s="59"/>
      <c r="DJ333" s="59"/>
      <c r="DK333" s="59" t="s">
        <v>4070</v>
      </c>
      <c r="DL333" s="59">
        <v>0</v>
      </c>
      <c r="DM333" s="23">
        <v>0</v>
      </c>
    </row>
    <row r="334" s="9" customFormat="1" ht="70" customHeight="1" spans="1:117">
      <c r="A334" s="23"/>
      <c r="B334" s="23"/>
      <c r="C334" s="23"/>
      <c r="D334" s="23"/>
      <c r="E334" s="23"/>
      <c r="F334" s="23"/>
      <c r="G334" s="23"/>
      <c r="H334" s="23"/>
      <c r="I334" s="23"/>
      <c r="J334" s="23"/>
      <c r="K334" s="23"/>
      <c r="L334" s="23"/>
      <c r="M334" s="23"/>
      <c r="N334" s="23"/>
      <c r="O334" s="23"/>
      <c r="P334" s="23"/>
      <c r="Q334" s="23">
        <f>SUBTOTAL(103,$W$7:W334)*1</f>
        <v>328</v>
      </c>
      <c r="R334" s="23"/>
      <c r="S334" s="23"/>
      <c r="T334" s="30"/>
      <c r="U334" s="23"/>
      <c r="V334" s="23" t="s">
        <v>4065</v>
      </c>
      <c r="W334" s="23" t="s">
        <v>2939</v>
      </c>
      <c r="X334" s="23" t="s">
        <v>192</v>
      </c>
      <c r="Y334" s="23" t="s">
        <v>193</v>
      </c>
      <c r="Z334" s="23" t="s">
        <v>194</v>
      </c>
      <c r="AA334" s="23" t="s">
        <v>2940</v>
      </c>
      <c r="AB334" s="23" t="s">
        <v>196</v>
      </c>
      <c r="AC334" s="23" t="s">
        <v>83</v>
      </c>
      <c r="AD334" s="23" t="s">
        <v>2941</v>
      </c>
      <c r="AE334" s="23" t="s">
        <v>2942</v>
      </c>
      <c r="AF334" s="23" t="s">
        <v>2940</v>
      </c>
      <c r="AG334" s="23" t="s">
        <v>2943</v>
      </c>
      <c r="AH334" s="23" t="s">
        <v>202</v>
      </c>
      <c r="AI334" s="23" t="s">
        <v>269</v>
      </c>
      <c r="AJ334" s="23" t="s">
        <v>2944</v>
      </c>
      <c r="AK334" s="23">
        <v>0</v>
      </c>
      <c r="AL334" s="23" t="s">
        <v>2945</v>
      </c>
      <c r="AM334" s="33" t="s">
        <v>351</v>
      </c>
      <c r="AN334" s="33" t="s">
        <v>207</v>
      </c>
      <c r="AO334" s="23" t="s">
        <v>208</v>
      </c>
      <c r="AP334" s="23" t="s">
        <v>82</v>
      </c>
      <c r="AQ334" s="23"/>
      <c r="AR334" s="23"/>
      <c r="AS334" s="23"/>
      <c r="AT334" s="23"/>
      <c r="AU334" s="36">
        <v>28.124</v>
      </c>
      <c r="AV334" s="36">
        <v>28.124</v>
      </c>
      <c r="AW334" s="36">
        <f t="shared" si="82"/>
        <v>28.124</v>
      </c>
      <c r="AX334" s="36">
        <f t="shared" si="78"/>
        <v>0</v>
      </c>
      <c r="AY334" s="36">
        <v>0</v>
      </c>
      <c r="AZ334" s="36"/>
      <c r="BA334" s="40">
        <v>450</v>
      </c>
      <c r="BB334" s="40">
        <v>153</v>
      </c>
      <c r="BC334" s="23" t="s">
        <v>210</v>
      </c>
      <c r="BD334" s="23" t="s">
        <v>210</v>
      </c>
      <c r="BE334" s="23" t="s">
        <v>211</v>
      </c>
      <c r="BF334" s="23">
        <v>0</v>
      </c>
      <c r="BG334" s="23" t="s">
        <v>212</v>
      </c>
      <c r="BH334" s="23" t="s">
        <v>210</v>
      </c>
      <c r="BI334" s="23" t="s">
        <v>210</v>
      </c>
      <c r="BJ334" s="23">
        <v>0</v>
      </c>
      <c r="BK334" s="23" t="s">
        <v>210</v>
      </c>
      <c r="BL334" s="23">
        <v>0</v>
      </c>
      <c r="BM334" s="23" t="s">
        <v>1685</v>
      </c>
      <c r="BN334" s="23">
        <v>75672001</v>
      </c>
      <c r="BO334" s="23"/>
      <c r="BP334" s="23" t="s">
        <v>209</v>
      </c>
      <c r="BQ334" s="49">
        <f t="shared" si="83"/>
        <v>28.124</v>
      </c>
      <c r="BR334" s="49">
        <f t="shared" si="81"/>
        <v>28.124</v>
      </c>
      <c r="BS334" s="49">
        <f t="shared" si="84"/>
        <v>6.124</v>
      </c>
      <c r="BT334" s="49">
        <f t="shared" si="85"/>
        <v>22</v>
      </c>
      <c r="BU334" s="49">
        <f t="shared" si="79"/>
        <v>0</v>
      </c>
      <c r="BV334" s="49">
        <f t="shared" si="86"/>
        <v>0</v>
      </c>
      <c r="BW334" s="49">
        <f t="shared" si="87"/>
        <v>0</v>
      </c>
      <c r="BX334" s="49">
        <f t="shared" si="88"/>
        <v>6.124</v>
      </c>
      <c r="BY334" s="49">
        <v>6.124</v>
      </c>
      <c r="BZ334" s="52" t="s">
        <v>4078</v>
      </c>
      <c r="CA334" s="52" t="s">
        <v>4079</v>
      </c>
      <c r="CB334" s="36"/>
      <c r="CC334" s="36"/>
      <c r="CD334" s="36"/>
      <c r="CE334" s="36">
        <f t="shared" si="89"/>
        <v>22</v>
      </c>
      <c r="CF334" s="36">
        <v>22</v>
      </c>
      <c r="CG334" s="36" t="s">
        <v>4066</v>
      </c>
      <c r="CH334" s="36" t="s">
        <v>4440</v>
      </c>
      <c r="CI334" s="36"/>
      <c r="CJ334" s="36"/>
      <c r="CK334" s="36"/>
      <c r="CL334" s="36"/>
      <c r="CM334" s="36"/>
      <c r="CN334" s="36"/>
      <c r="CO334" s="36"/>
      <c r="CP334" s="36"/>
      <c r="CQ334" s="36">
        <f t="shared" si="90"/>
        <v>0</v>
      </c>
      <c r="CR334" s="36"/>
      <c r="CS334" s="36"/>
      <c r="CT334" s="36"/>
      <c r="CU334" s="36"/>
      <c r="CV334" s="36"/>
      <c r="CW334" s="36"/>
      <c r="CX334" s="59">
        <f t="shared" si="80"/>
        <v>0</v>
      </c>
      <c r="CY334" s="36"/>
      <c r="CZ334" s="36"/>
      <c r="DA334" s="36"/>
      <c r="DB334" s="36"/>
      <c r="DC334" s="36"/>
      <c r="DD334" s="36"/>
      <c r="DE334" s="59">
        <f t="shared" si="91"/>
        <v>27.57</v>
      </c>
      <c r="DF334" s="59">
        <v>6.12</v>
      </c>
      <c r="DG334" s="59">
        <v>21.45</v>
      </c>
      <c r="DH334" s="59"/>
      <c r="DI334" s="59"/>
      <c r="DJ334" s="59"/>
      <c r="DK334" s="59" t="s">
        <v>4070</v>
      </c>
      <c r="DL334" s="59">
        <v>0</v>
      </c>
      <c r="DM334" s="23">
        <v>0</v>
      </c>
    </row>
    <row r="335" s="9" customFormat="1" ht="70" customHeight="1" spans="1:117">
      <c r="A335" s="23"/>
      <c r="B335" s="23"/>
      <c r="C335" s="23"/>
      <c r="D335" s="23"/>
      <c r="E335" s="23"/>
      <c r="F335" s="23"/>
      <c r="G335" s="23"/>
      <c r="H335" s="23"/>
      <c r="I335" s="23"/>
      <c r="J335" s="23"/>
      <c r="K335" s="23"/>
      <c r="L335" s="23"/>
      <c r="M335" s="23"/>
      <c r="N335" s="23"/>
      <c r="O335" s="23"/>
      <c r="P335" s="23"/>
      <c r="Q335" s="23">
        <f>SUBTOTAL(103,$W$7:W335)*1</f>
        <v>329</v>
      </c>
      <c r="R335" s="23"/>
      <c r="S335" s="23"/>
      <c r="T335" s="23"/>
      <c r="U335" s="23"/>
      <c r="V335" s="23" t="s">
        <v>4065</v>
      </c>
      <c r="W335" s="23" t="s">
        <v>2946</v>
      </c>
      <c r="X335" s="23" t="s">
        <v>192</v>
      </c>
      <c r="Y335" s="23" t="s">
        <v>193</v>
      </c>
      <c r="Z335" s="23" t="s">
        <v>194</v>
      </c>
      <c r="AA335" s="23" t="s">
        <v>2947</v>
      </c>
      <c r="AB335" s="23" t="s">
        <v>196</v>
      </c>
      <c r="AC335" s="23" t="s">
        <v>83</v>
      </c>
      <c r="AD335" s="23" t="s">
        <v>2948</v>
      </c>
      <c r="AE335" s="23" t="s">
        <v>2949</v>
      </c>
      <c r="AF335" s="23" t="s">
        <v>2950</v>
      </c>
      <c r="AG335" s="23" t="s">
        <v>2951</v>
      </c>
      <c r="AH335" s="23" t="s">
        <v>202</v>
      </c>
      <c r="AI335" s="23" t="s">
        <v>269</v>
      </c>
      <c r="AJ335" s="23" t="s">
        <v>2952</v>
      </c>
      <c r="AK335" s="23">
        <v>0</v>
      </c>
      <c r="AL335" s="23" t="s">
        <v>2953</v>
      </c>
      <c r="AM335" s="33" t="s">
        <v>351</v>
      </c>
      <c r="AN335" s="33" t="s">
        <v>207</v>
      </c>
      <c r="AO335" s="23" t="s">
        <v>208</v>
      </c>
      <c r="AP335" s="23" t="s">
        <v>82</v>
      </c>
      <c r="AQ335" s="23"/>
      <c r="AR335" s="23"/>
      <c r="AS335" s="23"/>
      <c r="AT335" s="23"/>
      <c r="AU335" s="36">
        <v>41.391</v>
      </c>
      <c r="AV335" s="36">
        <v>41.391</v>
      </c>
      <c r="AW335" s="36">
        <f t="shared" si="82"/>
        <v>41.391</v>
      </c>
      <c r="AX335" s="36">
        <f t="shared" si="78"/>
        <v>0</v>
      </c>
      <c r="AY335" s="36">
        <v>0</v>
      </c>
      <c r="AZ335" s="36"/>
      <c r="BA335" s="40">
        <v>0</v>
      </c>
      <c r="BB335" s="40">
        <v>0</v>
      </c>
      <c r="BC335" s="23">
        <v>0</v>
      </c>
      <c r="BD335" s="23">
        <v>0</v>
      </c>
      <c r="BE335" s="23">
        <v>0</v>
      </c>
      <c r="BF335" s="23">
        <v>0</v>
      </c>
      <c r="BG335" s="23">
        <v>0</v>
      </c>
      <c r="BH335" s="23">
        <v>0</v>
      </c>
      <c r="BI335" s="23">
        <v>0</v>
      </c>
      <c r="BJ335" s="23">
        <v>0</v>
      </c>
      <c r="BK335" s="23">
        <v>0</v>
      </c>
      <c r="BL335" s="23">
        <v>0</v>
      </c>
      <c r="BM335" s="23">
        <v>0</v>
      </c>
      <c r="BN335" s="23">
        <v>0</v>
      </c>
      <c r="BO335" s="23"/>
      <c r="BP335" s="23" t="s">
        <v>209</v>
      </c>
      <c r="BQ335" s="49">
        <f t="shared" si="83"/>
        <v>41.391</v>
      </c>
      <c r="BR335" s="49">
        <f t="shared" si="81"/>
        <v>41.391</v>
      </c>
      <c r="BS335" s="49">
        <f t="shared" si="84"/>
        <v>0</v>
      </c>
      <c r="BT335" s="49">
        <f t="shared" si="85"/>
        <v>41.391</v>
      </c>
      <c r="BU335" s="49">
        <f t="shared" si="79"/>
        <v>0</v>
      </c>
      <c r="BV335" s="49">
        <f t="shared" si="86"/>
        <v>0</v>
      </c>
      <c r="BW335" s="49">
        <f t="shared" si="87"/>
        <v>0</v>
      </c>
      <c r="BX335" s="49">
        <f t="shared" si="88"/>
        <v>0</v>
      </c>
      <c r="BY335" s="36"/>
      <c r="BZ335" s="36"/>
      <c r="CA335" s="36"/>
      <c r="CB335" s="36"/>
      <c r="CC335" s="36"/>
      <c r="CD335" s="36"/>
      <c r="CE335" s="36">
        <f t="shared" si="89"/>
        <v>41.391</v>
      </c>
      <c r="CF335" s="36">
        <v>33</v>
      </c>
      <c r="CG335" s="36" t="s">
        <v>4066</v>
      </c>
      <c r="CH335" s="36" t="s">
        <v>4440</v>
      </c>
      <c r="CI335" s="36">
        <v>8.391</v>
      </c>
      <c r="CJ335" s="36" t="s">
        <v>4066</v>
      </c>
      <c r="CK335" s="36" t="s">
        <v>4101</v>
      </c>
      <c r="CL335" s="36"/>
      <c r="CM335" s="36"/>
      <c r="CN335" s="36"/>
      <c r="CO335" s="36"/>
      <c r="CP335" s="36"/>
      <c r="CQ335" s="36">
        <f t="shared" si="90"/>
        <v>0</v>
      </c>
      <c r="CR335" s="36"/>
      <c r="CS335" s="36"/>
      <c r="CT335" s="36"/>
      <c r="CU335" s="36"/>
      <c r="CV335" s="36"/>
      <c r="CW335" s="36"/>
      <c r="CX335" s="59">
        <f t="shared" si="80"/>
        <v>0</v>
      </c>
      <c r="CY335" s="36"/>
      <c r="CZ335" s="36"/>
      <c r="DA335" s="36"/>
      <c r="DB335" s="36"/>
      <c r="DC335" s="36"/>
      <c r="DD335" s="36"/>
      <c r="DE335" s="59">
        <f t="shared" si="91"/>
        <v>33</v>
      </c>
      <c r="DF335" s="59">
        <v>0</v>
      </c>
      <c r="DG335" s="59">
        <v>33</v>
      </c>
      <c r="DH335" s="59"/>
      <c r="DI335" s="59"/>
      <c r="DJ335" s="59"/>
      <c r="DK335" s="59" t="s">
        <v>4070</v>
      </c>
      <c r="DL335" s="59">
        <v>0</v>
      </c>
      <c r="DM335" s="23">
        <v>0</v>
      </c>
    </row>
    <row r="336" s="9" customFormat="1" ht="70" customHeight="1" spans="1:117">
      <c r="A336" s="23"/>
      <c r="B336" s="23"/>
      <c r="C336" s="23"/>
      <c r="D336" s="23"/>
      <c r="E336" s="23"/>
      <c r="F336" s="23"/>
      <c r="G336" s="23"/>
      <c r="H336" s="23"/>
      <c r="I336" s="23"/>
      <c r="J336" s="23"/>
      <c r="K336" s="23"/>
      <c r="L336" s="23"/>
      <c r="M336" s="23"/>
      <c r="N336" s="23"/>
      <c r="O336" s="23"/>
      <c r="P336" s="23"/>
      <c r="Q336" s="23">
        <f>SUBTOTAL(103,$W$7:W336)*1</f>
        <v>330</v>
      </c>
      <c r="R336" s="23"/>
      <c r="S336" s="23"/>
      <c r="T336" s="30"/>
      <c r="U336" s="23"/>
      <c r="V336" s="23" t="s">
        <v>4065</v>
      </c>
      <c r="W336" s="23" t="s">
        <v>2954</v>
      </c>
      <c r="X336" s="23" t="s">
        <v>192</v>
      </c>
      <c r="Y336" s="23" t="s">
        <v>193</v>
      </c>
      <c r="Z336" s="23" t="s">
        <v>194</v>
      </c>
      <c r="AA336" s="23" t="s">
        <v>2955</v>
      </c>
      <c r="AB336" s="23" t="s">
        <v>196</v>
      </c>
      <c r="AC336" s="23" t="s">
        <v>83</v>
      </c>
      <c r="AD336" s="23" t="s">
        <v>2956</v>
      </c>
      <c r="AE336" s="23" t="s">
        <v>2957</v>
      </c>
      <c r="AF336" s="23" t="s">
        <v>2958</v>
      </c>
      <c r="AG336" s="23" t="s">
        <v>2959</v>
      </c>
      <c r="AH336" s="23" t="s">
        <v>202</v>
      </c>
      <c r="AI336" s="23" t="s">
        <v>269</v>
      </c>
      <c r="AJ336" s="23" t="s">
        <v>2960</v>
      </c>
      <c r="AK336" s="23">
        <v>0</v>
      </c>
      <c r="AL336" s="23" t="s">
        <v>2961</v>
      </c>
      <c r="AM336" s="33" t="s">
        <v>351</v>
      </c>
      <c r="AN336" s="33" t="s">
        <v>207</v>
      </c>
      <c r="AO336" s="23" t="s">
        <v>208</v>
      </c>
      <c r="AP336" s="23" t="s">
        <v>82</v>
      </c>
      <c r="AQ336" s="23"/>
      <c r="AR336" s="23"/>
      <c r="AS336" s="23"/>
      <c r="AT336" s="23"/>
      <c r="AU336" s="36">
        <v>20.378</v>
      </c>
      <c r="AV336" s="36">
        <v>20.378</v>
      </c>
      <c r="AW336" s="36">
        <f t="shared" si="82"/>
        <v>20.378</v>
      </c>
      <c r="AX336" s="36">
        <f t="shared" si="78"/>
        <v>0</v>
      </c>
      <c r="AY336" s="36">
        <v>0</v>
      </c>
      <c r="AZ336" s="36"/>
      <c r="BA336" s="40">
        <v>180</v>
      </c>
      <c r="BB336" s="40">
        <v>60</v>
      </c>
      <c r="BC336" s="23" t="s">
        <v>210</v>
      </c>
      <c r="BD336" s="23" t="s">
        <v>210</v>
      </c>
      <c r="BE336" s="23" t="s">
        <v>211</v>
      </c>
      <c r="BF336" s="23">
        <v>0</v>
      </c>
      <c r="BG336" s="23" t="s">
        <v>212</v>
      </c>
      <c r="BH336" s="23" t="s">
        <v>210</v>
      </c>
      <c r="BI336" s="23" t="s">
        <v>210</v>
      </c>
      <c r="BJ336" s="23">
        <v>0</v>
      </c>
      <c r="BK336" s="23" t="s">
        <v>210</v>
      </c>
      <c r="BL336" s="23">
        <v>0</v>
      </c>
      <c r="BM336" s="23" t="s">
        <v>1685</v>
      </c>
      <c r="BN336" s="23">
        <v>75672001</v>
      </c>
      <c r="BO336" s="23"/>
      <c r="BP336" s="23" t="s">
        <v>209</v>
      </c>
      <c r="BQ336" s="49">
        <f t="shared" si="83"/>
        <v>20.378</v>
      </c>
      <c r="BR336" s="49">
        <f t="shared" si="81"/>
        <v>20.378</v>
      </c>
      <c r="BS336" s="49">
        <f t="shared" si="84"/>
        <v>4.378</v>
      </c>
      <c r="BT336" s="49">
        <f t="shared" si="85"/>
        <v>16</v>
      </c>
      <c r="BU336" s="49">
        <f t="shared" si="79"/>
        <v>0</v>
      </c>
      <c r="BV336" s="49">
        <f t="shared" si="86"/>
        <v>0</v>
      </c>
      <c r="BW336" s="49">
        <f t="shared" si="87"/>
        <v>0</v>
      </c>
      <c r="BX336" s="49">
        <f t="shared" si="88"/>
        <v>4.378</v>
      </c>
      <c r="BY336" s="49">
        <v>4.378</v>
      </c>
      <c r="BZ336" s="52" t="s">
        <v>4078</v>
      </c>
      <c r="CA336" s="52" t="s">
        <v>4079</v>
      </c>
      <c r="CB336" s="36"/>
      <c r="CC336" s="36"/>
      <c r="CD336" s="36"/>
      <c r="CE336" s="36">
        <f t="shared" si="89"/>
        <v>16</v>
      </c>
      <c r="CF336" s="36">
        <v>16</v>
      </c>
      <c r="CG336" s="36" t="s">
        <v>4066</v>
      </c>
      <c r="CH336" s="36" t="s">
        <v>4440</v>
      </c>
      <c r="CI336" s="36"/>
      <c r="CJ336" s="36"/>
      <c r="CK336" s="36"/>
      <c r="CL336" s="36"/>
      <c r="CM336" s="36"/>
      <c r="CN336" s="36"/>
      <c r="CO336" s="36"/>
      <c r="CP336" s="36"/>
      <c r="CQ336" s="36">
        <f t="shared" si="90"/>
        <v>0</v>
      </c>
      <c r="CR336" s="36"/>
      <c r="CS336" s="36"/>
      <c r="CT336" s="36"/>
      <c r="CU336" s="36"/>
      <c r="CV336" s="36"/>
      <c r="CW336" s="36"/>
      <c r="CX336" s="59">
        <f t="shared" si="80"/>
        <v>0</v>
      </c>
      <c r="CY336" s="36"/>
      <c r="CZ336" s="36"/>
      <c r="DA336" s="36"/>
      <c r="DB336" s="36"/>
      <c r="DC336" s="36"/>
      <c r="DD336" s="36"/>
      <c r="DE336" s="59">
        <f t="shared" si="91"/>
        <v>19.98</v>
      </c>
      <c r="DF336" s="59">
        <v>4.38</v>
      </c>
      <c r="DG336" s="59">
        <v>15.6</v>
      </c>
      <c r="DH336" s="59"/>
      <c r="DI336" s="59"/>
      <c r="DJ336" s="59"/>
      <c r="DK336" s="59" t="s">
        <v>4070</v>
      </c>
      <c r="DL336" s="59">
        <v>0</v>
      </c>
      <c r="DM336" s="23">
        <v>0</v>
      </c>
    </row>
    <row r="337" s="9" customFormat="1" ht="70" customHeight="1" spans="1:117">
      <c r="A337" s="23"/>
      <c r="B337" s="23"/>
      <c r="C337" s="23"/>
      <c r="D337" s="23"/>
      <c r="E337" s="23"/>
      <c r="F337" s="23"/>
      <c r="G337" s="23"/>
      <c r="H337" s="23"/>
      <c r="I337" s="23"/>
      <c r="J337" s="23"/>
      <c r="K337" s="23"/>
      <c r="L337" s="23"/>
      <c r="M337" s="23"/>
      <c r="N337" s="23"/>
      <c r="O337" s="23"/>
      <c r="P337" s="23"/>
      <c r="Q337" s="23">
        <f>SUBTOTAL(103,$W$7:W337)*1</f>
        <v>331</v>
      </c>
      <c r="R337" s="23"/>
      <c r="S337" s="23"/>
      <c r="T337" s="23"/>
      <c r="U337" s="23"/>
      <c r="V337" s="23" t="s">
        <v>4065</v>
      </c>
      <c r="W337" s="23" t="s">
        <v>2962</v>
      </c>
      <c r="X337" s="23" t="s">
        <v>192</v>
      </c>
      <c r="Y337" s="23" t="s">
        <v>193</v>
      </c>
      <c r="Z337" s="23" t="s">
        <v>194</v>
      </c>
      <c r="AA337" s="23" t="s">
        <v>2963</v>
      </c>
      <c r="AB337" s="23" t="s">
        <v>196</v>
      </c>
      <c r="AC337" s="23" t="s">
        <v>83</v>
      </c>
      <c r="AD337" s="23" t="s">
        <v>2964</v>
      </c>
      <c r="AE337" s="23" t="s">
        <v>2965</v>
      </c>
      <c r="AF337" s="23" t="s">
        <v>2963</v>
      </c>
      <c r="AG337" s="23" t="s">
        <v>2966</v>
      </c>
      <c r="AH337" s="23" t="s">
        <v>202</v>
      </c>
      <c r="AI337" s="23" t="s">
        <v>269</v>
      </c>
      <c r="AJ337" s="23" t="s">
        <v>2967</v>
      </c>
      <c r="AK337" s="23">
        <v>0</v>
      </c>
      <c r="AL337" s="23" t="s">
        <v>2968</v>
      </c>
      <c r="AM337" s="33" t="s">
        <v>351</v>
      </c>
      <c r="AN337" s="33" t="s">
        <v>207</v>
      </c>
      <c r="AO337" s="23" t="s">
        <v>208</v>
      </c>
      <c r="AP337" s="23" t="s">
        <v>82</v>
      </c>
      <c r="AQ337" s="23"/>
      <c r="AR337" s="23"/>
      <c r="AS337" s="23"/>
      <c r="AT337" s="23"/>
      <c r="AU337" s="36">
        <v>15.762</v>
      </c>
      <c r="AV337" s="36">
        <v>15.762</v>
      </c>
      <c r="AW337" s="36">
        <f t="shared" si="82"/>
        <v>15.762</v>
      </c>
      <c r="AX337" s="36">
        <f t="shared" si="78"/>
        <v>0</v>
      </c>
      <c r="AY337" s="36">
        <v>0</v>
      </c>
      <c r="AZ337" s="36"/>
      <c r="BA337" s="40">
        <v>170</v>
      </c>
      <c r="BB337" s="40">
        <v>64</v>
      </c>
      <c r="BC337" s="23" t="s">
        <v>210</v>
      </c>
      <c r="BD337" s="23" t="s">
        <v>210</v>
      </c>
      <c r="BE337" s="23" t="s">
        <v>211</v>
      </c>
      <c r="BF337" s="23">
        <v>0</v>
      </c>
      <c r="BG337" s="23" t="s">
        <v>212</v>
      </c>
      <c r="BH337" s="23" t="s">
        <v>210</v>
      </c>
      <c r="BI337" s="23" t="s">
        <v>210</v>
      </c>
      <c r="BJ337" s="23">
        <v>0</v>
      </c>
      <c r="BK337" s="23" t="s">
        <v>210</v>
      </c>
      <c r="BL337" s="23">
        <v>0</v>
      </c>
      <c r="BM337" s="23" t="s">
        <v>1685</v>
      </c>
      <c r="BN337" s="23">
        <v>75672001</v>
      </c>
      <c r="BO337" s="23"/>
      <c r="BP337" s="23" t="s">
        <v>209</v>
      </c>
      <c r="BQ337" s="49">
        <f t="shared" si="83"/>
        <v>15.762</v>
      </c>
      <c r="BR337" s="49">
        <f t="shared" si="81"/>
        <v>15.762</v>
      </c>
      <c r="BS337" s="49">
        <f t="shared" si="84"/>
        <v>3.762</v>
      </c>
      <c r="BT337" s="49">
        <f t="shared" si="85"/>
        <v>12</v>
      </c>
      <c r="BU337" s="49">
        <f t="shared" si="79"/>
        <v>0</v>
      </c>
      <c r="BV337" s="49">
        <f t="shared" si="86"/>
        <v>0</v>
      </c>
      <c r="BW337" s="49">
        <f t="shared" si="87"/>
        <v>0</v>
      </c>
      <c r="BX337" s="49">
        <f t="shared" si="88"/>
        <v>3.762</v>
      </c>
      <c r="BY337" s="49">
        <v>3.762</v>
      </c>
      <c r="BZ337" s="49" t="s">
        <v>4078</v>
      </c>
      <c r="CA337" s="49" t="s">
        <v>4088</v>
      </c>
      <c r="CB337" s="36"/>
      <c r="CC337" s="36"/>
      <c r="CD337" s="36"/>
      <c r="CE337" s="36">
        <f t="shared" si="89"/>
        <v>12</v>
      </c>
      <c r="CF337" s="36">
        <v>12</v>
      </c>
      <c r="CG337" s="36" t="s">
        <v>4066</v>
      </c>
      <c r="CH337" s="36" t="s">
        <v>4440</v>
      </c>
      <c r="CI337" s="36"/>
      <c r="CJ337" s="36"/>
      <c r="CK337" s="36"/>
      <c r="CL337" s="36"/>
      <c r="CM337" s="36"/>
      <c r="CN337" s="36"/>
      <c r="CO337" s="36"/>
      <c r="CP337" s="36"/>
      <c r="CQ337" s="36">
        <f t="shared" si="90"/>
        <v>0</v>
      </c>
      <c r="CR337" s="36"/>
      <c r="CS337" s="36"/>
      <c r="CT337" s="36"/>
      <c r="CU337" s="36"/>
      <c r="CV337" s="36"/>
      <c r="CW337" s="36"/>
      <c r="CX337" s="59">
        <f t="shared" si="80"/>
        <v>0</v>
      </c>
      <c r="CY337" s="36"/>
      <c r="CZ337" s="36"/>
      <c r="DA337" s="36"/>
      <c r="DB337" s="36"/>
      <c r="DC337" s="36"/>
      <c r="DD337" s="36"/>
      <c r="DE337" s="59">
        <f t="shared" si="91"/>
        <v>15.45</v>
      </c>
      <c r="DF337" s="59">
        <v>3.76</v>
      </c>
      <c r="DG337" s="59">
        <v>11.69</v>
      </c>
      <c r="DH337" s="59"/>
      <c r="DI337" s="59"/>
      <c r="DJ337" s="59"/>
      <c r="DK337" s="59" t="s">
        <v>4070</v>
      </c>
      <c r="DL337" s="59">
        <v>0</v>
      </c>
      <c r="DM337" s="23">
        <v>0</v>
      </c>
    </row>
    <row r="338" s="9" customFormat="1" ht="70" customHeight="1" spans="1:117">
      <c r="A338" s="23"/>
      <c r="B338" s="23"/>
      <c r="C338" s="23"/>
      <c r="D338" s="23"/>
      <c r="E338" s="23"/>
      <c r="F338" s="23"/>
      <c r="G338" s="23"/>
      <c r="H338" s="23"/>
      <c r="I338" s="23"/>
      <c r="J338" s="23"/>
      <c r="K338" s="23"/>
      <c r="L338" s="23"/>
      <c r="M338" s="23"/>
      <c r="N338" s="23"/>
      <c r="O338" s="23"/>
      <c r="P338" s="23"/>
      <c r="Q338" s="23">
        <f>SUBTOTAL(103,$W$7:W338)*1</f>
        <v>332</v>
      </c>
      <c r="R338" s="23"/>
      <c r="S338" s="23"/>
      <c r="T338" s="30"/>
      <c r="U338" s="23"/>
      <c r="V338" s="23" t="s">
        <v>4065</v>
      </c>
      <c r="W338" s="23" t="s">
        <v>2969</v>
      </c>
      <c r="X338" s="23" t="s">
        <v>192</v>
      </c>
      <c r="Y338" s="23" t="s">
        <v>193</v>
      </c>
      <c r="Z338" s="23" t="s">
        <v>194</v>
      </c>
      <c r="AA338" s="23" t="s">
        <v>2970</v>
      </c>
      <c r="AB338" s="23" t="s">
        <v>196</v>
      </c>
      <c r="AC338" s="23" t="s">
        <v>69</v>
      </c>
      <c r="AD338" s="23" t="s">
        <v>2971</v>
      </c>
      <c r="AE338" s="23" t="s">
        <v>2972</v>
      </c>
      <c r="AF338" s="23" t="s">
        <v>2973</v>
      </c>
      <c r="AG338" s="23" t="s">
        <v>2974</v>
      </c>
      <c r="AH338" s="23" t="s">
        <v>202</v>
      </c>
      <c r="AI338" s="23" t="s">
        <v>269</v>
      </c>
      <c r="AJ338" s="23" t="s">
        <v>2975</v>
      </c>
      <c r="AK338" s="23">
        <v>0</v>
      </c>
      <c r="AL338" s="23" t="s">
        <v>2976</v>
      </c>
      <c r="AM338" s="33" t="s">
        <v>2977</v>
      </c>
      <c r="AN338" s="33" t="s">
        <v>207</v>
      </c>
      <c r="AO338" s="23" t="s">
        <v>208</v>
      </c>
      <c r="AP338" s="23" t="s">
        <v>68</v>
      </c>
      <c r="AQ338" s="23"/>
      <c r="AR338" s="23"/>
      <c r="AS338" s="23"/>
      <c r="AT338" s="23"/>
      <c r="AU338" s="36">
        <v>51.58</v>
      </c>
      <c r="AV338" s="36">
        <v>51.58</v>
      </c>
      <c r="AW338" s="36">
        <f t="shared" si="82"/>
        <v>51.58</v>
      </c>
      <c r="AX338" s="36">
        <f t="shared" si="78"/>
        <v>0</v>
      </c>
      <c r="AY338" s="36">
        <v>0</v>
      </c>
      <c r="AZ338" s="36"/>
      <c r="BA338" s="40">
        <v>343</v>
      </c>
      <c r="BB338" s="40">
        <v>31</v>
      </c>
      <c r="BC338" s="23" t="s">
        <v>210</v>
      </c>
      <c r="BD338" s="23" t="s">
        <v>210</v>
      </c>
      <c r="BE338" s="23" t="s">
        <v>211</v>
      </c>
      <c r="BF338" s="23">
        <v>0</v>
      </c>
      <c r="BG338" s="23" t="s">
        <v>212</v>
      </c>
      <c r="BH338" s="23" t="s">
        <v>210</v>
      </c>
      <c r="BI338" s="23" t="s">
        <v>210</v>
      </c>
      <c r="BJ338" s="23">
        <v>0</v>
      </c>
      <c r="BK338" s="23" t="s">
        <v>210</v>
      </c>
      <c r="BL338" s="23">
        <v>0</v>
      </c>
      <c r="BM338" s="23" t="s">
        <v>2623</v>
      </c>
      <c r="BN338" s="23">
        <v>75411007</v>
      </c>
      <c r="BO338" s="23"/>
      <c r="BP338" s="23" t="s">
        <v>209</v>
      </c>
      <c r="BQ338" s="49">
        <f t="shared" si="83"/>
        <v>51.58</v>
      </c>
      <c r="BR338" s="49">
        <f t="shared" si="81"/>
        <v>51.58</v>
      </c>
      <c r="BS338" s="49">
        <f t="shared" si="84"/>
        <v>11.58</v>
      </c>
      <c r="BT338" s="49">
        <f t="shared" si="85"/>
        <v>40</v>
      </c>
      <c r="BU338" s="49">
        <f t="shared" si="79"/>
        <v>0</v>
      </c>
      <c r="BV338" s="49">
        <f t="shared" si="86"/>
        <v>0</v>
      </c>
      <c r="BW338" s="49">
        <f t="shared" si="87"/>
        <v>0</v>
      </c>
      <c r="BX338" s="49">
        <f t="shared" si="88"/>
        <v>11.58</v>
      </c>
      <c r="BY338" s="49">
        <v>11.58</v>
      </c>
      <c r="BZ338" s="52" t="s">
        <v>4078</v>
      </c>
      <c r="CA338" s="52" t="s">
        <v>4079</v>
      </c>
      <c r="CB338" s="36"/>
      <c r="CC338" s="36"/>
      <c r="CD338" s="36"/>
      <c r="CE338" s="36">
        <f t="shared" si="89"/>
        <v>40</v>
      </c>
      <c r="CF338" s="36">
        <v>40</v>
      </c>
      <c r="CG338" s="36" t="s">
        <v>4066</v>
      </c>
      <c r="CH338" s="36" t="s">
        <v>4440</v>
      </c>
      <c r="CI338" s="36"/>
      <c r="CJ338" s="36"/>
      <c r="CK338" s="36"/>
      <c r="CL338" s="36"/>
      <c r="CM338" s="36"/>
      <c r="CN338" s="36"/>
      <c r="CO338" s="36"/>
      <c r="CP338" s="36"/>
      <c r="CQ338" s="36">
        <f t="shared" si="90"/>
        <v>0</v>
      </c>
      <c r="CR338" s="36"/>
      <c r="CS338" s="36"/>
      <c r="CT338" s="36"/>
      <c r="CU338" s="36"/>
      <c r="CV338" s="36"/>
      <c r="CW338" s="36"/>
      <c r="CX338" s="59">
        <f t="shared" si="80"/>
        <v>0</v>
      </c>
      <c r="CY338" s="36"/>
      <c r="CZ338" s="36"/>
      <c r="DA338" s="36"/>
      <c r="DB338" s="36"/>
      <c r="DC338" s="36"/>
      <c r="DD338" s="36"/>
      <c r="DE338" s="59">
        <f t="shared" si="91"/>
        <v>20.94</v>
      </c>
      <c r="DF338" s="59">
        <v>0</v>
      </c>
      <c r="DG338" s="59">
        <v>20.94</v>
      </c>
      <c r="DH338" s="59"/>
      <c r="DI338" s="59"/>
      <c r="DJ338" s="59"/>
      <c r="DK338" s="59" t="s">
        <v>4075</v>
      </c>
      <c r="DL338" s="59">
        <v>0</v>
      </c>
      <c r="DM338" s="23">
        <v>0</v>
      </c>
    </row>
    <row r="339" s="9" customFormat="1" ht="70" customHeight="1" spans="1:117">
      <c r="A339" s="23"/>
      <c r="B339" s="23"/>
      <c r="C339" s="23"/>
      <c r="D339" s="23"/>
      <c r="E339" s="23"/>
      <c r="F339" s="23"/>
      <c r="G339" s="23"/>
      <c r="H339" s="23"/>
      <c r="I339" s="23"/>
      <c r="J339" s="23"/>
      <c r="K339" s="23"/>
      <c r="L339" s="23"/>
      <c r="M339" s="23"/>
      <c r="N339" s="23"/>
      <c r="O339" s="23"/>
      <c r="P339" s="23"/>
      <c r="Q339" s="23">
        <f>SUBTOTAL(103,$W$7:W339)*1</f>
        <v>333</v>
      </c>
      <c r="R339" s="23"/>
      <c r="S339" s="23"/>
      <c r="T339" s="23"/>
      <c r="U339" s="23"/>
      <c r="V339" s="23" t="s">
        <v>4065</v>
      </c>
      <c r="W339" s="23" t="s">
        <v>2978</v>
      </c>
      <c r="X339" s="23" t="s">
        <v>192</v>
      </c>
      <c r="Y339" s="23" t="s">
        <v>193</v>
      </c>
      <c r="Z339" s="23" t="s">
        <v>194</v>
      </c>
      <c r="AA339" s="23" t="s">
        <v>2979</v>
      </c>
      <c r="AB339" s="23" t="s">
        <v>466</v>
      </c>
      <c r="AC339" s="23" t="s">
        <v>65</v>
      </c>
      <c r="AD339" s="23" t="s">
        <v>2980</v>
      </c>
      <c r="AE339" s="23" t="s">
        <v>2981</v>
      </c>
      <c r="AF339" s="23" t="s">
        <v>2982</v>
      </c>
      <c r="AG339" s="23" t="s">
        <v>2983</v>
      </c>
      <c r="AH339" s="23" t="s">
        <v>202</v>
      </c>
      <c r="AI339" s="23" t="s">
        <v>269</v>
      </c>
      <c r="AJ339" s="23" t="s">
        <v>2984</v>
      </c>
      <c r="AK339" s="23">
        <v>0</v>
      </c>
      <c r="AL339" s="23" t="s">
        <v>2985</v>
      </c>
      <c r="AM339" s="33" t="s">
        <v>351</v>
      </c>
      <c r="AN339" s="33" t="s">
        <v>207</v>
      </c>
      <c r="AO339" s="23" t="s">
        <v>208</v>
      </c>
      <c r="AP339" s="23" t="s">
        <v>64</v>
      </c>
      <c r="AQ339" s="23"/>
      <c r="AR339" s="23"/>
      <c r="AS339" s="23"/>
      <c r="AT339" s="23"/>
      <c r="AU339" s="36">
        <v>23.26</v>
      </c>
      <c r="AV339" s="36">
        <v>23.26</v>
      </c>
      <c r="AW339" s="36">
        <f t="shared" si="82"/>
        <v>23.26</v>
      </c>
      <c r="AX339" s="36">
        <f t="shared" si="78"/>
        <v>0</v>
      </c>
      <c r="AY339" s="36">
        <v>0</v>
      </c>
      <c r="AZ339" s="36"/>
      <c r="BA339" s="40">
        <v>600</v>
      </c>
      <c r="BB339" s="40">
        <v>105</v>
      </c>
      <c r="BC339" s="23" t="s">
        <v>210</v>
      </c>
      <c r="BD339" s="23" t="s">
        <v>210</v>
      </c>
      <c r="BE339" s="23" t="s">
        <v>211</v>
      </c>
      <c r="BF339" s="23">
        <v>0</v>
      </c>
      <c r="BG339" s="23" t="s">
        <v>212</v>
      </c>
      <c r="BH339" s="23" t="s">
        <v>210</v>
      </c>
      <c r="BI339" s="23" t="s">
        <v>210</v>
      </c>
      <c r="BJ339" s="23">
        <v>0</v>
      </c>
      <c r="BK339" s="23" t="s">
        <v>210</v>
      </c>
      <c r="BL339" s="23">
        <v>0</v>
      </c>
      <c r="BM339" s="23" t="s">
        <v>561</v>
      </c>
      <c r="BN339" s="23">
        <v>13609497658</v>
      </c>
      <c r="BO339" s="23"/>
      <c r="BP339" s="23" t="s">
        <v>209</v>
      </c>
      <c r="BQ339" s="49">
        <f t="shared" si="83"/>
        <v>23.26</v>
      </c>
      <c r="BR339" s="49">
        <f t="shared" si="81"/>
        <v>23.26</v>
      </c>
      <c r="BS339" s="49">
        <f t="shared" si="84"/>
        <v>5.26</v>
      </c>
      <c r="BT339" s="49">
        <f t="shared" si="85"/>
        <v>18</v>
      </c>
      <c r="BU339" s="49">
        <f t="shared" si="79"/>
        <v>0</v>
      </c>
      <c r="BV339" s="49">
        <f t="shared" si="86"/>
        <v>0</v>
      </c>
      <c r="BW339" s="49">
        <f t="shared" si="87"/>
        <v>0</v>
      </c>
      <c r="BX339" s="49">
        <f t="shared" si="88"/>
        <v>5.26</v>
      </c>
      <c r="BY339" s="49">
        <v>5.26</v>
      </c>
      <c r="BZ339" s="52" t="s">
        <v>4078</v>
      </c>
      <c r="CA339" s="52" t="s">
        <v>4079</v>
      </c>
      <c r="CB339" s="36"/>
      <c r="CC339" s="36"/>
      <c r="CD339" s="36"/>
      <c r="CE339" s="36">
        <f t="shared" si="89"/>
        <v>18</v>
      </c>
      <c r="CF339" s="36">
        <v>18</v>
      </c>
      <c r="CG339" s="36" t="s">
        <v>4066</v>
      </c>
      <c r="CH339" s="36" t="s">
        <v>4440</v>
      </c>
      <c r="CI339" s="36"/>
      <c r="CJ339" s="36"/>
      <c r="CK339" s="36"/>
      <c r="CL339" s="36"/>
      <c r="CM339" s="36"/>
      <c r="CN339" s="36"/>
      <c r="CO339" s="36"/>
      <c r="CP339" s="36"/>
      <c r="CQ339" s="36">
        <f t="shared" si="90"/>
        <v>0</v>
      </c>
      <c r="CR339" s="36"/>
      <c r="CS339" s="36"/>
      <c r="CT339" s="36"/>
      <c r="CU339" s="36"/>
      <c r="CV339" s="36"/>
      <c r="CW339" s="36"/>
      <c r="CX339" s="59">
        <f t="shared" si="80"/>
        <v>0</v>
      </c>
      <c r="CY339" s="36"/>
      <c r="CZ339" s="36"/>
      <c r="DA339" s="36"/>
      <c r="DB339" s="36"/>
      <c r="DC339" s="36"/>
      <c r="DD339" s="36"/>
      <c r="DE339" s="59">
        <f t="shared" si="91"/>
        <v>21.62</v>
      </c>
      <c r="DF339" s="59">
        <v>5.26</v>
      </c>
      <c r="DG339" s="59">
        <v>16.36</v>
      </c>
      <c r="DH339" s="59"/>
      <c r="DI339" s="59"/>
      <c r="DJ339" s="59"/>
      <c r="DK339" s="59" t="s">
        <v>4075</v>
      </c>
      <c r="DL339" s="59">
        <v>0</v>
      </c>
      <c r="DM339" s="23">
        <v>0</v>
      </c>
    </row>
    <row r="340" s="9" customFormat="1" ht="70" customHeight="1" spans="1:117">
      <c r="A340" s="23"/>
      <c r="B340" s="23"/>
      <c r="C340" s="23"/>
      <c r="D340" s="23"/>
      <c r="E340" s="23"/>
      <c r="F340" s="23"/>
      <c r="G340" s="23"/>
      <c r="H340" s="23"/>
      <c r="I340" s="23"/>
      <c r="J340" s="23"/>
      <c r="K340" s="23"/>
      <c r="L340" s="23"/>
      <c r="M340" s="23"/>
      <c r="N340" s="23"/>
      <c r="O340" s="23"/>
      <c r="P340" s="23"/>
      <c r="Q340" s="23">
        <f>SUBTOTAL(103,$W$7:W340)*1</f>
        <v>334</v>
      </c>
      <c r="R340" s="23"/>
      <c r="S340" s="23"/>
      <c r="T340" s="30"/>
      <c r="U340" s="23"/>
      <c r="V340" s="23" t="s">
        <v>4065</v>
      </c>
      <c r="W340" s="23" t="s">
        <v>2986</v>
      </c>
      <c r="X340" s="23" t="s">
        <v>192</v>
      </c>
      <c r="Y340" s="23" t="s">
        <v>193</v>
      </c>
      <c r="Z340" s="23" t="s">
        <v>194</v>
      </c>
      <c r="AA340" s="23" t="s">
        <v>2987</v>
      </c>
      <c r="AB340" s="23" t="s">
        <v>466</v>
      </c>
      <c r="AC340" s="23" t="s">
        <v>65</v>
      </c>
      <c r="AD340" s="23" t="s">
        <v>2988</v>
      </c>
      <c r="AE340" s="23" t="s">
        <v>2989</v>
      </c>
      <c r="AF340" s="23" t="s">
        <v>2987</v>
      </c>
      <c r="AG340" s="23" t="s">
        <v>2990</v>
      </c>
      <c r="AH340" s="23" t="s">
        <v>202</v>
      </c>
      <c r="AI340" s="23" t="s">
        <v>269</v>
      </c>
      <c r="AJ340" s="23" t="s">
        <v>2991</v>
      </c>
      <c r="AK340" s="23">
        <v>0</v>
      </c>
      <c r="AL340" s="23" t="s">
        <v>2992</v>
      </c>
      <c r="AM340" s="33" t="s">
        <v>351</v>
      </c>
      <c r="AN340" s="33" t="s">
        <v>207</v>
      </c>
      <c r="AO340" s="23" t="s">
        <v>208</v>
      </c>
      <c r="AP340" s="23" t="s">
        <v>64</v>
      </c>
      <c r="AQ340" s="23"/>
      <c r="AR340" s="23"/>
      <c r="AS340" s="23"/>
      <c r="AT340" s="23"/>
      <c r="AU340" s="36">
        <v>14.83</v>
      </c>
      <c r="AV340" s="36">
        <v>14.83</v>
      </c>
      <c r="AW340" s="36">
        <f t="shared" si="82"/>
        <v>14.83</v>
      </c>
      <c r="AX340" s="36">
        <f t="shared" si="78"/>
        <v>0</v>
      </c>
      <c r="AY340" s="36">
        <v>0</v>
      </c>
      <c r="AZ340" s="36"/>
      <c r="BA340" s="40">
        <v>600</v>
      </c>
      <c r="BB340" s="40">
        <v>76</v>
      </c>
      <c r="BC340" s="23" t="s">
        <v>210</v>
      </c>
      <c r="BD340" s="23" t="s">
        <v>210</v>
      </c>
      <c r="BE340" s="23" t="s">
        <v>211</v>
      </c>
      <c r="BF340" s="23">
        <v>0</v>
      </c>
      <c r="BG340" s="23" t="s">
        <v>212</v>
      </c>
      <c r="BH340" s="23" t="s">
        <v>210</v>
      </c>
      <c r="BI340" s="23" t="s">
        <v>210</v>
      </c>
      <c r="BJ340" s="23">
        <v>0</v>
      </c>
      <c r="BK340" s="23" t="s">
        <v>210</v>
      </c>
      <c r="BL340" s="23">
        <v>0</v>
      </c>
      <c r="BM340" s="23" t="s">
        <v>561</v>
      </c>
      <c r="BN340" s="23">
        <v>13609497658</v>
      </c>
      <c r="BO340" s="23"/>
      <c r="BP340" s="23" t="s">
        <v>209</v>
      </c>
      <c r="BQ340" s="49">
        <f t="shared" si="83"/>
        <v>14.83</v>
      </c>
      <c r="BR340" s="49">
        <f t="shared" si="81"/>
        <v>14.83</v>
      </c>
      <c r="BS340" s="49">
        <f t="shared" si="84"/>
        <v>2.83</v>
      </c>
      <c r="BT340" s="49">
        <f t="shared" si="85"/>
        <v>12</v>
      </c>
      <c r="BU340" s="49">
        <f t="shared" si="79"/>
        <v>0</v>
      </c>
      <c r="BV340" s="49">
        <f t="shared" si="86"/>
        <v>0</v>
      </c>
      <c r="BW340" s="49">
        <f t="shared" si="87"/>
        <v>0</v>
      </c>
      <c r="BX340" s="49">
        <f t="shared" si="88"/>
        <v>2.83</v>
      </c>
      <c r="BY340" s="49">
        <v>2.83</v>
      </c>
      <c r="BZ340" s="52" t="s">
        <v>4078</v>
      </c>
      <c r="CA340" s="52" t="s">
        <v>4079</v>
      </c>
      <c r="CB340" s="36"/>
      <c r="CC340" s="36"/>
      <c r="CD340" s="36"/>
      <c r="CE340" s="36">
        <f t="shared" si="89"/>
        <v>12</v>
      </c>
      <c r="CF340" s="36">
        <v>12</v>
      </c>
      <c r="CG340" s="36" t="s">
        <v>4066</v>
      </c>
      <c r="CH340" s="36" t="s">
        <v>4440</v>
      </c>
      <c r="CI340" s="36"/>
      <c r="CJ340" s="36"/>
      <c r="CK340" s="36"/>
      <c r="CL340" s="36"/>
      <c r="CM340" s="36"/>
      <c r="CN340" s="36"/>
      <c r="CO340" s="36"/>
      <c r="CP340" s="36"/>
      <c r="CQ340" s="36">
        <f t="shared" si="90"/>
        <v>0</v>
      </c>
      <c r="CR340" s="36"/>
      <c r="CS340" s="36"/>
      <c r="CT340" s="36"/>
      <c r="CU340" s="36"/>
      <c r="CV340" s="36"/>
      <c r="CW340" s="36"/>
      <c r="CX340" s="59">
        <f t="shared" si="80"/>
        <v>0</v>
      </c>
      <c r="CY340" s="36"/>
      <c r="CZ340" s="36"/>
      <c r="DA340" s="36"/>
      <c r="DB340" s="36"/>
      <c r="DC340" s="36"/>
      <c r="DD340" s="36"/>
      <c r="DE340" s="59">
        <f t="shared" si="91"/>
        <v>14.82</v>
      </c>
      <c r="DF340" s="59">
        <v>2.83</v>
      </c>
      <c r="DG340" s="59">
        <v>11.99</v>
      </c>
      <c r="DH340" s="59"/>
      <c r="DI340" s="59"/>
      <c r="DJ340" s="59"/>
      <c r="DK340" s="59" t="s">
        <v>4075</v>
      </c>
      <c r="DL340" s="59">
        <v>0</v>
      </c>
      <c r="DM340" s="23">
        <v>0</v>
      </c>
    </row>
    <row r="341" s="9" customFormat="1" ht="70" customHeight="1" spans="1:117">
      <c r="A341" s="23"/>
      <c r="B341" s="23"/>
      <c r="C341" s="23"/>
      <c r="D341" s="23"/>
      <c r="E341" s="23"/>
      <c r="F341" s="23"/>
      <c r="G341" s="23"/>
      <c r="H341" s="23"/>
      <c r="I341" s="23"/>
      <c r="J341" s="23"/>
      <c r="K341" s="23"/>
      <c r="L341" s="23"/>
      <c r="M341" s="23"/>
      <c r="N341" s="23"/>
      <c r="O341" s="23"/>
      <c r="P341" s="23"/>
      <c r="Q341" s="23">
        <f>SUBTOTAL(103,$W$7:W341)*1</f>
        <v>335</v>
      </c>
      <c r="R341" s="23"/>
      <c r="S341" s="23"/>
      <c r="T341" s="23"/>
      <c r="U341" s="23"/>
      <c r="V341" s="23" t="s">
        <v>4065</v>
      </c>
      <c r="W341" s="23" t="s">
        <v>2993</v>
      </c>
      <c r="X341" s="23" t="s">
        <v>192</v>
      </c>
      <c r="Y341" s="23" t="s">
        <v>193</v>
      </c>
      <c r="Z341" s="23" t="s">
        <v>194</v>
      </c>
      <c r="AA341" s="23" t="s">
        <v>2994</v>
      </c>
      <c r="AB341" s="23" t="s">
        <v>196</v>
      </c>
      <c r="AC341" s="23" t="s">
        <v>2995</v>
      </c>
      <c r="AD341" s="23" t="s">
        <v>2996</v>
      </c>
      <c r="AE341" s="23" t="s">
        <v>2997</v>
      </c>
      <c r="AF341" s="23" t="s">
        <v>2994</v>
      </c>
      <c r="AG341" s="23" t="s">
        <v>2913</v>
      </c>
      <c r="AH341" s="23" t="s">
        <v>202</v>
      </c>
      <c r="AI341" s="23" t="s">
        <v>269</v>
      </c>
      <c r="AJ341" s="23" t="s">
        <v>2914</v>
      </c>
      <c r="AK341" s="23">
        <v>0</v>
      </c>
      <c r="AL341" s="23" t="s">
        <v>2998</v>
      </c>
      <c r="AM341" s="33" t="s">
        <v>351</v>
      </c>
      <c r="AN341" s="33" t="s">
        <v>207</v>
      </c>
      <c r="AO341" s="23" t="s">
        <v>208</v>
      </c>
      <c r="AP341" s="23" t="s">
        <v>36</v>
      </c>
      <c r="AQ341" s="23"/>
      <c r="AR341" s="23"/>
      <c r="AS341" s="23"/>
      <c r="AT341" s="23"/>
      <c r="AU341" s="36">
        <v>17.54</v>
      </c>
      <c r="AV341" s="36">
        <v>17.54</v>
      </c>
      <c r="AW341" s="36">
        <f t="shared" si="82"/>
        <v>17.54</v>
      </c>
      <c r="AX341" s="36">
        <f t="shared" si="78"/>
        <v>0</v>
      </c>
      <c r="AY341" s="36">
        <v>0</v>
      </c>
      <c r="AZ341" s="36"/>
      <c r="BA341" s="40">
        <v>240</v>
      </c>
      <c r="BB341" s="40">
        <v>135</v>
      </c>
      <c r="BC341" s="23" t="s">
        <v>210</v>
      </c>
      <c r="BD341" s="23" t="s">
        <v>210</v>
      </c>
      <c r="BE341" s="23" t="s">
        <v>211</v>
      </c>
      <c r="BF341" s="23">
        <v>0</v>
      </c>
      <c r="BG341" s="23" t="s">
        <v>212</v>
      </c>
      <c r="BH341" s="23" t="s">
        <v>210</v>
      </c>
      <c r="BI341" s="23" t="s">
        <v>210</v>
      </c>
      <c r="BJ341" s="23">
        <v>0</v>
      </c>
      <c r="BK341" s="23" t="s">
        <v>210</v>
      </c>
      <c r="BL341" s="23">
        <v>0</v>
      </c>
      <c r="BM341" s="23" t="s">
        <v>524</v>
      </c>
      <c r="BN341" s="23" t="s">
        <v>2999</v>
      </c>
      <c r="BO341" s="23"/>
      <c r="BP341" s="23" t="s">
        <v>209</v>
      </c>
      <c r="BQ341" s="49">
        <f t="shared" si="83"/>
        <v>17.54</v>
      </c>
      <c r="BR341" s="49">
        <f t="shared" si="81"/>
        <v>17.54</v>
      </c>
      <c r="BS341" s="49">
        <f t="shared" si="84"/>
        <v>3.54</v>
      </c>
      <c r="BT341" s="49">
        <f t="shared" si="85"/>
        <v>14</v>
      </c>
      <c r="BU341" s="49">
        <f t="shared" si="79"/>
        <v>0</v>
      </c>
      <c r="BV341" s="49">
        <f t="shared" si="86"/>
        <v>0</v>
      </c>
      <c r="BW341" s="49">
        <f t="shared" si="87"/>
        <v>0</v>
      </c>
      <c r="BX341" s="49">
        <f t="shared" si="88"/>
        <v>3.54</v>
      </c>
      <c r="BY341" s="49">
        <v>3.54</v>
      </c>
      <c r="BZ341" s="52" t="s">
        <v>4078</v>
      </c>
      <c r="CA341" s="52" t="s">
        <v>4079</v>
      </c>
      <c r="CB341" s="36"/>
      <c r="CC341" s="36"/>
      <c r="CD341" s="36"/>
      <c r="CE341" s="36">
        <f t="shared" si="89"/>
        <v>14</v>
      </c>
      <c r="CF341" s="36">
        <v>14</v>
      </c>
      <c r="CG341" s="36" t="s">
        <v>4066</v>
      </c>
      <c r="CH341" s="36" t="s">
        <v>4440</v>
      </c>
      <c r="CI341" s="36"/>
      <c r="CJ341" s="36"/>
      <c r="CK341" s="36"/>
      <c r="CL341" s="36"/>
      <c r="CM341" s="36"/>
      <c r="CN341" s="36"/>
      <c r="CO341" s="36"/>
      <c r="CP341" s="36"/>
      <c r="CQ341" s="36">
        <f t="shared" si="90"/>
        <v>0</v>
      </c>
      <c r="CR341" s="36"/>
      <c r="CS341" s="36"/>
      <c r="CT341" s="36"/>
      <c r="CU341" s="36"/>
      <c r="CV341" s="36"/>
      <c r="CW341" s="36"/>
      <c r="CX341" s="59">
        <f t="shared" si="80"/>
        <v>0</v>
      </c>
      <c r="CY341" s="36"/>
      <c r="CZ341" s="36"/>
      <c r="DA341" s="36"/>
      <c r="DB341" s="36"/>
      <c r="DC341" s="36"/>
      <c r="DD341" s="36"/>
      <c r="DE341" s="59">
        <f t="shared" si="91"/>
        <v>17.54</v>
      </c>
      <c r="DF341" s="59">
        <v>3.54</v>
      </c>
      <c r="DG341" s="59">
        <v>14</v>
      </c>
      <c r="DH341" s="59"/>
      <c r="DI341" s="59"/>
      <c r="DJ341" s="59"/>
      <c r="DK341" s="59" t="s">
        <v>4070</v>
      </c>
      <c r="DL341" s="59">
        <v>1</v>
      </c>
      <c r="DM341" s="23" t="s">
        <v>4194</v>
      </c>
    </row>
    <row r="342" s="9" customFormat="1" ht="70" customHeight="1" spans="1:117">
      <c r="A342" s="23"/>
      <c r="B342" s="23"/>
      <c r="C342" s="23"/>
      <c r="D342" s="23"/>
      <c r="E342" s="23"/>
      <c r="F342" s="23"/>
      <c r="G342" s="23"/>
      <c r="H342" s="23"/>
      <c r="I342" s="23"/>
      <c r="J342" s="23"/>
      <c r="K342" s="23"/>
      <c r="L342" s="23"/>
      <c r="M342" s="23"/>
      <c r="N342" s="23"/>
      <c r="O342" s="23"/>
      <c r="P342" s="23"/>
      <c r="Q342" s="23">
        <f>SUBTOTAL(103,$W$7:W342)*1</f>
        <v>336</v>
      </c>
      <c r="R342" s="23"/>
      <c r="S342" s="23"/>
      <c r="T342" s="30"/>
      <c r="U342" s="23"/>
      <c r="V342" s="23" t="s">
        <v>4065</v>
      </c>
      <c r="W342" s="23" t="s">
        <v>3000</v>
      </c>
      <c r="X342" s="23" t="s">
        <v>192</v>
      </c>
      <c r="Y342" s="23" t="s">
        <v>193</v>
      </c>
      <c r="Z342" s="23" t="s">
        <v>194</v>
      </c>
      <c r="AA342" s="23" t="s">
        <v>3001</v>
      </c>
      <c r="AB342" s="23" t="s">
        <v>196</v>
      </c>
      <c r="AC342" s="23" t="s">
        <v>3002</v>
      </c>
      <c r="AD342" s="23" t="s">
        <v>3003</v>
      </c>
      <c r="AE342" s="23" t="s">
        <v>3004</v>
      </c>
      <c r="AF342" s="23" t="s">
        <v>3001</v>
      </c>
      <c r="AG342" s="23" t="s">
        <v>3005</v>
      </c>
      <c r="AH342" s="23" t="s">
        <v>202</v>
      </c>
      <c r="AI342" s="23" t="s">
        <v>269</v>
      </c>
      <c r="AJ342" s="23" t="s">
        <v>3006</v>
      </c>
      <c r="AK342" s="23">
        <v>0</v>
      </c>
      <c r="AL342" s="23" t="s">
        <v>3007</v>
      </c>
      <c r="AM342" s="33" t="s">
        <v>351</v>
      </c>
      <c r="AN342" s="33" t="s">
        <v>207</v>
      </c>
      <c r="AO342" s="23" t="s">
        <v>208</v>
      </c>
      <c r="AP342" s="23" t="s">
        <v>52</v>
      </c>
      <c r="AQ342" s="23"/>
      <c r="AR342" s="23"/>
      <c r="AS342" s="23"/>
      <c r="AT342" s="23"/>
      <c r="AU342" s="36">
        <v>22.46</v>
      </c>
      <c r="AV342" s="36">
        <v>22.46</v>
      </c>
      <c r="AW342" s="36">
        <f t="shared" si="82"/>
        <v>22.46</v>
      </c>
      <c r="AX342" s="36">
        <f t="shared" si="78"/>
        <v>0</v>
      </c>
      <c r="AY342" s="36">
        <v>0</v>
      </c>
      <c r="AZ342" s="36"/>
      <c r="BA342" s="40">
        <v>1654</v>
      </c>
      <c r="BB342" s="40">
        <v>75</v>
      </c>
      <c r="BC342" s="23" t="s">
        <v>210</v>
      </c>
      <c r="BD342" s="23" t="s">
        <v>210</v>
      </c>
      <c r="BE342" s="23" t="s">
        <v>211</v>
      </c>
      <c r="BF342" s="23">
        <v>0</v>
      </c>
      <c r="BG342" s="23" t="s">
        <v>212</v>
      </c>
      <c r="BH342" s="23" t="s">
        <v>210</v>
      </c>
      <c r="BI342" s="23" t="s">
        <v>210</v>
      </c>
      <c r="BJ342" s="23">
        <v>0</v>
      </c>
      <c r="BK342" s="23" t="s">
        <v>210</v>
      </c>
      <c r="BL342" s="23">
        <v>0</v>
      </c>
      <c r="BM342" s="23" t="s">
        <v>424</v>
      </c>
      <c r="BN342" s="23">
        <v>18083098315</v>
      </c>
      <c r="BO342" s="23"/>
      <c r="BP342" s="23" t="s">
        <v>209</v>
      </c>
      <c r="BQ342" s="49">
        <f t="shared" si="83"/>
        <v>22.46</v>
      </c>
      <c r="BR342" s="49">
        <f t="shared" si="81"/>
        <v>22.46</v>
      </c>
      <c r="BS342" s="49">
        <f t="shared" si="84"/>
        <v>4.46</v>
      </c>
      <c r="BT342" s="49">
        <f t="shared" si="85"/>
        <v>18</v>
      </c>
      <c r="BU342" s="49">
        <f t="shared" si="79"/>
        <v>0</v>
      </c>
      <c r="BV342" s="49">
        <f t="shared" si="86"/>
        <v>0</v>
      </c>
      <c r="BW342" s="49">
        <f t="shared" si="87"/>
        <v>0</v>
      </c>
      <c r="BX342" s="49">
        <f t="shared" si="88"/>
        <v>4.46</v>
      </c>
      <c r="BY342" s="49">
        <v>4.46</v>
      </c>
      <c r="BZ342" s="52" t="s">
        <v>4078</v>
      </c>
      <c r="CA342" s="52" t="s">
        <v>4079</v>
      </c>
      <c r="CB342" s="36"/>
      <c r="CC342" s="36"/>
      <c r="CD342" s="36"/>
      <c r="CE342" s="36">
        <f t="shared" si="89"/>
        <v>18</v>
      </c>
      <c r="CF342" s="36">
        <v>18</v>
      </c>
      <c r="CG342" s="36" t="s">
        <v>4066</v>
      </c>
      <c r="CH342" s="36" t="s">
        <v>4440</v>
      </c>
      <c r="CI342" s="36"/>
      <c r="CJ342" s="36"/>
      <c r="CK342" s="36"/>
      <c r="CL342" s="36"/>
      <c r="CM342" s="36"/>
      <c r="CN342" s="36"/>
      <c r="CO342" s="36"/>
      <c r="CP342" s="36"/>
      <c r="CQ342" s="36">
        <f t="shared" si="90"/>
        <v>0</v>
      </c>
      <c r="CR342" s="36"/>
      <c r="CS342" s="36"/>
      <c r="CT342" s="36"/>
      <c r="CU342" s="36"/>
      <c r="CV342" s="36"/>
      <c r="CW342" s="36"/>
      <c r="CX342" s="59">
        <f t="shared" si="80"/>
        <v>0</v>
      </c>
      <c r="CY342" s="36"/>
      <c r="CZ342" s="36"/>
      <c r="DA342" s="36"/>
      <c r="DB342" s="36"/>
      <c r="DC342" s="36"/>
      <c r="DD342" s="36"/>
      <c r="DE342" s="59">
        <f t="shared" si="91"/>
        <v>22.46</v>
      </c>
      <c r="DF342" s="59">
        <v>4.46</v>
      </c>
      <c r="DG342" s="59">
        <v>18</v>
      </c>
      <c r="DH342" s="59"/>
      <c r="DI342" s="59"/>
      <c r="DJ342" s="59"/>
      <c r="DK342" s="59" t="s">
        <v>4070</v>
      </c>
      <c r="DL342" s="59">
        <v>0</v>
      </c>
      <c r="DM342" s="23">
        <v>0</v>
      </c>
    </row>
    <row r="343" s="9" customFormat="1" ht="70" customHeight="1" spans="1:117">
      <c r="A343" s="23"/>
      <c r="B343" s="23"/>
      <c r="C343" s="23"/>
      <c r="D343" s="23"/>
      <c r="E343" s="23"/>
      <c r="F343" s="23"/>
      <c r="G343" s="23"/>
      <c r="H343" s="23"/>
      <c r="I343" s="23"/>
      <c r="J343" s="23"/>
      <c r="K343" s="23"/>
      <c r="L343" s="23"/>
      <c r="M343" s="23"/>
      <c r="N343" s="23"/>
      <c r="O343" s="23"/>
      <c r="P343" s="23"/>
      <c r="Q343" s="23">
        <f>SUBTOTAL(103,$W$7:W343)*1</f>
        <v>337</v>
      </c>
      <c r="R343" s="23"/>
      <c r="S343" s="23"/>
      <c r="T343" s="23"/>
      <c r="U343" s="23"/>
      <c r="V343" s="23" t="s">
        <v>4065</v>
      </c>
      <c r="W343" s="23" t="s">
        <v>3008</v>
      </c>
      <c r="X343" s="23" t="s">
        <v>192</v>
      </c>
      <c r="Y343" s="23" t="s">
        <v>193</v>
      </c>
      <c r="Z343" s="23" t="s">
        <v>194</v>
      </c>
      <c r="AA343" s="23" t="s">
        <v>3009</v>
      </c>
      <c r="AB343" s="23" t="s">
        <v>196</v>
      </c>
      <c r="AC343" s="23" t="s">
        <v>55</v>
      </c>
      <c r="AD343" s="23" t="s">
        <v>3010</v>
      </c>
      <c r="AE343" s="23" t="s">
        <v>3011</v>
      </c>
      <c r="AF343" s="23" t="s">
        <v>3009</v>
      </c>
      <c r="AG343" s="23" t="s">
        <v>3012</v>
      </c>
      <c r="AH343" s="23" t="s">
        <v>202</v>
      </c>
      <c r="AI343" s="23" t="s">
        <v>269</v>
      </c>
      <c r="AJ343" s="23" t="s">
        <v>3013</v>
      </c>
      <c r="AK343" s="23">
        <v>0</v>
      </c>
      <c r="AL343" s="23" t="s">
        <v>3014</v>
      </c>
      <c r="AM343" s="33" t="s">
        <v>351</v>
      </c>
      <c r="AN343" s="33" t="s">
        <v>207</v>
      </c>
      <c r="AO343" s="23" t="s">
        <v>208</v>
      </c>
      <c r="AP343" s="23" t="s">
        <v>54</v>
      </c>
      <c r="AQ343" s="23"/>
      <c r="AR343" s="23"/>
      <c r="AS343" s="23"/>
      <c r="AT343" s="23"/>
      <c r="AU343" s="36">
        <v>20.959</v>
      </c>
      <c r="AV343" s="36">
        <v>20.959</v>
      </c>
      <c r="AW343" s="36">
        <f t="shared" si="82"/>
        <v>20.959</v>
      </c>
      <c r="AX343" s="36">
        <f t="shared" si="78"/>
        <v>0</v>
      </c>
      <c r="AY343" s="36">
        <v>0</v>
      </c>
      <c r="AZ343" s="36"/>
      <c r="BA343" s="40">
        <v>516</v>
      </c>
      <c r="BB343" s="40">
        <v>40</v>
      </c>
      <c r="BC343" s="23" t="s">
        <v>210</v>
      </c>
      <c r="BD343" s="23" t="s">
        <v>210</v>
      </c>
      <c r="BE343" s="23" t="s">
        <v>211</v>
      </c>
      <c r="BF343" s="23">
        <v>0</v>
      </c>
      <c r="BG343" s="23" t="s">
        <v>212</v>
      </c>
      <c r="BH343" s="23" t="s">
        <v>210</v>
      </c>
      <c r="BI343" s="23" t="s">
        <v>210</v>
      </c>
      <c r="BJ343" s="23">
        <v>0</v>
      </c>
      <c r="BK343" s="23" t="s">
        <v>210</v>
      </c>
      <c r="BL343" s="23">
        <v>0</v>
      </c>
      <c r="BM343" s="23" t="s">
        <v>3015</v>
      </c>
      <c r="BN343" s="23">
        <v>15334636345</v>
      </c>
      <c r="BO343" s="23"/>
      <c r="BP343" s="23" t="s">
        <v>209</v>
      </c>
      <c r="BQ343" s="49">
        <f t="shared" si="83"/>
        <v>20.959</v>
      </c>
      <c r="BR343" s="49">
        <f t="shared" si="81"/>
        <v>20.959</v>
      </c>
      <c r="BS343" s="49">
        <f t="shared" si="84"/>
        <v>3.959</v>
      </c>
      <c r="BT343" s="49">
        <f t="shared" si="85"/>
        <v>17</v>
      </c>
      <c r="BU343" s="49">
        <f t="shared" si="79"/>
        <v>0</v>
      </c>
      <c r="BV343" s="49">
        <f t="shared" si="86"/>
        <v>0</v>
      </c>
      <c r="BW343" s="49">
        <f t="shared" si="87"/>
        <v>0</v>
      </c>
      <c r="BX343" s="49">
        <f t="shared" si="88"/>
        <v>3.959</v>
      </c>
      <c r="BY343" s="49">
        <v>3.959</v>
      </c>
      <c r="BZ343" s="52" t="s">
        <v>4078</v>
      </c>
      <c r="CA343" s="52" t="s">
        <v>4079</v>
      </c>
      <c r="CB343" s="36"/>
      <c r="CC343" s="36"/>
      <c r="CD343" s="36"/>
      <c r="CE343" s="36">
        <f t="shared" si="89"/>
        <v>17</v>
      </c>
      <c r="CF343" s="36">
        <v>17</v>
      </c>
      <c r="CG343" s="36" t="s">
        <v>4066</v>
      </c>
      <c r="CH343" s="36" t="s">
        <v>4440</v>
      </c>
      <c r="CI343" s="36"/>
      <c r="CJ343" s="36"/>
      <c r="CK343" s="36"/>
      <c r="CL343" s="36"/>
      <c r="CM343" s="36"/>
      <c r="CN343" s="36"/>
      <c r="CO343" s="36"/>
      <c r="CP343" s="36"/>
      <c r="CQ343" s="36">
        <f t="shared" si="90"/>
        <v>0</v>
      </c>
      <c r="CR343" s="36"/>
      <c r="CS343" s="36"/>
      <c r="CT343" s="36"/>
      <c r="CU343" s="36"/>
      <c r="CV343" s="36"/>
      <c r="CW343" s="36"/>
      <c r="CX343" s="59">
        <f t="shared" si="80"/>
        <v>0</v>
      </c>
      <c r="CY343" s="36"/>
      <c r="CZ343" s="36"/>
      <c r="DA343" s="36"/>
      <c r="DB343" s="36"/>
      <c r="DC343" s="36"/>
      <c r="DD343" s="36"/>
      <c r="DE343" s="59">
        <f t="shared" si="91"/>
        <v>17.47</v>
      </c>
      <c r="DF343" s="59">
        <v>0.47</v>
      </c>
      <c r="DG343" s="59">
        <v>17</v>
      </c>
      <c r="DH343" s="59"/>
      <c r="DI343" s="59"/>
      <c r="DJ343" s="59"/>
      <c r="DK343" s="59" t="s">
        <v>4070</v>
      </c>
      <c r="DL343" s="59">
        <v>1</v>
      </c>
      <c r="DM343" s="23" t="s">
        <v>4118</v>
      </c>
    </row>
    <row r="344" s="9" customFormat="1" ht="70" customHeight="1" spans="1:117">
      <c r="A344" s="23"/>
      <c r="B344" s="23"/>
      <c r="C344" s="23"/>
      <c r="D344" s="23"/>
      <c r="E344" s="23"/>
      <c r="F344" s="23"/>
      <c r="G344" s="23"/>
      <c r="H344" s="23"/>
      <c r="I344" s="23"/>
      <c r="J344" s="23"/>
      <c r="K344" s="23"/>
      <c r="L344" s="23"/>
      <c r="M344" s="23"/>
      <c r="N344" s="23"/>
      <c r="O344" s="23"/>
      <c r="P344" s="23"/>
      <c r="Q344" s="23">
        <f>SUBTOTAL(103,$W$7:W344)*1</f>
        <v>338</v>
      </c>
      <c r="R344" s="23"/>
      <c r="S344" s="23"/>
      <c r="T344" s="30"/>
      <c r="U344" s="23"/>
      <c r="V344" s="23" t="s">
        <v>4065</v>
      </c>
      <c r="W344" s="23" t="s">
        <v>3016</v>
      </c>
      <c r="X344" s="23" t="s">
        <v>192</v>
      </c>
      <c r="Y344" s="23" t="s">
        <v>193</v>
      </c>
      <c r="Z344" s="23" t="s">
        <v>194</v>
      </c>
      <c r="AA344" s="23" t="s">
        <v>3017</v>
      </c>
      <c r="AB344" s="23" t="s">
        <v>196</v>
      </c>
      <c r="AC344" s="23" t="s">
        <v>55</v>
      </c>
      <c r="AD344" s="23" t="s">
        <v>3018</v>
      </c>
      <c r="AE344" s="23" t="s">
        <v>3019</v>
      </c>
      <c r="AF344" s="23" t="s">
        <v>3017</v>
      </c>
      <c r="AG344" s="23" t="s">
        <v>3020</v>
      </c>
      <c r="AH344" s="23" t="s">
        <v>202</v>
      </c>
      <c r="AI344" s="23" t="s">
        <v>269</v>
      </c>
      <c r="AJ344" s="23" t="s">
        <v>3021</v>
      </c>
      <c r="AK344" s="23">
        <v>0</v>
      </c>
      <c r="AL344" s="23" t="s">
        <v>3022</v>
      </c>
      <c r="AM344" s="33" t="s">
        <v>351</v>
      </c>
      <c r="AN344" s="33" t="s">
        <v>207</v>
      </c>
      <c r="AO344" s="23" t="s">
        <v>208</v>
      </c>
      <c r="AP344" s="23" t="s">
        <v>54</v>
      </c>
      <c r="AQ344" s="23"/>
      <c r="AR344" s="23"/>
      <c r="AS344" s="23"/>
      <c r="AT344" s="23"/>
      <c r="AU344" s="36">
        <v>14.46</v>
      </c>
      <c r="AV344" s="36">
        <v>14.46</v>
      </c>
      <c r="AW344" s="36">
        <f t="shared" si="82"/>
        <v>14.46</v>
      </c>
      <c r="AX344" s="36">
        <f t="shared" si="78"/>
        <v>0</v>
      </c>
      <c r="AY344" s="36">
        <v>0</v>
      </c>
      <c r="AZ344" s="36"/>
      <c r="BA344" s="40">
        <v>210</v>
      </c>
      <c r="BB344" s="40">
        <v>10</v>
      </c>
      <c r="BC344" s="23" t="s">
        <v>210</v>
      </c>
      <c r="BD344" s="23" t="s">
        <v>210</v>
      </c>
      <c r="BE344" s="23" t="s">
        <v>211</v>
      </c>
      <c r="BF344" s="23">
        <v>0</v>
      </c>
      <c r="BG344" s="23" t="s">
        <v>212</v>
      </c>
      <c r="BH344" s="23" t="s">
        <v>210</v>
      </c>
      <c r="BI344" s="23" t="s">
        <v>210</v>
      </c>
      <c r="BJ344" s="23">
        <v>0</v>
      </c>
      <c r="BK344" s="23" t="s">
        <v>210</v>
      </c>
      <c r="BL344" s="23">
        <v>0</v>
      </c>
      <c r="BM344" s="23" t="s">
        <v>3015</v>
      </c>
      <c r="BN344" s="23">
        <v>15334636345</v>
      </c>
      <c r="BO344" s="23"/>
      <c r="BP344" s="23" t="s">
        <v>209</v>
      </c>
      <c r="BQ344" s="49">
        <f t="shared" si="83"/>
        <v>14.46</v>
      </c>
      <c r="BR344" s="49">
        <f t="shared" si="81"/>
        <v>14.46</v>
      </c>
      <c r="BS344" s="49">
        <f t="shared" si="84"/>
        <v>2.46</v>
      </c>
      <c r="BT344" s="49">
        <f t="shared" si="85"/>
        <v>12</v>
      </c>
      <c r="BU344" s="49">
        <f t="shared" si="79"/>
        <v>0</v>
      </c>
      <c r="BV344" s="49">
        <f t="shared" si="86"/>
        <v>0</v>
      </c>
      <c r="BW344" s="49">
        <f t="shared" si="87"/>
        <v>0</v>
      </c>
      <c r="BX344" s="49">
        <f t="shared" si="88"/>
        <v>2.46</v>
      </c>
      <c r="BY344" s="49">
        <v>2.46</v>
      </c>
      <c r="BZ344" s="52" t="s">
        <v>4078</v>
      </c>
      <c r="CA344" s="52" t="s">
        <v>4079</v>
      </c>
      <c r="CB344" s="36"/>
      <c r="CC344" s="36"/>
      <c r="CD344" s="36"/>
      <c r="CE344" s="36">
        <f t="shared" si="89"/>
        <v>12</v>
      </c>
      <c r="CF344" s="36">
        <v>12</v>
      </c>
      <c r="CG344" s="36" t="s">
        <v>4066</v>
      </c>
      <c r="CH344" s="36" t="s">
        <v>4440</v>
      </c>
      <c r="CI344" s="36"/>
      <c r="CJ344" s="36"/>
      <c r="CK344" s="36"/>
      <c r="CL344" s="36"/>
      <c r="CM344" s="36"/>
      <c r="CN344" s="36"/>
      <c r="CO344" s="36"/>
      <c r="CP344" s="36"/>
      <c r="CQ344" s="36">
        <f t="shared" si="90"/>
        <v>0</v>
      </c>
      <c r="CR344" s="36"/>
      <c r="CS344" s="36"/>
      <c r="CT344" s="36"/>
      <c r="CU344" s="36"/>
      <c r="CV344" s="36"/>
      <c r="CW344" s="36"/>
      <c r="CX344" s="59">
        <f t="shared" si="80"/>
        <v>0</v>
      </c>
      <c r="CY344" s="36"/>
      <c r="CZ344" s="36"/>
      <c r="DA344" s="36"/>
      <c r="DB344" s="36"/>
      <c r="DC344" s="36"/>
      <c r="DD344" s="36"/>
      <c r="DE344" s="59">
        <f t="shared" si="91"/>
        <v>12.05</v>
      </c>
      <c r="DF344" s="59">
        <v>0.05</v>
      </c>
      <c r="DG344" s="59">
        <v>12</v>
      </c>
      <c r="DH344" s="59"/>
      <c r="DI344" s="59"/>
      <c r="DJ344" s="59"/>
      <c r="DK344" s="59" t="s">
        <v>4070</v>
      </c>
      <c r="DL344" s="59">
        <v>1</v>
      </c>
      <c r="DM344" s="23" t="s">
        <v>4118</v>
      </c>
    </row>
    <row r="345" s="9" customFormat="1" ht="70" customHeight="1" spans="1:117">
      <c r="A345" s="23"/>
      <c r="B345" s="23"/>
      <c r="C345" s="23"/>
      <c r="D345" s="23"/>
      <c r="E345" s="23"/>
      <c r="F345" s="23"/>
      <c r="G345" s="23"/>
      <c r="H345" s="23"/>
      <c r="I345" s="23"/>
      <c r="J345" s="23"/>
      <c r="K345" s="23"/>
      <c r="L345" s="23"/>
      <c r="M345" s="23"/>
      <c r="N345" s="23"/>
      <c r="O345" s="23"/>
      <c r="P345" s="23"/>
      <c r="Q345" s="23">
        <f>SUBTOTAL(103,$W$7:W345)*1</f>
        <v>339</v>
      </c>
      <c r="R345" s="23"/>
      <c r="S345" s="23"/>
      <c r="T345" s="23"/>
      <c r="U345" s="23"/>
      <c r="V345" s="23" t="s">
        <v>4065</v>
      </c>
      <c r="W345" s="23" t="s">
        <v>3023</v>
      </c>
      <c r="X345" s="23" t="s">
        <v>192</v>
      </c>
      <c r="Y345" s="23" t="s">
        <v>193</v>
      </c>
      <c r="Z345" s="23" t="s">
        <v>194</v>
      </c>
      <c r="AA345" s="23" t="s">
        <v>3024</v>
      </c>
      <c r="AB345" s="23" t="s">
        <v>196</v>
      </c>
      <c r="AC345" s="23" t="s">
        <v>55</v>
      </c>
      <c r="AD345" s="23" t="s">
        <v>3025</v>
      </c>
      <c r="AE345" s="23" t="s">
        <v>3026</v>
      </c>
      <c r="AF345" s="23" t="s">
        <v>3024</v>
      </c>
      <c r="AG345" s="23" t="s">
        <v>3027</v>
      </c>
      <c r="AH345" s="23" t="s">
        <v>202</v>
      </c>
      <c r="AI345" s="23" t="s">
        <v>269</v>
      </c>
      <c r="AJ345" s="23" t="s">
        <v>3028</v>
      </c>
      <c r="AK345" s="23">
        <v>0</v>
      </c>
      <c r="AL345" s="23" t="s">
        <v>3029</v>
      </c>
      <c r="AM345" s="33" t="s">
        <v>351</v>
      </c>
      <c r="AN345" s="33" t="s">
        <v>207</v>
      </c>
      <c r="AO345" s="23" t="s">
        <v>208</v>
      </c>
      <c r="AP345" s="23" t="s">
        <v>54</v>
      </c>
      <c r="AQ345" s="23"/>
      <c r="AR345" s="23"/>
      <c r="AS345" s="23"/>
      <c r="AT345" s="23"/>
      <c r="AU345" s="36">
        <v>25.805</v>
      </c>
      <c r="AV345" s="36">
        <v>25.805</v>
      </c>
      <c r="AW345" s="36">
        <f t="shared" si="82"/>
        <v>25.805</v>
      </c>
      <c r="AX345" s="36">
        <f t="shared" si="78"/>
        <v>0</v>
      </c>
      <c r="AY345" s="36">
        <v>0</v>
      </c>
      <c r="AZ345" s="36"/>
      <c r="BA345" s="40">
        <v>738</v>
      </c>
      <c r="BB345" s="40">
        <v>30</v>
      </c>
      <c r="BC345" s="23" t="s">
        <v>210</v>
      </c>
      <c r="BD345" s="23" t="s">
        <v>210</v>
      </c>
      <c r="BE345" s="23" t="s">
        <v>211</v>
      </c>
      <c r="BF345" s="23">
        <v>0</v>
      </c>
      <c r="BG345" s="23" t="s">
        <v>212</v>
      </c>
      <c r="BH345" s="23" t="s">
        <v>210</v>
      </c>
      <c r="BI345" s="23" t="s">
        <v>210</v>
      </c>
      <c r="BJ345" s="23">
        <v>0</v>
      </c>
      <c r="BK345" s="23" t="s">
        <v>210</v>
      </c>
      <c r="BL345" s="23">
        <v>0</v>
      </c>
      <c r="BM345" s="23" t="s">
        <v>3015</v>
      </c>
      <c r="BN345" s="23">
        <v>15334636345</v>
      </c>
      <c r="BO345" s="23"/>
      <c r="BP345" s="23" t="s">
        <v>209</v>
      </c>
      <c r="BQ345" s="49">
        <f t="shared" si="83"/>
        <v>25.805</v>
      </c>
      <c r="BR345" s="49">
        <f t="shared" si="81"/>
        <v>25.805</v>
      </c>
      <c r="BS345" s="49">
        <f t="shared" si="84"/>
        <v>4.805</v>
      </c>
      <c r="BT345" s="49">
        <f t="shared" si="85"/>
        <v>21</v>
      </c>
      <c r="BU345" s="49">
        <f t="shared" si="79"/>
        <v>0</v>
      </c>
      <c r="BV345" s="49">
        <f t="shared" si="86"/>
        <v>0</v>
      </c>
      <c r="BW345" s="49">
        <f t="shared" si="87"/>
        <v>0</v>
      </c>
      <c r="BX345" s="49">
        <f t="shared" si="88"/>
        <v>4.805</v>
      </c>
      <c r="BY345" s="49">
        <v>4.805</v>
      </c>
      <c r="BZ345" s="52" t="s">
        <v>4078</v>
      </c>
      <c r="CA345" s="52" t="s">
        <v>4079</v>
      </c>
      <c r="CB345" s="36"/>
      <c r="CC345" s="36"/>
      <c r="CD345" s="36"/>
      <c r="CE345" s="36">
        <f t="shared" si="89"/>
        <v>21</v>
      </c>
      <c r="CF345" s="36">
        <v>21</v>
      </c>
      <c r="CG345" s="36" t="s">
        <v>4066</v>
      </c>
      <c r="CH345" s="36" t="s">
        <v>4440</v>
      </c>
      <c r="CI345" s="36"/>
      <c r="CJ345" s="36"/>
      <c r="CK345" s="36"/>
      <c r="CL345" s="36"/>
      <c r="CM345" s="36"/>
      <c r="CN345" s="36"/>
      <c r="CO345" s="36"/>
      <c r="CP345" s="36"/>
      <c r="CQ345" s="36">
        <f t="shared" si="90"/>
        <v>0</v>
      </c>
      <c r="CR345" s="36"/>
      <c r="CS345" s="36"/>
      <c r="CT345" s="36"/>
      <c r="CU345" s="36"/>
      <c r="CV345" s="36"/>
      <c r="CW345" s="36"/>
      <c r="CX345" s="59">
        <f t="shared" si="80"/>
        <v>0</v>
      </c>
      <c r="CY345" s="36"/>
      <c r="CZ345" s="36"/>
      <c r="DA345" s="36"/>
      <c r="DB345" s="36"/>
      <c r="DC345" s="36"/>
      <c r="DD345" s="36"/>
      <c r="DE345" s="59">
        <f t="shared" si="91"/>
        <v>21.51</v>
      </c>
      <c r="DF345" s="59">
        <v>0.51</v>
      </c>
      <c r="DG345" s="59">
        <v>21</v>
      </c>
      <c r="DH345" s="59"/>
      <c r="DI345" s="59"/>
      <c r="DJ345" s="59"/>
      <c r="DK345" s="59" t="s">
        <v>4070</v>
      </c>
      <c r="DL345" s="59">
        <v>1</v>
      </c>
      <c r="DM345" s="23" t="s">
        <v>4118</v>
      </c>
    </row>
    <row r="346" s="9" customFormat="1" ht="70" customHeight="1" spans="1:117">
      <c r="A346" s="23"/>
      <c r="B346" s="23"/>
      <c r="C346" s="23"/>
      <c r="D346" s="23"/>
      <c r="E346" s="23"/>
      <c r="F346" s="23"/>
      <c r="G346" s="23"/>
      <c r="H346" s="23"/>
      <c r="I346" s="23"/>
      <c r="J346" s="23"/>
      <c r="K346" s="23"/>
      <c r="L346" s="23"/>
      <c r="M346" s="23"/>
      <c r="N346" s="23"/>
      <c r="O346" s="23"/>
      <c r="P346" s="23"/>
      <c r="Q346" s="23">
        <f>SUBTOTAL(103,$W$7:W346)*1</f>
        <v>340</v>
      </c>
      <c r="R346" s="23"/>
      <c r="S346" s="23"/>
      <c r="T346" s="30"/>
      <c r="U346" s="23"/>
      <c r="V346" s="23" t="s">
        <v>4065</v>
      </c>
      <c r="W346" s="23" t="s">
        <v>3030</v>
      </c>
      <c r="X346" s="23" t="s">
        <v>192</v>
      </c>
      <c r="Y346" s="23" t="s">
        <v>193</v>
      </c>
      <c r="Z346" s="23" t="s">
        <v>194</v>
      </c>
      <c r="AA346" s="23" t="s">
        <v>3031</v>
      </c>
      <c r="AB346" s="23" t="s">
        <v>196</v>
      </c>
      <c r="AC346" s="23" t="s">
        <v>55</v>
      </c>
      <c r="AD346" s="23" t="s">
        <v>2682</v>
      </c>
      <c r="AE346" s="23" t="s">
        <v>3032</v>
      </c>
      <c r="AF346" s="23" t="s">
        <v>3031</v>
      </c>
      <c r="AG346" s="23" t="s">
        <v>3033</v>
      </c>
      <c r="AH346" s="23" t="s">
        <v>202</v>
      </c>
      <c r="AI346" s="23" t="s">
        <v>269</v>
      </c>
      <c r="AJ346" s="23" t="s">
        <v>3034</v>
      </c>
      <c r="AK346" s="23">
        <v>0</v>
      </c>
      <c r="AL346" s="23" t="s">
        <v>3035</v>
      </c>
      <c r="AM346" s="33" t="s">
        <v>351</v>
      </c>
      <c r="AN346" s="33" t="s">
        <v>207</v>
      </c>
      <c r="AO346" s="23" t="s">
        <v>208</v>
      </c>
      <c r="AP346" s="23" t="s">
        <v>54</v>
      </c>
      <c r="AQ346" s="23"/>
      <c r="AR346" s="23"/>
      <c r="AS346" s="23"/>
      <c r="AT346" s="23"/>
      <c r="AU346" s="36">
        <v>25.378</v>
      </c>
      <c r="AV346" s="36">
        <v>25.378</v>
      </c>
      <c r="AW346" s="36">
        <f t="shared" si="82"/>
        <v>25.378</v>
      </c>
      <c r="AX346" s="36">
        <f t="shared" si="78"/>
        <v>0</v>
      </c>
      <c r="AY346" s="36">
        <v>0</v>
      </c>
      <c r="AZ346" s="36"/>
      <c r="BA346" s="40">
        <v>500</v>
      </c>
      <c r="BB346" s="40">
        <v>45</v>
      </c>
      <c r="BC346" s="23" t="s">
        <v>210</v>
      </c>
      <c r="BD346" s="23" t="s">
        <v>210</v>
      </c>
      <c r="BE346" s="23" t="s">
        <v>211</v>
      </c>
      <c r="BF346" s="23">
        <v>0</v>
      </c>
      <c r="BG346" s="23" t="s">
        <v>212</v>
      </c>
      <c r="BH346" s="23" t="s">
        <v>210</v>
      </c>
      <c r="BI346" s="23" t="s">
        <v>210</v>
      </c>
      <c r="BJ346" s="23">
        <v>0</v>
      </c>
      <c r="BK346" s="23" t="s">
        <v>210</v>
      </c>
      <c r="BL346" s="23">
        <v>0</v>
      </c>
      <c r="BM346" s="23" t="s">
        <v>3015</v>
      </c>
      <c r="BN346" s="23">
        <v>15334636345</v>
      </c>
      <c r="BO346" s="23"/>
      <c r="BP346" s="23" t="s">
        <v>209</v>
      </c>
      <c r="BQ346" s="49">
        <f t="shared" si="83"/>
        <v>25.378</v>
      </c>
      <c r="BR346" s="49">
        <f t="shared" si="81"/>
        <v>25.378</v>
      </c>
      <c r="BS346" s="49">
        <f t="shared" si="84"/>
        <v>5.378</v>
      </c>
      <c r="BT346" s="49">
        <f t="shared" si="85"/>
        <v>20</v>
      </c>
      <c r="BU346" s="49">
        <f t="shared" si="79"/>
        <v>0</v>
      </c>
      <c r="BV346" s="49">
        <f t="shared" si="86"/>
        <v>0</v>
      </c>
      <c r="BW346" s="49">
        <f t="shared" si="87"/>
        <v>0</v>
      </c>
      <c r="BX346" s="49">
        <f t="shared" si="88"/>
        <v>5.378</v>
      </c>
      <c r="BY346" s="49">
        <v>5.378</v>
      </c>
      <c r="BZ346" s="52" t="s">
        <v>4078</v>
      </c>
      <c r="CA346" s="52" t="s">
        <v>4079</v>
      </c>
      <c r="CB346" s="36"/>
      <c r="CC346" s="36"/>
      <c r="CD346" s="36"/>
      <c r="CE346" s="36">
        <f t="shared" si="89"/>
        <v>20</v>
      </c>
      <c r="CF346" s="36">
        <v>20</v>
      </c>
      <c r="CG346" s="36" t="s">
        <v>4066</v>
      </c>
      <c r="CH346" s="36" t="s">
        <v>4440</v>
      </c>
      <c r="CI346" s="36"/>
      <c r="CJ346" s="36"/>
      <c r="CK346" s="36"/>
      <c r="CL346" s="36"/>
      <c r="CM346" s="36"/>
      <c r="CN346" s="36"/>
      <c r="CO346" s="36"/>
      <c r="CP346" s="36"/>
      <c r="CQ346" s="36">
        <f t="shared" si="90"/>
        <v>0</v>
      </c>
      <c r="CR346" s="36"/>
      <c r="CS346" s="36"/>
      <c r="CT346" s="36"/>
      <c r="CU346" s="36"/>
      <c r="CV346" s="36"/>
      <c r="CW346" s="36"/>
      <c r="CX346" s="59">
        <f t="shared" si="80"/>
        <v>0</v>
      </c>
      <c r="CY346" s="36"/>
      <c r="CZ346" s="36"/>
      <c r="DA346" s="36"/>
      <c r="DB346" s="36"/>
      <c r="DC346" s="36"/>
      <c r="DD346" s="36"/>
      <c r="DE346" s="59">
        <f t="shared" si="91"/>
        <v>21.15</v>
      </c>
      <c r="DF346" s="59">
        <v>1.15</v>
      </c>
      <c r="DG346" s="59">
        <v>20</v>
      </c>
      <c r="DH346" s="59"/>
      <c r="DI346" s="59"/>
      <c r="DJ346" s="59"/>
      <c r="DK346" s="59" t="s">
        <v>4070</v>
      </c>
      <c r="DL346" s="59">
        <v>1</v>
      </c>
      <c r="DM346" s="23" t="s">
        <v>4118</v>
      </c>
    </row>
    <row r="347" s="9" customFormat="1" ht="70" customHeight="1" spans="1:117">
      <c r="A347" s="23"/>
      <c r="B347" s="23"/>
      <c r="C347" s="23"/>
      <c r="D347" s="23"/>
      <c r="E347" s="23"/>
      <c r="F347" s="23"/>
      <c r="G347" s="23"/>
      <c r="H347" s="23"/>
      <c r="I347" s="23"/>
      <c r="J347" s="23"/>
      <c r="K347" s="23"/>
      <c r="L347" s="23"/>
      <c r="M347" s="23"/>
      <c r="N347" s="23"/>
      <c r="O347" s="23"/>
      <c r="P347" s="23"/>
      <c r="Q347" s="23">
        <f>SUBTOTAL(103,$W$7:W347)*1</f>
        <v>341</v>
      </c>
      <c r="R347" s="23"/>
      <c r="S347" s="23"/>
      <c r="T347" s="23"/>
      <c r="U347" s="23"/>
      <c r="V347" s="23" t="s">
        <v>4065</v>
      </c>
      <c r="W347" s="23" t="s">
        <v>3036</v>
      </c>
      <c r="X347" s="23" t="s">
        <v>192</v>
      </c>
      <c r="Y347" s="23" t="s">
        <v>193</v>
      </c>
      <c r="Z347" s="23" t="s">
        <v>194</v>
      </c>
      <c r="AA347" s="23" t="s">
        <v>3037</v>
      </c>
      <c r="AB347" s="23" t="s">
        <v>196</v>
      </c>
      <c r="AC347" s="23" t="s">
        <v>55</v>
      </c>
      <c r="AD347" s="23" t="s">
        <v>3038</v>
      </c>
      <c r="AE347" s="23" t="s">
        <v>3039</v>
      </c>
      <c r="AF347" s="23" t="s">
        <v>3037</v>
      </c>
      <c r="AG347" s="23" t="s">
        <v>3040</v>
      </c>
      <c r="AH347" s="23" t="s">
        <v>202</v>
      </c>
      <c r="AI347" s="23" t="s">
        <v>269</v>
      </c>
      <c r="AJ347" s="23" t="s">
        <v>3041</v>
      </c>
      <c r="AK347" s="23">
        <v>0</v>
      </c>
      <c r="AL347" s="23" t="s">
        <v>3042</v>
      </c>
      <c r="AM347" s="33" t="s">
        <v>351</v>
      </c>
      <c r="AN347" s="33" t="s">
        <v>207</v>
      </c>
      <c r="AO347" s="23" t="s">
        <v>208</v>
      </c>
      <c r="AP347" s="23" t="s">
        <v>54</v>
      </c>
      <c r="AQ347" s="23"/>
      <c r="AR347" s="23"/>
      <c r="AS347" s="23"/>
      <c r="AT347" s="23"/>
      <c r="AU347" s="36">
        <v>20.412</v>
      </c>
      <c r="AV347" s="36">
        <v>20.412</v>
      </c>
      <c r="AW347" s="36">
        <f t="shared" si="82"/>
        <v>20.412</v>
      </c>
      <c r="AX347" s="36">
        <f t="shared" si="78"/>
        <v>0</v>
      </c>
      <c r="AY347" s="36">
        <v>0</v>
      </c>
      <c r="AZ347" s="36"/>
      <c r="BA347" s="40">
        <v>208</v>
      </c>
      <c r="BB347" s="40">
        <v>20</v>
      </c>
      <c r="BC347" s="23" t="s">
        <v>210</v>
      </c>
      <c r="BD347" s="23" t="s">
        <v>210</v>
      </c>
      <c r="BE347" s="23" t="s">
        <v>211</v>
      </c>
      <c r="BF347" s="23">
        <v>0</v>
      </c>
      <c r="BG347" s="23" t="s">
        <v>212</v>
      </c>
      <c r="BH347" s="23" t="s">
        <v>210</v>
      </c>
      <c r="BI347" s="23" t="s">
        <v>210</v>
      </c>
      <c r="BJ347" s="23">
        <v>0</v>
      </c>
      <c r="BK347" s="23" t="s">
        <v>210</v>
      </c>
      <c r="BL347" s="23">
        <v>0</v>
      </c>
      <c r="BM347" s="23" t="s">
        <v>3015</v>
      </c>
      <c r="BN347" s="23">
        <v>15334636345</v>
      </c>
      <c r="BO347" s="23"/>
      <c r="BP347" s="23" t="s">
        <v>209</v>
      </c>
      <c r="BQ347" s="49">
        <f t="shared" si="83"/>
        <v>20.412</v>
      </c>
      <c r="BR347" s="49">
        <f t="shared" si="81"/>
        <v>20.412</v>
      </c>
      <c r="BS347" s="49">
        <f t="shared" si="84"/>
        <v>4.412</v>
      </c>
      <c r="BT347" s="49">
        <f t="shared" si="85"/>
        <v>16</v>
      </c>
      <c r="BU347" s="49">
        <f t="shared" si="79"/>
        <v>0</v>
      </c>
      <c r="BV347" s="49">
        <f t="shared" si="86"/>
        <v>0</v>
      </c>
      <c r="BW347" s="49">
        <f t="shared" si="87"/>
        <v>0</v>
      </c>
      <c r="BX347" s="49">
        <f t="shared" si="88"/>
        <v>4.412</v>
      </c>
      <c r="BY347" s="49">
        <v>4.412</v>
      </c>
      <c r="BZ347" s="49" t="s">
        <v>4078</v>
      </c>
      <c r="CA347" s="49" t="s">
        <v>4088</v>
      </c>
      <c r="CB347" s="36"/>
      <c r="CC347" s="36"/>
      <c r="CD347" s="36"/>
      <c r="CE347" s="36">
        <f t="shared" si="89"/>
        <v>16</v>
      </c>
      <c r="CF347" s="36">
        <v>16</v>
      </c>
      <c r="CG347" s="36" t="s">
        <v>4066</v>
      </c>
      <c r="CH347" s="36" t="s">
        <v>4440</v>
      </c>
      <c r="CI347" s="36"/>
      <c r="CJ347" s="36"/>
      <c r="CK347" s="36"/>
      <c r="CL347" s="36"/>
      <c r="CM347" s="36"/>
      <c r="CN347" s="36"/>
      <c r="CO347" s="36"/>
      <c r="CP347" s="36"/>
      <c r="CQ347" s="36">
        <f t="shared" si="90"/>
        <v>0</v>
      </c>
      <c r="CR347" s="36"/>
      <c r="CS347" s="36"/>
      <c r="CT347" s="36"/>
      <c r="CU347" s="36"/>
      <c r="CV347" s="36"/>
      <c r="CW347" s="36"/>
      <c r="CX347" s="59">
        <f t="shared" si="80"/>
        <v>0</v>
      </c>
      <c r="CY347" s="36"/>
      <c r="CZ347" s="36"/>
      <c r="DA347" s="36"/>
      <c r="DB347" s="36"/>
      <c r="DC347" s="36"/>
      <c r="DD347" s="36"/>
      <c r="DE347" s="59">
        <f t="shared" si="91"/>
        <v>17.01</v>
      </c>
      <c r="DF347" s="59">
        <v>1.01</v>
      </c>
      <c r="DG347" s="59">
        <v>16</v>
      </c>
      <c r="DH347" s="59"/>
      <c r="DI347" s="59"/>
      <c r="DJ347" s="59"/>
      <c r="DK347" s="59" t="s">
        <v>4070</v>
      </c>
      <c r="DL347" s="59">
        <v>1</v>
      </c>
      <c r="DM347" s="23" t="s">
        <v>4118</v>
      </c>
    </row>
    <row r="348" s="9" customFormat="1" ht="70" customHeight="1" spans="1:117">
      <c r="A348" s="23"/>
      <c r="B348" s="23"/>
      <c r="C348" s="23"/>
      <c r="D348" s="23"/>
      <c r="E348" s="23"/>
      <c r="F348" s="23"/>
      <c r="G348" s="23"/>
      <c r="H348" s="23"/>
      <c r="I348" s="23"/>
      <c r="J348" s="23"/>
      <c r="K348" s="23"/>
      <c r="L348" s="23"/>
      <c r="M348" s="23"/>
      <c r="N348" s="23"/>
      <c r="O348" s="23"/>
      <c r="P348" s="23"/>
      <c r="Q348" s="23">
        <f>SUBTOTAL(103,$W$7:W348)*1</f>
        <v>342</v>
      </c>
      <c r="R348" s="23"/>
      <c r="S348" s="23"/>
      <c r="T348" s="30"/>
      <c r="U348" s="23"/>
      <c r="V348" s="23" t="s">
        <v>4065</v>
      </c>
      <c r="W348" s="23" t="s">
        <v>3043</v>
      </c>
      <c r="X348" s="23" t="s">
        <v>192</v>
      </c>
      <c r="Y348" s="23" t="s">
        <v>193</v>
      </c>
      <c r="Z348" s="23" t="s">
        <v>194</v>
      </c>
      <c r="AA348" s="23" t="s">
        <v>3044</v>
      </c>
      <c r="AB348" s="23" t="s">
        <v>196</v>
      </c>
      <c r="AC348" s="23" t="s">
        <v>87</v>
      </c>
      <c r="AD348" s="23" t="s">
        <v>3045</v>
      </c>
      <c r="AE348" s="23" t="s">
        <v>3046</v>
      </c>
      <c r="AF348" s="23" t="s">
        <v>3044</v>
      </c>
      <c r="AG348" s="23" t="s">
        <v>3047</v>
      </c>
      <c r="AH348" s="23" t="s">
        <v>202</v>
      </c>
      <c r="AI348" s="23" t="s">
        <v>269</v>
      </c>
      <c r="AJ348" s="23" t="s">
        <v>3048</v>
      </c>
      <c r="AK348" s="23">
        <v>0</v>
      </c>
      <c r="AL348" s="23" t="s">
        <v>3049</v>
      </c>
      <c r="AM348" s="33" t="s">
        <v>351</v>
      </c>
      <c r="AN348" s="33" t="s">
        <v>207</v>
      </c>
      <c r="AO348" s="23" t="s">
        <v>208</v>
      </c>
      <c r="AP348" s="23" t="s">
        <v>86</v>
      </c>
      <c r="AQ348" s="23"/>
      <c r="AR348" s="23"/>
      <c r="AS348" s="23"/>
      <c r="AT348" s="23"/>
      <c r="AU348" s="36">
        <v>13.83</v>
      </c>
      <c r="AV348" s="36">
        <v>13.83</v>
      </c>
      <c r="AW348" s="36">
        <f t="shared" si="82"/>
        <v>13.83</v>
      </c>
      <c r="AX348" s="36">
        <f t="shared" si="78"/>
        <v>0</v>
      </c>
      <c r="AY348" s="36">
        <v>0</v>
      </c>
      <c r="AZ348" s="36"/>
      <c r="BA348" s="40">
        <v>80</v>
      </c>
      <c r="BB348" s="40">
        <v>20</v>
      </c>
      <c r="BC348" s="23" t="s">
        <v>210</v>
      </c>
      <c r="BD348" s="23" t="s">
        <v>210</v>
      </c>
      <c r="BE348" s="23" t="s">
        <v>211</v>
      </c>
      <c r="BF348" s="23">
        <v>0</v>
      </c>
      <c r="BG348" s="23" t="s">
        <v>212</v>
      </c>
      <c r="BH348" s="23" t="s">
        <v>210</v>
      </c>
      <c r="BI348" s="23" t="s">
        <v>210</v>
      </c>
      <c r="BJ348" s="23">
        <v>0</v>
      </c>
      <c r="BK348" s="23" t="s">
        <v>210</v>
      </c>
      <c r="BL348" s="23">
        <v>0</v>
      </c>
      <c r="BM348" s="23" t="s">
        <v>1166</v>
      </c>
      <c r="BN348" s="23">
        <v>75560746</v>
      </c>
      <c r="BO348" s="23"/>
      <c r="BP348" s="23" t="s">
        <v>209</v>
      </c>
      <c r="BQ348" s="49">
        <f t="shared" si="83"/>
        <v>13.83</v>
      </c>
      <c r="BR348" s="49">
        <f t="shared" si="81"/>
        <v>13.83</v>
      </c>
      <c r="BS348" s="49">
        <f t="shared" si="84"/>
        <v>2.83</v>
      </c>
      <c r="BT348" s="49">
        <f t="shared" si="85"/>
        <v>11</v>
      </c>
      <c r="BU348" s="49">
        <f t="shared" si="79"/>
        <v>0</v>
      </c>
      <c r="BV348" s="49">
        <f t="shared" si="86"/>
        <v>0</v>
      </c>
      <c r="BW348" s="49">
        <f t="shared" si="87"/>
        <v>0</v>
      </c>
      <c r="BX348" s="49">
        <f t="shared" si="88"/>
        <v>2.83</v>
      </c>
      <c r="BY348" s="49">
        <v>2.83</v>
      </c>
      <c r="BZ348" s="52" t="s">
        <v>4078</v>
      </c>
      <c r="CA348" s="52" t="s">
        <v>4079</v>
      </c>
      <c r="CB348" s="36"/>
      <c r="CC348" s="36"/>
      <c r="CD348" s="36"/>
      <c r="CE348" s="36">
        <f t="shared" si="89"/>
        <v>11</v>
      </c>
      <c r="CF348" s="36">
        <v>11</v>
      </c>
      <c r="CG348" s="36" t="s">
        <v>4066</v>
      </c>
      <c r="CH348" s="36" t="s">
        <v>4440</v>
      </c>
      <c r="CI348" s="36"/>
      <c r="CJ348" s="36"/>
      <c r="CK348" s="36"/>
      <c r="CL348" s="36"/>
      <c r="CM348" s="36"/>
      <c r="CN348" s="36"/>
      <c r="CO348" s="36"/>
      <c r="CP348" s="36"/>
      <c r="CQ348" s="36">
        <f t="shared" si="90"/>
        <v>0</v>
      </c>
      <c r="CR348" s="36"/>
      <c r="CS348" s="36"/>
      <c r="CT348" s="36"/>
      <c r="CU348" s="36"/>
      <c r="CV348" s="36"/>
      <c r="CW348" s="36"/>
      <c r="CX348" s="59">
        <f t="shared" si="80"/>
        <v>0</v>
      </c>
      <c r="CY348" s="36"/>
      <c r="CZ348" s="36"/>
      <c r="DA348" s="36"/>
      <c r="DB348" s="36"/>
      <c r="DC348" s="36"/>
      <c r="DD348" s="36"/>
      <c r="DE348" s="59">
        <f t="shared" si="91"/>
        <v>13.82</v>
      </c>
      <c r="DF348" s="59">
        <v>2.83</v>
      </c>
      <c r="DG348" s="59">
        <v>10.99</v>
      </c>
      <c r="DH348" s="59"/>
      <c r="DI348" s="59"/>
      <c r="DJ348" s="59"/>
      <c r="DK348" s="59" t="s">
        <v>4187</v>
      </c>
      <c r="DL348" s="59">
        <v>100</v>
      </c>
      <c r="DM348" s="23">
        <v>0</v>
      </c>
    </row>
    <row r="349" s="9" customFormat="1" ht="70" customHeight="1" spans="1:117">
      <c r="A349" s="23"/>
      <c r="B349" s="23"/>
      <c r="C349" s="23"/>
      <c r="D349" s="23"/>
      <c r="E349" s="23"/>
      <c r="F349" s="23"/>
      <c r="G349" s="23"/>
      <c r="H349" s="23"/>
      <c r="I349" s="23"/>
      <c r="J349" s="23"/>
      <c r="K349" s="23"/>
      <c r="L349" s="23"/>
      <c r="M349" s="23"/>
      <c r="N349" s="23"/>
      <c r="O349" s="23"/>
      <c r="P349" s="23"/>
      <c r="Q349" s="23">
        <f>SUBTOTAL(103,$W$7:W349)*1</f>
        <v>343</v>
      </c>
      <c r="R349" s="23"/>
      <c r="S349" s="23"/>
      <c r="T349" s="23"/>
      <c r="U349" s="23"/>
      <c r="V349" s="23" t="s">
        <v>4065</v>
      </c>
      <c r="W349" s="23" t="s">
        <v>3050</v>
      </c>
      <c r="X349" s="23" t="s">
        <v>192</v>
      </c>
      <c r="Y349" s="23" t="s">
        <v>193</v>
      </c>
      <c r="Z349" s="23" t="s">
        <v>194</v>
      </c>
      <c r="AA349" s="23" t="s">
        <v>3051</v>
      </c>
      <c r="AB349" s="23" t="s">
        <v>196</v>
      </c>
      <c r="AC349" s="23" t="s">
        <v>87</v>
      </c>
      <c r="AD349" s="23" t="s">
        <v>3052</v>
      </c>
      <c r="AE349" s="23" t="s">
        <v>3053</v>
      </c>
      <c r="AF349" s="23" t="s">
        <v>3051</v>
      </c>
      <c r="AG349" s="23" t="s">
        <v>3054</v>
      </c>
      <c r="AH349" s="23" t="s">
        <v>202</v>
      </c>
      <c r="AI349" s="23" t="s">
        <v>269</v>
      </c>
      <c r="AJ349" s="23" t="s">
        <v>3055</v>
      </c>
      <c r="AK349" s="23">
        <v>0</v>
      </c>
      <c r="AL349" s="23" t="s">
        <v>3056</v>
      </c>
      <c r="AM349" s="33" t="s">
        <v>351</v>
      </c>
      <c r="AN349" s="33" t="s">
        <v>207</v>
      </c>
      <c r="AO349" s="23" t="s">
        <v>208</v>
      </c>
      <c r="AP349" s="23" t="s">
        <v>86</v>
      </c>
      <c r="AQ349" s="23"/>
      <c r="AR349" s="23"/>
      <c r="AS349" s="23"/>
      <c r="AT349" s="23"/>
      <c r="AU349" s="36">
        <v>22.958</v>
      </c>
      <c r="AV349" s="36">
        <v>22.958</v>
      </c>
      <c r="AW349" s="36">
        <f t="shared" si="82"/>
        <v>22.958</v>
      </c>
      <c r="AX349" s="36">
        <f t="shared" si="78"/>
        <v>0</v>
      </c>
      <c r="AY349" s="36">
        <v>0</v>
      </c>
      <c r="AZ349" s="36"/>
      <c r="BA349" s="40">
        <v>255</v>
      </c>
      <c r="BB349" s="40">
        <v>30</v>
      </c>
      <c r="BC349" s="23" t="s">
        <v>210</v>
      </c>
      <c r="BD349" s="23" t="s">
        <v>210</v>
      </c>
      <c r="BE349" s="23" t="s">
        <v>211</v>
      </c>
      <c r="BF349" s="23">
        <v>0</v>
      </c>
      <c r="BG349" s="23" t="s">
        <v>212</v>
      </c>
      <c r="BH349" s="23" t="s">
        <v>210</v>
      </c>
      <c r="BI349" s="23" t="s">
        <v>210</v>
      </c>
      <c r="BJ349" s="23">
        <v>0</v>
      </c>
      <c r="BK349" s="23" t="s">
        <v>210</v>
      </c>
      <c r="BL349" s="23">
        <v>0</v>
      </c>
      <c r="BM349" s="23" t="s">
        <v>1166</v>
      </c>
      <c r="BN349" s="23">
        <v>75560746</v>
      </c>
      <c r="BO349" s="23"/>
      <c r="BP349" s="23" t="s">
        <v>209</v>
      </c>
      <c r="BQ349" s="49">
        <f t="shared" si="83"/>
        <v>22.958</v>
      </c>
      <c r="BR349" s="49">
        <f t="shared" si="81"/>
        <v>22.958</v>
      </c>
      <c r="BS349" s="49">
        <f t="shared" si="84"/>
        <v>4.958</v>
      </c>
      <c r="BT349" s="49">
        <f t="shared" si="85"/>
        <v>18</v>
      </c>
      <c r="BU349" s="49">
        <f t="shared" si="79"/>
        <v>0</v>
      </c>
      <c r="BV349" s="49">
        <f t="shared" si="86"/>
        <v>0</v>
      </c>
      <c r="BW349" s="49">
        <f t="shared" si="87"/>
        <v>0</v>
      </c>
      <c r="BX349" s="49">
        <f t="shared" si="88"/>
        <v>4.958</v>
      </c>
      <c r="BY349" s="49">
        <v>4.958</v>
      </c>
      <c r="BZ349" s="52" t="s">
        <v>4078</v>
      </c>
      <c r="CA349" s="52" t="s">
        <v>4079</v>
      </c>
      <c r="CB349" s="36"/>
      <c r="CC349" s="36"/>
      <c r="CD349" s="36"/>
      <c r="CE349" s="36">
        <f t="shared" si="89"/>
        <v>18</v>
      </c>
      <c r="CF349" s="36">
        <v>18</v>
      </c>
      <c r="CG349" s="36" t="s">
        <v>4066</v>
      </c>
      <c r="CH349" s="36" t="s">
        <v>4440</v>
      </c>
      <c r="CI349" s="36"/>
      <c r="CJ349" s="36"/>
      <c r="CK349" s="36"/>
      <c r="CL349" s="36"/>
      <c r="CM349" s="36"/>
      <c r="CN349" s="36"/>
      <c r="CO349" s="36"/>
      <c r="CP349" s="36"/>
      <c r="CQ349" s="36">
        <f t="shared" si="90"/>
        <v>0</v>
      </c>
      <c r="CR349" s="36"/>
      <c r="CS349" s="36"/>
      <c r="CT349" s="36"/>
      <c r="CU349" s="36"/>
      <c r="CV349" s="36"/>
      <c r="CW349" s="36"/>
      <c r="CX349" s="59">
        <f t="shared" si="80"/>
        <v>0</v>
      </c>
      <c r="CY349" s="36"/>
      <c r="CZ349" s="36"/>
      <c r="DA349" s="36"/>
      <c r="DB349" s="36"/>
      <c r="DC349" s="36"/>
      <c r="DD349" s="36"/>
      <c r="DE349" s="59">
        <f t="shared" si="91"/>
        <v>22.96</v>
      </c>
      <c r="DF349" s="59">
        <v>4.96</v>
      </c>
      <c r="DG349" s="59">
        <v>18</v>
      </c>
      <c r="DH349" s="59"/>
      <c r="DI349" s="59"/>
      <c r="DJ349" s="59"/>
      <c r="DK349" s="59" t="s">
        <v>4187</v>
      </c>
      <c r="DL349" s="59">
        <v>100</v>
      </c>
      <c r="DM349" s="23">
        <v>0</v>
      </c>
    </row>
    <row r="350" s="9" customFormat="1" ht="70" customHeight="1" spans="1:117">
      <c r="A350" s="23"/>
      <c r="B350" s="23"/>
      <c r="C350" s="23"/>
      <c r="D350" s="23"/>
      <c r="E350" s="23"/>
      <c r="F350" s="23"/>
      <c r="G350" s="23"/>
      <c r="H350" s="23"/>
      <c r="I350" s="23"/>
      <c r="J350" s="23"/>
      <c r="K350" s="23"/>
      <c r="L350" s="23"/>
      <c r="M350" s="23"/>
      <c r="N350" s="23"/>
      <c r="O350" s="23"/>
      <c r="P350" s="23"/>
      <c r="Q350" s="23">
        <f>SUBTOTAL(103,$W$7:W350)*1</f>
        <v>344</v>
      </c>
      <c r="R350" s="23"/>
      <c r="S350" s="23"/>
      <c r="T350" s="30"/>
      <c r="U350" s="23"/>
      <c r="V350" s="23" t="s">
        <v>4065</v>
      </c>
      <c r="W350" s="23" t="s">
        <v>3057</v>
      </c>
      <c r="X350" s="23" t="s">
        <v>192</v>
      </c>
      <c r="Y350" s="23" t="s">
        <v>193</v>
      </c>
      <c r="Z350" s="23" t="s">
        <v>194</v>
      </c>
      <c r="AA350" s="23" t="s">
        <v>3058</v>
      </c>
      <c r="AB350" s="23" t="s">
        <v>196</v>
      </c>
      <c r="AC350" s="23" t="s">
        <v>87</v>
      </c>
      <c r="AD350" s="23" t="s">
        <v>3059</v>
      </c>
      <c r="AE350" s="23" t="s">
        <v>3060</v>
      </c>
      <c r="AF350" s="23" t="s">
        <v>3058</v>
      </c>
      <c r="AG350" s="23" t="s">
        <v>3061</v>
      </c>
      <c r="AH350" s="23" t="s">
        <v>202</v>
      </c>
      <c r="AI350" s="23" t="s">
        <v>269</v>
      </c>
      <c r="AJ350" s="23" t="s">
        <v>3062</v>
      </c>
      <c r="AK350" s="23">
        <v>0</v>
      </c>
      <c r="AL350" s="23" t="s">
        <v>3063</v>
      </c>
      <c r="AM350" s="33" t="s">
        <v>351</v>
      </c>
      <c r="AN350" s="33" t="s">
        <v>207</v>
      </c>
      <c r="AO350" s="23" t="s">
        <v>208</v>
      </c>
      <c r="AP350" s="23" t="s">
        <v>86</v>
      </c>
      <c r="AQ350" s="23"/>
      <c r="AR350" s="23"/>
      <c r="AS350" s="23"/>
      <c r="AT350" s="23"/>
      <c r="AU350" s="36">
        <v>24</v>
      </c>
      <c r="AV350" s="36">
        <v>24</v>
      </c>
      <c r="AW350" s="36">
        <f t="shared" si="82"/>
        <v>24</v>
      </c>
      <c r="AX350" s="36">
        <f t="shared" si="78"/>
        <v>0</v>
      </c>
      <c r="AY350" s="36">
        <v>0</v>
      </c>
      <c r="AZ350" s="36"/>
      <c r="BA350" s="40">
        <v>550</v>
      </c>
      <c r="BB350" s="40">
        <v>60</v>
      </c>
      <c r="BC350" s="23" t="s">
        <v>210</v>
      </c>
      <c r="BD350" s="23" t="s">
        <v>210</v>
      </c>
      <c r="BE350" s="23" t="s">
        <v>211</v>
      </c>
      <c r="BF350" s="23">
        <v>0</v>
      </c>
      <c r="BG350" s="23" t="s">
        <v>212</v>
      </c>
      <c r="BH350" s="23" t="s">
        <v>210</v>
      </c>
      <c r="BI350" s="23" t="s">
        <v>210</v>
      </c>
      <c r="BJ350" s="23">
        <v>0</v>
      </c>
      <c r="BK350" s="23" t="s">
        <v>210</v>
      </c>
      <c r="BL350" s="23">
        <v>0</v>
      </c>
      <c r="BM350" s="23" t="s">
        <v>1166</v>
      </c>
      <c r="BN350" s="23">
        <v>75560746</v>
      </c>
      <c r="BO350" s="23"/>
      <c r="BP350" s="23" t="s">
        <v>209</v>
      </c>
      <c r="BQ350" s="49">
        <f t="shared" si="83"/>
        <v>24</v>
      </c>
      <c r="BR350" s="49">
        <f t="shared" si="81"/>
        <v>24</v>
      </c>
      <c r="BS350" s="49">
        <f t="shared" si="84"/>
        <v>5</v>
      </c>
      <c r="BT350" s="49">
        <f t="shared" si="85"/>
        <v>19</v>
      </c>
      <c r="BU350" s="49">
        <f t="shared" si="79"/>
        <v>0</v>
      </c>
      <c r="BV350" s="49">
        <f t="shared" si="86"/>
        <v>0</v>
      </c>
      <c r="BW350" s="49">
        <f t="shared" si="87"/>
        <v>0</v>
      </c>
      <c r="BX350" s="49">
        <f t="shared" si="88"/>
        <v>5</v>
      </c>
      <c r="BY350" s="49">
        <v>5</v>
      </c>
      <c r="BZ350" s="52" t="s">
        <v>4078</v>
      </c>
      <c r="CA350" s="52" t="s">
        <v>4079</v>
      </c>
      <c r="CB350" s="36"/>
      <c r="CC350" s="36"/>
      <c r="CD350" s="36"/>
      <c r="CE350" s="36">
        <f t="shared" si="89"/>
        <v>19</v>
      </c>
      <c r="CF350" s="36">
        <v>19</v>
      </c>
      <c r="CG350" s="36" t="s">
        <v>4066</v>
      </c>
      <c r="CH350" s="36" t="s">
        <v>4440</v>
      </c>
      <c r="CI350" s="36"/>
      <c r="CJ350" s="36"/>
      <c r="CK350" s="36"/>
      <c r="CL350" s="36"/>
      <c r="CM350" s="36"/>
      <c r="CN350" s="36"/>
      <c r="CO350" s="36"/>
      <c r="CP350" s="36"/>
      <c r="CQ350" s="36">
        <f t="shared" si="90"/>
        <v>0</v>
      </c>
      <c r="CR350" s="36"/>
      <c r="CS350" s="36"/>
      <c r="CT350" s="36"/>
      <c r="CU350" s="36"/>
      <c r="CV350" s="36"/>
      <c r="CW350" s="36"/>
      <c r="CX350" s="59">
        <f t="shared" si="80"/>
        <v>0</v>
      </c>
      <c r="CY350" s="36"/>
      <c r="CZ350" s="36"/>
      <c r="DA350" s="36"/>
      <c r="DB350" s="36"/>
      <c r="DC350" s="36"/>
      <c r="DD350" s="36"/>
      <c r="DE350" s="59">
        <f t="shared" si="91"/>
        <v>24</v>
      </c>
      <c r="DF350" s="59">
        <v>5</v>
      </c>
      <c r="DG350" s="59">
        <v>19</v>
      </c>
      <c r="DH350" s="59"/>
      <c r="DI350" s="59"/>
      <c r="DJ350" s="59"/>
      <c r="DK350" s="59" t="s">
        <v>4187</v>
      </c>
      <c r="DL350" s="59">
        <v>100</v>
      </c>
      <c r="DM350" s="23">
        <v>0</v>
      </c>
    </row>
    <row r="351" s="10" customFormat="1" ht="70" customHeight="1" spans="1:117">
      <c r="A351" s="23"/>
      <c r="B351" s="23"/>
      <c r="C351" s="23"/>
      <c r="D351" s="23"/>
      <c r="E351" s="23"/>
      <c r="F351" s="23"/>
      <c r="G351" s="23"/>
      <c r="H351" s="23"/>
      <c r="I351" s="23"/>
      <c r="J351" s="23"/>
      <c r="K351" s="23"/>
      <c r="L351" s="23"/>
      <c r="M351" s="23"/>
      <c r="N351" s="23"/>
      <c r="O351" s="23"/>
      <c r="P351" s="23"/>
      <c r="Q351" s="78">
        <f>SUBTOTAL(103,$W$7:W351)*1</f>
        <v>345</v>
      </c>
      <c r="R351" s="78"/>
      <c r="S351" s="23"/>
      <c r="T351" s="23"/>
      <c r="U351" s="23"/>
      <c r="V351" s="23" t="s">
        <v>4065</v>
      </c>
      <c r="W351" s="78" t="s">
        <v>3064</v>
      </c>
      <c r="X351" s="78" t="s">
        <v>192</v>
      </c>
      <c r="Y351" s="78" t="s">
        <v>193</v>
      </c>
      <c r="Z351" s="78" t="s">
        <v>194</v>
      </c>
      <c r="AA351" s="78" t="s">
        <v>3065</v>
      </c>
      <c r="AB351" s="78" t="s">
        <v>196</v>
      </c>
      <c r="AC351" s="78" t="s">
        <v>87</v>
      </c>
      <c r="AD351" s="78" t="s">
        <v>3066</v>
      </c>
      <c r="AE351" s="78" t="s">
        <v>3067</v>
      </c>
      <c r="AF351" s="78" t="s">
        <v>3065</v>
      </c>
      <c r="AG351" s="78" t="s">
        <v>3068</v>
      </c>
      <c r="AH351" s="78" t="s">
        <v>202</v>
      </c>
      <c r="AI351" s="78" t="s">
        <v>269</v>
      </c>
      <c r="AJ351" s="78" t="s">
        <v>3069</v>
      </c>
      <c r="AK351" s="78">
        <v>0</v>
      </c>
      <c r="AL351" s="78" t="s">
        <v>3070</v>
      </c>
      <c r="AM351" s="79" t="s">
        <v>351</v>
      </c>
      <c r="AN351" s="79" t="s">
        <v>207</v>
      </c>
      <c r="AO351" s="78" t="s">
        <v>208</v>
      </c>
      <c r="AP351" s="78" t="s">
        <v>86</v>
      </c>
      <c r="AQ351" s="78"/>
      <c r="AR351" s="78"/>
      <c r="AS351" s="78"/>
      <c r="AT351" s="78"/>
      <c r="AU351" s="80">
        <v>538.429</v>
      </c>
      <c r="AV351" s="80">
        <v>538.429</v>
      </c>
      <c r="AW351" s="36">
        <f t="shared" si="82"/>
        <v>538.429</v>
      </c>
      <c r="AX351" s="36">
        <f t="shared" si="78"/>
        <v>0</v>
      </c>
      <c r="AY351" s="36">
        <v>0</v>
      </c>
      <c r="AZ351" s="36"/>
      <c r="BA351" s="81">
        <v>0</v>
      </c>
      <c r="BB351" s="81">
        <v>0</v>
      </c>
      <c r="BC351" s="78">
        <v>0</v>
      </c>
      <c r="BD351" s="78">
        <v>0</v>
      </c>
      <c r="BE351" s="78">
        <v>0</v>
      </c>
      <c r="BF351" s="78">
        <v>0</v>
      </c>
      <c r="BG351" s="78">
        <v>0</v>
      </c>
      <c r="BH351" s="78">
        <v>0</v>
      </c>
      <c r="BI351" s="78">
        <v>0</v>
      </c>
      <c r="BJ351" s="78">
        <v>0</v>
      </c>
      <c r="BK351" s="78">
        <v>0</v>
      </c>
      <c r="BL351" s="78">
        <v>0</v>
      </c>
      <c r="BM351" s="78">
        <v>0</v>
      </c>
      <c r="BN351" s="78">
        <v>0</v>
      </c>
      <c r="BO351" s="78"/>
      <c r="BP351" s="23" t="s">
        <v>209</v>
      </c>
      <c r="BQ351" s="82">
        <f t="shared" si="83"/>
        <v>538.429</v>
      </c>
      <c r="BR351" s="82">
        <f t="shared" si="81"/>
        <v>418.929</v>
      </c>
      <c r="BS351" s="82">
        <f t="shared" si="84"/>
        <v>0</v>
      </c>
      <c r="BT351" s="82">
        <f t="shared" si="85"/>
        <v>418.929</v>
      </c>
      <c r="BU351" s="82">
        <f t="shared" si="79"/>
        <v>0</v>
      </c>
      <c r="BV351" s="82">
        <f t="shared" si="86"/>
        <v>119.5</v>
      </c>
      <c r="BW351" s="82">
        <f t="shared" si="87"/>
        <v>0</v>
      </c>
      <c r="BX351" s="49">
        <f t="shared" si="88"/>
        <v>0</v>
      </c>
      <c r="BY351" s="80"/>
      <c r="BZ351" s="80"/>
      <c r="CA351" s="80"/>
      <c r="CB351" s="80"/>
      <c r="CC351" s="80"/>
      <c r="CD351" s="80"/>
      <c r="CE351" s="80">
        <f t="shared" si="89"/>
        <v>418.929</v>
      </c>
      <c r="CF351" s="80">
        <v>278.929</v>
      </c>
      <c r="CG351" s="80" t="s">
        <v>4066</v>
      </c>
      <c r="CH351" s="80" t="s">
        <v>4115</v>
      </c>
      <c r="CI351" s="80">
        <v>140</v>
      </c>
      <c r="CJ351" s="80" t="s">
        <v>4066</v>
      </c>
      <c r="CK351" s="80" t="s">
        <v>4067</v>
      </c>
      <c r="CL351" s="80"/>
      <c r="CM351" s="80"/>
      <c r="CN351" s="80"/>
      <c r="CO351" s="80"/>
      <c r="CP351" s="80"/>
      <c r="CQ351" s="80">
        <f t="shared" si="90"/>
        <v>119.5</v>
      </c>
      <c r="CR351" s="80">
        <v>119.5</v>
      </c>
      <c r="CS351" s="80" t="s">
        <v>4131</v>
      </c>
      <c r="CT351" s="80" t="s">
        <v>4166</v>
      </c>
      <c r="CU351" s="80"/>
      <c r="CV351" s="80"/>
      <c r="CW351" s="80"/>
      <c r="CX351" s="83">
        <f t="shared" si="80"/>
        <v>0</v>
      </c>
      <c r="CY351" s="80"/>
      <c r="CZ351" s="80"/>
      <c r="DA351" s="80"/>
      <c r="DB351" s="80"/>
      <c r="DC351" s="80"/>
      <c r="DD351" s="80"/>
      <c r="DE351" s="59">
        <f t="shared" si="91"/>
        <v>137.22</v>
      </c>
      <c r="DF351" s="59">
        <v>0</v>
      </c>
      <c r="DG351" s="59">
        <v>137.22</v>
      </c>
      <c r="DH351" s="83"/>
      <c r="DI351" s="59"/>
      <c r="DJ351" s="59"/>
      <c r="DK351" s="83" t="s">
        <v>4075</v>
      </c>
      <c r="DL351" s="83">
        <v>50</v>
      </c>
      <c r="DM351" s="78">
        <v>0</v>
      </c>
    </row>
    <row r="352" s="9" customFormat="1" ht="70" customHeight="1" spans="1:117">
      <c r="A352" s="23"/>
      <c r="B352" s="23"/>
      <c r="C352" s="23"/>
      <c r="D352" s="23"/>
      <c r="E352" s="23"/>
      <c r="F352" s="23"/>
      <c r="G352" s="23"/>
      <c r="H352" s="23"/>
      <c r="I352" s="23"/>
      <c r="J352" s="23"/>
      <c r="K352" s="23"/>
      <c r="L352" s="23"/>
      <c r="M352" s="23"/>
      <c r="N352" s="23"/>
      <c r="O352" s="23"/>
      <c r="P352" s="23"/>
      <c r="Q352" s="23">
        <f>SUBTOTAL(103,$W$7:W352)*1</f>
        <v>346</v>
      </c>
      <c r="R352" s="23"/>
      <c r="S352" s="23"/>
      <c r="T352" s="30"/>
      <c r="U352" s="23"/>
      <c r="V352" s="23" t="s">
        <v>4065</v>
      </c>
      <c r="W352" s="23" t="s">
        <v>3071</v>
      </c>
      <c r="X352" s="23" t="s">
        <v>192</v>
      </c>
      <c r="Y352" s="23" t="s">
        <v>193</v>
      </c>
      <c r="Z352" s="23" t="s">
        <v>194</v>
      </c>
      <c r="AA352" s="23" t="s">
        <v>3072</v>
      </c>
      <c r="AB352" s="23" t="s">
        <v>196</v>
      </c>
      <c r="AC352" s="23" t="s">
        <v>49</v>
      </c>
      <c r="AD352" s="23" t="s">
        <v>3073</v>
      </c>
      <c r="AE352" s="23" t="s">
        <v>3074</v>
      </c>
      <c r="AF352" s="23" t="s">
        <v>3072</v>
      </c>
      <c r="AG352" s="23" t="s">
        <v>3075</v>
      </c>
      <c r="AH352" s="23" t="s">
        <v>202</v>
      </c>
      <c r="AI352" s="23" t="s">
        <v>269</v>
      </c>
      <c r="AJ352" s="23" t="s">
        <v>3076</v>
      </c>
      <c r="AK352" s="23">
        <v>0</v>
      </c>
      <c r="AL352" s="23" t="s">
        <v>3077</v>
      </c>
      <c r="AM352" s="33" t="s">
        <v>2977</v>
      </c>
      <c r="AN352" s="33" t="s">
        <v>207</v>
      </c>
      <c r="AO352" s="23" t="s">
        <v>208</v>
      </c>
      <c r="AP352" s="23" t="s">
        <v>48</v>
      </c>
      <c r="AQ352" s="23"/>
      <c r="AR352" s="23"/>
      <c r="AS352" s="23"/>
      <c r="AT352" s="23"/>
      <c r="AU352" s="36">
        <v>24.73</v>
      </c>
      <c r="AV352" s="36">
        <v>24.73</v>
      </c>
      <c r="AW352" s="36">
        <f t="shared" si="82"/>
        <v>24.73</v>
      </c>
      <c r="AX352" s="36">
        <f t="shared" si="78"/>
        <v>0</v>
      </c>
      <c r="AY352" s="36">
        <v>0</v>
      </c>
      <c r="AZ352" s="36"/>
      <c r="BA352" s="40">
        <v>500</v>
      </c>
      <c r="BB352" s="40">
        <v>83</v>
      </c>
      <c r="BC352" s="23" t="s">
        <v>210</v>
      </c>
      <c r="BD352" s="23" t="s">
        <v>210</v>
      </c>
      <c r="BE352" s="23" t="s">
        <v>211</v>
      </c>
      <c r="BF352" s="23">
        <v>0</v>
      </c>
      <c r="BG352" s="23" t="s">
        <v>212</v>
      </c>
      <c r="BH352" s="23" t="s">
        <v>210</v>
      </c>
      <c r="BI352" s="23" t="s">
        <v>210</v>
      </c>
      <c r="BJ352" s="23">
        <v>0</v>
      </c>
      <c r="BK352" s="23" t="s">
        <v>210</v>
      </c>
      <c r="BL352" s="23">
        <v>0</v>
      </c>
      <c r="BM352" s="23" t="s">
        <v>1475</v>
      </c>
      <c r="BN352" s="23" t="s">
        <v>3078</v>
      </c>
      <c r="BO352" s="23"/>
      <c r="BP352" s="23" t="s">
        <v>209</v>
      </c>
      <c r="BQ352" s="49">
        <f t="shared" si="83"/>
        <v>24.73</v>
      </c>
      <c r="BR352" s="49">
        <f t="shared" si="81"/>
        <v>24.73</v>
      </c>
      <c r="BS352" s="49">
        <f t="shared" si="84"/>
        <v>4.73</v>
      </c>
      <c r="BT352" s="49">
        <f t="shared" si="85"/>
        <v>20</v>
      </c>
      <c r="BU352" s="49">
        <f t="shared" si="79"/>
        <v>0</v>
      </c>
      <c r="BV352" s="49">
        <f t="shared" si="86"/>
        <v>0</v>
      </c>
      <c r="BW352" s="49">
        <f t="shared" si="87"/>
        <v>0</v>
      </c>
      <c r="BX352" s="49">
        <f t="shared" si="88"/>
        <v>4.73</v>
      </c>
      <c r="BY352" s="49">
        <v>4.73</v>
      </c>
      <c r="BZ352" s="52" t="s">
        <v>4078</v>
      </c>
      <c r="CA352" s="52" t="s">
        <v>4079</v>
      </c>
      <c r="CB352" s="36"/>
      <c r="CC352" s="36"/>
      <c r="CD352" s="36"/>
      <c r="CE352" s="36">
        <f t="shared" si="89"/>
        <v>20</v>
      </c>
      <c r="CF352" s="36">
        <v>20</v>
      </c>
      <c r="CG352" s="36" t="s">
        <v>4066</v>
      </c>
      <c r="CH352" s="36" t="s">
        <v>4440</v>
      </c>
      <c r="CI352" s="36"/>
      <c r="CJ352" s="36"/>
      <c r="CK352" s="36"/>
      <c r="CL352" s="36"/>
      <c r="CM352" s="36"/>
      <c r="CN352" s="36"/>
      <c r="CO352" s="36"/>
      <c r="CP352" s="36"/>
      <c r="CQ352" s="36">
        <f t="shared" si="90"/>
        <v>0</v>
      </c>
      <c r="CR352" s="36"/>
      <c r="CS352" s="36"/>
      <c r="CT352" s="36"/>
      <c r="CU352" s="36"/>
      <c r="CV352" s="36"/>
      <c r="CW352" s="36"/>
      <c r="CX352" s="59">
        <f t="shared" si="80"/>
        <v>0</v>
      </c>
      <c r="CY352" s="36"/>
      <c r="CZ352" s="36"/>
      <c r="DA352" s="36"/>
      <c r="DB352" s="36"/>
      <c r="DC352" s="36"/>
      <c r="DD352" s="36"/>
      <c r="DE352" s="59">
        <f t="shared" si="91"/>
        <v>19.39</v>
      </c>
      <c r="DF352" s="59">
        <v>4.73</v>
      </c>
      <c r="DG352" s="59">
        <v>14.66</v>
      </c>
      <c r="DH352" s="59"/>
      <c r="DI352" s="59"/>
      <c r="DJ352" s="59"/>
      <c r="DK352" s="59" t="s">
        <v>4070</v>
      </c>
      <c r="DL352" s="59">
        <v>0</v>
      </c>
      <c r="DM352" s="23">
        <v>0</v>
      </c>
    </row>
    <row r="353" s="9" customFormat="1" ht="70" customHeight="1" spans="1:117">
      <c r="A353" s="23"/>
      <c r="B353" s="23"/>
      <c r="C353" s="23"/>
      <c r="D353" s="23"/>
      <c r="E353" s="23"/>
      <c r="F353" s="23"/>
      <c r="G353" s="23"/>
      <c r="H353" s="23"/>
      <c r="I353" s="23"/>
      <c r="J353" s="23"/>
      <c r="K353" s="23"/>
      <c r="L353" s="23"/>
      <c r="M353" s="23"/>
      <c r="N353" s="23"/>
      <c r="O353" s="23"/>
      <c r="P353" s="23"/>
      <c r="Q353" s="23">
        <f>SUBTOTAL(103,$W$7:W353)*1</f>
        <v>347</v>
      </c>
      <c r="R353" s="23"/>
      <c r="S353" s="23"/>
      <c r="T353" s="23"/>
      <c r="U353" s="23"/>
      <c r="V353" s="23" t="s">
        <v>4065</v>
      </c>
      <c r="W353" s="23" t="s">
        <v>3079</v>
      </c>
      <c r="X353" s="23" t="s">
        <v>192</v>
      </c>
      <c r="Y353" s="23" t="s">
        <v>193</v>
      </c>
      <c r="Z353" s="23" t="s">
        <v>194</v>
      </c>
      <c r="AA353" s="23" t="s">
        <v>3080</v>
      </c>
      <c r="AB353" s="23" t="s">
        <v>196</v>
      </c>
      <c r="AC353" s="23" t="s">
        <v>49</v>
      </c>
      <c r="AD353" s="23" t="s">
        <v>3081</v>
      </c>
      <c r="AE353" s="23" t="s">
        <v>3082</v>
      </c>
      <c r="AF353" s="23" t="s">
        <v>3080</v>
      </c>
      <c r="AG353" s="23" t="s">
        <v>3083</v>
      </c>
      <c r="AH353" s="23" t="s">
        <v>202</v>
      </c>
      <c r="AI353" s="23" t="s">
        <v>269</v>
      </c>
      <c r="AJ353" s="23" t="s">
        <v>3084</v>
      </c>
      <c r="AK353" s="23">
        <v>0</v>
      </c>
      <c r="AL353" s="23" t="s">
        <v>3085</v>
      </c>
      <c r="AM353" s="33" t="s">
        <v>2977</v>
      </c>
      <c r="AN353" s="33" t="s">
        <v>207</v>
      </c>
      <c r="AO353" s="23" t="s">
        <v>208</v>
      </c>
      <c r="AP353" s="23" t="s">
        <v>48</v>
      </c>
      <c r="AQ353" s="23"/>
      <c r="AR353" s="23"/>
      <c r="AS353" s="23"/>
      <c r="AT353" s="23"/>
      <c r="AU353" s="36">
        <v>38.73</v>
      </c>
      <c r="AV353" s="36">
        <v>38.73</v>
      </c>
      <c r="AW353" s="36">
        <f t="shared" si="82"/>
        <v>38.73</v>
      </c>
      <c r="AX353" s="36">
        <f t="shared" si="78"/>
        <v>0</v>
      </c>
      <c r="AY353" s="36">
        <v>0</v>
      </c>
      <c r="AZ353" s="36"/>
      <c r="BA353" s="40">
        <v>600</v>
      </c>
      <c r="BB353" s="40">
        <v>90</v>
      </c>
      <c r="BC353" s="23" t="s">
        <v>210</v>
      </c>
      <c r="BD353" s="23" t="s">
        <v>210</v>
      </c>
      <c r="BE353" s="23" t="s">
        <v>211</v>
      </c>
      <c r="BF353" s="23">
        <v>0</v>
      </c>
      <c r="BG353" s="23" t="s">
        <v>212</v>
      </c>
      <c r="BH353" s="23" t="s">
        <v>210</v>
      </c>
      <c r="BI353" s="23" t="s">
        <v>210</v>
      </c>
      <c r="BJ353" s="23">
        <v>0</v>
      </c>
      <c r="BK353" s="23" t="s">
        <v>210</v>
      </c>
      <c r="BL353" s="23">
        <v>0</v>
      </c>
      <c r="BM353" s="23" t="s">
        <v>1475</v>
      </c>
      <c r="BN353" s="23" t="s">
        <v>3078</v>
      </c>
      <c r="BO353" s="23"/>
      <c r="BP353" s="23" t="s">
        <v>209</v>
      </c>
      <c r="BQ353" s="49">
        <f t="shared" si="83"/>
        <v>38.73</v>
      </c>
      <c r="BR353" s="49">
        <f t="shared" si="81"/>
        <v>38.73</v>
      </c>
      <c r="BS353" s="49">
        <f t="shared" si="84"/>
        <v>7.73</v>
      </c>
      <c r="BT353" s="49">
        <f t="shared" si="85"/>
        <v>31</v>
      </c>
      <c r="BU353" s="49">
        <f t="shared" si="79"/>
        <v>0</v>
      </c>
      <c r="BV353" s="49">
        <f t="shared" si="86"/>
        <v>0</v>
      </c>
      <c r="BW353" s="49">
        <f t="shared" si="87"/>
        <v>0</v>
      </c>
      <c r="BX353" s="49">
        <f t="shared" si="88"/>
        <v>7.73</v>
      </c>
      <c r="BY353" s="49">
        <v>7.73</v>
      </c>
      <c r="BZ353" s="52" t="s">
        <v>4078</v>
      </c>
      <c r="CA353" s="52" t="s">
        <v>4079</v>
      </c>
      <c r="CB353" s="36"/>
      <c r="CC353" s="36"/>
      <c r="CD353" s="36"/>
      <c r="CE353" s="36">
        <f t="shared" si="89"/>
        <v>31</v>
      </c>
      <c r="CF353" s="36">
        <v>31</v>
      </c>
      <c r="CG353" s="36" t="s">
        <v>4066</v>
      </c>
      <c r="CH353" s="36" t="s">
        <v>4440</v>
      </c>
      <c r="CI353" s="36"/>
      <c r="CJ353" s="36"/>
      <c r="CK353" s="36"/>
      <c r="CL353" s="36"/>
      <c r="CM353" s="36"/>
      <c r="CN353" s="36"/>
      <c r="CO353" s="36"/>
      <c r="CP353" s="36"/>
      <c r="CQ353" s="36">
        <f t="shared" si="90"/>
        <v>0</v>
      </c>
      <c r="CR353" s="36"/>
      <c r="CS353" s="36"/>
      <c r="CT353" s="36"/>
      <c r="CU353" s="36"/>
      <c r="CV353" s="36"/>
      <c r="CW353" s="36"/>
      <c r="CX353" s="59">
        <f t="shared" si="80"/>
        <v>0</v>
      </c>
      <c r="CY353" s="36"/>
      <c r="CZ353" s="36"/>
      <c r="DA353" s="36"/>
      <c r="DB353" s="36"/>
      <c r="DC353" s="36"/>
      <c r="DD353" s="36"/>
      <c r="DE353" s="59">
        <f t="shared" si="91"/>
        <v>30.38</v>
      </c>
      <c r="DF353" s="59">
        <v>7.73</v>
      </c>
      <c r="DG353" s="59">
        <v>22.65</v>
      </c>
      <c r="DH353" s="59"/>
      <c r="DI353" s="59"/>
      <c r="DJ353" s="59"/>
      <c r="DK353" s="59" t="s">
        <v>4071</v>
      </c>
      <c r="DL353" s="59">
        <v>0</v>
      </c>
      <c r="DM353" s="23">
        <v>0</v>
      </c>
    </row>
    <row r="354" s="9" customFormat="1" ht="70" customHeight="1" spans="1:117">
      <c r="A354" s="23"/>
      <c r="B354" s="23"/>
      <c r="C354" s="23"/>
      <c r="D354" s="23"/>
      <c r="E354" s="23"/>
      <c r="F354" s="23"/>
      <c r="G354" s="23"/>
      <c r="H354" s="23"/>
      <c r="I354" s="23"/>
      <c r="J354" s="23"/>
      <c r="K354" s="23"/>
      <c r="L354" s="23"/>
      <c r="M354" s="23"/>
      <c r="N354" s="23"/>
      <c r="O354" s="23"/>
      <c r="P354" s="23"/>
      <c r="Q354" s="23">
        <f>SUBTOTAL(103,$W$7:W354)*1</f>
        <v>348</v>
      </c>
      <c r="R354" s="23"/>
      <c r="S354" s="23"/>
      <c r="T354" s="30"/>
      <c r="U354" s="23"/>
      <c r="V354" s="23" t="s">
        <v>4065</v>
      </c>
      <c r="W354" s="23" t="s">
        <v>3086</v>
      </c>
      <c r="X354" s="23" t="s">
        <v>192</v>
      </c>
      <c r="Y354" s="23" t="s">
        <v>193</v>
      </c>
      <c r="Z354" s="23" t="s">
        <v>194</v>
      </c>
      <c r="AA354" s="23" t="s">
        <v>3087</v>
      </c>
      <c r="AB354" s="23" t="s">
        <v>196</v>
      </c>
      <c r="AC354" s="23" t="s">
        <v>1908</v>
      </c>
      <c r="AD354" s="23" t="s">
        <v>3088</v>
      </c>
      <c r="AE354" s="23" t="s">
        <v>3089</v>
      </c>
      <c r="AF354" s="23" t="s">
        <v>3087</v>
      </c>
      <c r="AG354" s="23" t="s">
        <v>3090</v>
      </c>
      <c r="AH354" s="23" t="s">
        <v>202</v>
      </c>
      <c r="AI354" s="23" t="s">
        <v>269</v>
      </c>
      <c r="AJ354" s="23" t="s">
        <v>3091</v>
      </c>
      <c r="AK354" s="23">
        <v>0</v>
      </c>
      <c r="AL354" s="23" t="s">
        <v>3092</v>
      </c>
      <c r="AM354" s="33" t="s">
        <v>2977</v>
      </c>
      <c r="AN354" s="33" t="s">
        <v>207</v>
      </c>
      <c r="AO354" s="23" t="s">
        <v>208</v>
      </c>
      <c r="AP354" s="23" t="s">
        <v>42</v>
      </c>
      <c r="AQ354" s="23"/>
      <c r="AR354" s="23"/>
      <c r="AS354" s="23"/>
      <c r="AT354" s="23"/>
      <c r="AU354" s="36">
        <v>41.766</v>
      </c>
      <c r="AV354" s="36">
        <v>41.766</v>
      </c>
      <c r="AW354" s="36">
        <f t="shared" si="82"/>
        <v>41.766</v>
      </c>
      <c r="AX354" s="36">
        <f t="shared" si="78"/>
        <v>0</v>
      </c>
      <c r="AY354" s="36">
        <v>0</v>
      </c>
      <c r="AZ354" s="36"/>
      <c r="BA354" s="40">
        <v>260</v>
      </c>
      <c r="BB354" s="40">
        <v>35</v>
      </c>
      <c r="BC354" s="23" t="s">
        <v>210</v>
      </c>
      <c r="BD354" s="23" t="s">
        <v>210</v>
      </c>
      <c r="BE354" s="23" t="s">
        <v>211</v>
      </c>
      <c r="BF354" s="23">
        <v>0</v>
      </c>
      <c r="BG354" s="23" t="s">
        <v>212</v>
      </c>
      <c r="BH354" s="23" t="s">
        <v>210</v>
      </c>
      <c r="BI354" s="23" t="s">
        <v>210</v>
      </c>
      <c r="BJ354" s="23">
        <v>0</v>
      </c>
      <c r="BK354" s="23" t="s">
        <v>210</v>
      </c>
      <c r="BL354" s="23">
        <v>0</v>
      </c>
      <c r="BM354" s="23" t="s">
        <v>3093</v>
      </c>
      <c r="BN354" s="23" t="s">
        <v>3094</v>
      </c>
      <c r="BO354" s="23"/>
      <c r="BP354" s="23" t="s">
        <v>209</v>
      </c>
      <c r="BQ354" s="49">
        <f t="shared" si="83"/>
        <v>41.766</v>
      </c>
      <c r="BR354" s="49">
        <f t="shared" si="81"/>
        <v>41.766</v>
      </c>
      <c r="BS354" s="49">
        <f t="shared" si="84"/>
        <v>8.766</v>
      </c>
      <c r="BT354" s="49">
        <f t="shared" si="85"/>
        <v>33</v>
      </c>
      <c r="BU354" s="49">
        <f t="shared" si="79"/>
        <v>0</v>
      </c>
      <c r="BV354" s="49">
        <f t="shared" si="86"/>
        <v>0</v>
      </c>
      <c r="BW354" s="49">
        <f t="shared" si="87"/>
        <v>0</v>
      </c>
      <c r="BX354" s="49">
        <f t="shared" si="88"/>
        <v>8.766</v>
      </c>
      <c r="BY354" s="49">
        <v>8.766</v>
      </c>
      <c r="BZ354" s="52" t="s">
        <v>4078</v>
      </c>
      <c r="CA354" s="52" t="s">
        <v>4079</v>
      </c>
      <c r="CB354" s="36"/>
      <c r="CC354" s="36"/>
      <c r="CD354" s="36"/>
      <c r="CE354" s="36">
        <f t="shared" si="89"/>
        <v>33</v>
      </c>
      <c r="CF354" s="36">
        <v>33</v>
      </c>
      <c r="CG354" s="36" t="s">
        <v>4066</v>
      </c>
      <c r="CH354" s="36" t="s">
        <v>4440</v>
      </c>
      <c r="CI354" s="36"/>
      <c r="CJ354" s="36"/>
      <c r="CK354" s="36"/>
      <c r="CL354" s="36"/>
      <c r="CM354" s="36"/>
      <c r="CN354" s="36"/>
      <c r="CO354" s="36"/>
      <c r="CP354" s="36"/>
      <c r="CQ354" s="36">
        <f t="shared" si="90"/>
        <v>0</v>
      </c>
      <c r="CR354" s="36"/>
      <c r="CS354" s="36"/>
      <c r="CT354" s="36"/>
      <c r="CU354" s="36"/>
      <c r="CV354" s="36"/>
      <c r="CW354" s="36"/>
      <c r="CX354" s="59">
        <f t="shared" si="80"/>
        <v>0</v>
      </c>
      <c r="CY354" s="36"/>
      <c r="CZ354" s="36"/>
      <c r="DA354" s="36"/>
      <c r="DB354" s="36"/>
      <c r="DC354" s="36"/>
      <c r="DD354" s="36"/>
      <c r="DE354" s="59">
        <f t="shared" si="91"/>
        <v>41.75</v>
      </c>
      <c r="DF354" s="59">
        <v>8.77</v>
      </c>
      <c r="DG354" s="59">
        <v>32.98</v>
      </c>
      <c r="DH354" s="59"/>
      <c r="DI354" s="59"/>
      <c r="DJ354" s="59"/>
      <c r="DK354" s="59" t="s">
        <v>4070</v>
      </c>
      <c r="DL354" s="59">
        <v>1</v>
      </c>
      <c r="DM354" s="23" t="s">
        <v>4087</v>
      </c>
    </row>
    <row r="355" s="9" customFormat="1" ht="70" customHeight="1" spans="1:117">
      <c r="A355" s="23"/>
      <c r="B355" s="23"/>
      <c r="C355" s="23"/>
      <c r="D355" s="23"/>
      <c r="E355" s="23"/>
      <c r="F355" s="23"/>
      <c r="G355" s="23"/>
      <c r="H355" s="23"/>
      <c r="I355" s="23"/>
      <c r="J355" s="23"/>
      <c r="K355" s="23"/>
      <c r="L355" s="23"/>
      <c r="M355" s="23"/>
      <c r="N355" s="23"/>
      <c r="O355" s="23"/>
      <c r="P355" s="23"/>
      <c r="Q355" s="23">
        <f>SUBTOTAL(103,$W$7:W355)*1</f>
        <v>349</v>
      </c>
      <c r="R355" s="23"/>
      <c r="S355" s="23"/>
      <c r="T355" s="23"/>
      <c r="U355" s="23"/>
      <c r="V355" s="23" t="s">
        <v>4065</v>
      </c>
      <c r="W355" s="23" t="s">
        <v>3095</v>
      </c>
      <c r="X355" s="23" t="s">
        <v>192</v>
      </c>
      <c r="Y355" s="23" t="s">
        <v>193</v>
      </c>
      <c r="Z355" s="23" t="s">
        <v>194</v>
      </c>
      <c r="AA355" s="23" t="s">
        <v>3096</v>
      </c>
      <c r="AB355" s="23" t="s">
        <v>196</v>
      </c>
      <c r="AC355" s="23" t="s">
        <v>2555</v>
      </c>
      <c r="AD355" s="23" t="s">
        <v>3097</v>
      </c>
      <c r="AE355" s="23" t="s">
        <v>3098</v>
      </c>
      <c r="AF355" s="23" t="s">
        <v>3096</v>
      </c>
      <c r="AG355" s="23" t="s">
        <v>3099</v>
      </c>
      <c r="AH355" s="23" t="s">
        <v>202</v>
      </c>
      <c r="AI355" s="23" t="s">
        <v>269</v>
      </c>
      <c r="AJ355" s="23" t="s">
        <v>3100</v>
      </c>
      <c r="AK355" s="23">
        <v>0</v>
      </c>
      <c r="AL355" s="23" t="s">
        <v>3101</v>
      </c>
      <c r="AM355" s="33" t="s">
        <v>2977</v>
      </c>
      <c r="AN355" s="33" t="s">
        <v>207</v>
      </c>
      <c r="AO355" s="23" t="s">
        <v>208</v>
      </c>
      <c r="AP355" s="23" t="s">
        <v>42</v>
      </c>
      <c r="AQ355" s="23"/>
      <c r="AR355" s="23"/>
      <c r="AS355" s="23"/>
      <c r="AT355" s="23"/>
      <c r="AU355" s="36">
        <v>34.942</v>
      </c>
      <c r="AV355" s="36">
        <v>34.942</v>
      </c>
      <c r="AW355" s="36">
        <f t="shared" si="82"/>
        <v>34.942</v>
      </c>
      <c r="AX355" s="36">
        <f t="shared" si="78"/>
        <v>0</v>
      </c>
      <c r="AY355" s="36">
        <v>0</v>
      </c>
      <c r="AZ355" s="36"/>
      <c r="BA355" s="40">
        <v>480</v>
      </c>
      <c r="BB355" s="40">
        <v>28</v>
      </c>
      <c r="BC355" s="23" t="s">
        <v>210</v>
      </c>
      <c r="BD355" s="23" t="s">
        <v>210</v>
      </c>
      <c r="BE355" s="23" t="s">
        <v>211</v>
      </c>
      <c r="BF355" s="23">
        <v>0</v>
      </c>
      <c r="BG355" s="23" t="s">
        <v>212</v>
      </c>
      <c r="BH355" s="23" t="s">
        <v>210</v>
      </c>
      <c r="BI355" s="23" t="s">
        <v>210</v>
      </c>
      <c r="BJ355" s="23">
        <v>0</v>
      </c>
      <c r="BK355" s="23" t="s">
        <v>210</v>
      </c>
      <c r="BL355" s="23">
        <v>0</v>
      </c>
      <c r="BM355" s="23" t="s">
        <v>3093</v>
      </c>
      <c r="BN355" s="23" t="s">
        <v>3094</v>
      </c>
      <c r="BO355" s="23"/>
      <c r="BP355" s="23" t="s">
        <v>209</v>
      </c>
      <c r="BQ355" s="49">
        <f t="shared" si="83"/>
        <v>34.942</v>
      </c>
      <c r="BR355" s="49">
        <f t="shared" si="81"/>
        <v>34.942</v>
      </c>
      <c r="BS355" s="49">
        <f t="shared" si="84"/>
        <v>6.942</v>
      </c>
      <c r="BT355" s="49">
        <f t="shared" si="85"/>
        <v>28</v>
      </c>
      <c r="BU355" s="49">
        <f t="shared" si="79"/>
        <v>0</v>
      </c>
      <c r="BV355" s="49">
        <f t="shared" si="86"/>
        <v>0</v>
      </c>
      <c r="BW355" s="49">
        <f t="shared" si="87"/>
        <v>0</v>
      </c>
      <c r="BX355" s="49">
        <f t="shared" si="88"/>
        <v>6.942</v>
      </c>
      <c r="BY355" s="49">
        <v>6.942</v>
      </c>
      <c r="BZ355" s="49" t="s">
        <v>4078</v>
      </c>
      <c r="CA355" s="49" t="s">
        <v>4088</v>
      </c>
      <c r="CB355" s="36"/>
      <c r="CC355" s="36"/>
      <c r="CD355" s="36"/>
      <c r="CE355" s="36">
        <f t="shared" si="89"/>
        <v>28</v>
      </c>
      <c r="CF355" s="36">
        <v>28</v>
      </c>
      <c r="CG355" s="36" t="s">
        <v>4066</v>
      </c>
      <c r="CH355" s="36" t="s">
        <v>4440</v>
      </c>
      <c r="CI355" s="36"/>
      <c r="CJ355" s="36"/>
      <c r="CK355" s="36"/>
      <c r="CL355" s="36"/>
      <c r="CM355" s="36"/>
      <c r="CN355" s="36"/>
      <c r="CO355" s="36"/>
      <c r="CP355" s="36"/>
      <c r="CQ355" s="36">
        <f t="shared" si="90"/>
        <v>0</v>
      </c>
      <c r="CR355" s="36"/>
      <c r="CS355" s="36"/>
      <c r="CT355" s="36"/>
      <c r="CU355" s="36"/>
      <c r="CV355" s="36"/>
      <c r="CW355" s="36"/>
      <c r="CX355" s="59">
        <f t="shared" si="80"/>
        <v>0</v>
      </c>
      <c r="CY355" s="36"/>
      <c r="CZ355" s="36"/>
      <c r="DA355" s="36"/>
      <c r="DB355" s="36"/>
      <c r="DC355" s="36"/>
      <c r="DD355" s="36"/>
      <c r="DE355" s="59">
        <f t="shared" si="91"/>
        <v>28.09</v>
      </c>
      <c r="DF355" s="59">
        <v>6.94</v>
      </c>
      <c r="DG355" s="59">
        <v>21.15</v>
      </c>
      <c r="DH355" s="59"/>
      <c r="DI355" s="59"/>
      <c r="DJ355" s="59"/>
      <c r="DK355" s="59" t="s">
        <v>4070</v>
      </c>
      <c r="DL355" s="59">
        <v>1</v>
      </c>
      <c r="DM355" s="23" t="s">
        <v>4087</v>
      </c>
    </row>
    <row r="356" s="9" customFormat="1" ht="70" customHeight="1" spans="1:117">
      <c r="A356" s="23"/>
      <c r="B356" s="23"/>
      <c r="C356" s="23"/>
      <c r="D356" s="23"/>
      <c r="E356" s="23"/>
      <c r="F356" s="23"/>
      <c r="G356" s="23"/>
      <c r="H356" s="23"/>
      <c r="I356" s="23"/>
      <c r="J356" s="23"/>
      <c r="K356" s="23"/>
      <c r="L356" s="23"/>
      <c r="M356" s="23"/>
      <c r="N356" s="23"/>
      <c r="O356" s="23"/>
      <c r="P356" s="23"/>
      <c r="Q356" s="23">
        <f>SUBTOTAL(103,$W$7:W356)*1</f>
        <v>350</v>
      </c>
      <c r="R356" s="23"/>
      <c r="S356" s="23"/>
      <c r="T356" s="30"/>
      <c r="U356" s="23"/>
      <c r="V356" s="23" t="s">
        <v>4065</v>
      </c>
      <c r="W356" s="23" t="s">
        <v>3102</v>
      </c>
      <c r="X356" s="23" t="s">
        <v>192</v>
      </c>
      <c r="Y356" s="23" t="s">
        <v>193</v>
      </c>
      <c r="Z356" s="23" t="s">
        <v>194</v>
      </c>
      <c r="AA356" s="23" t="s">
        <v>3103</v>
      </c>
      <c r="AB356" s="23" t="s">
        <v>196</v>
      </c>
      <c r="AC356" s="23" t="s">
        <v>2564</v>
      </c>
      <c r="AD356" s="23" t="s">
        <v>3104</v>
      </c>
      <c r="AE356" s="23" t="s">
        <v>3105</v>
      </c>
      <c r="AF356" s="23" t="s">
        <v>3103</v>
      </c>
      <c r="AG356" s="23" t="s">
        <v>3106</v>
      </c>
      <c r="AH356" s="23" t="s">
        <v>202</v>
      </c>
      <c r="AI356" s="23" t="s">
        <v>269</v>
      </c>
      <c r="AJ356" s="23" t="s">
        <v>3107</v>
      </c>
      <c r="AK356" s="23">
        <v>0</v>
      </c>
      <c r="AL356" s="23" t="s">
        <v>3108</v>
      </c>
      <c r="AM356" s="33" t="s">
        <v>351</v>
      </c>
      <c r="AN356" s="33" t="s">
        <v>207</v>
      </c>
      <c r="AO356" s="23" t="s">
        <v>208</v>
      </c>
      <c r="AP356" s="23" t="s">
        <v>58</v>
      </c>
      <c r="AQ356" s="23"/>
      <c r="AR356" s="23"/>
      <c r="AS356" s="23"/>
      <c r="AT356" s="23"/>
      <c r="AU356" s="36">
        <v>18.75</v>
      </c>
      <c r="AV356" s="36">
        <v>18.75</v>
      </c>
      <c r="AW356" s="36">
        <f t="shared" si="82"/>
        <v>18.75</v>
      </c>
      <c r="AX356" s="36">
        <f t="shared" si="78"/>
        <v>0</v>
      </c>
      <c r="AY356" s="36">
        <v>0</v>
      </c>
      <c r="AZ356" s="36"/>
      <c r="BA356" s="40">
        <v>215</v>
      </c>
      <c r="BB356" s="40">
        <v>63</v>
      </c>
      <c r="BC356" s="23" t="s">
        <v>210</v>
      </c>
      <c r="BD356" s="23" t="s">
        <v>210</v>
      </c>
      <c r="BE356" s="23" t="s">
        <v>211</v>
      </c>
      <c r="BF356" s="23">
        <v>0</v>
      </c>
      <c r="BG356" s="23" t="s">
        <v>212</v>
      </c>
      <c r="BH356" s="23" t="s">
        <v>210</v>
      </c>
      <c r="BI356" s="23" t="s">
        <v>210</v>
      </c>
      <c r="BJ356" s="23">
        <v>0</v>
      </c>
      <c r="BK356" s="23" t="s">
        <v>210</v>
      </c>
      <c r="BL356" s="23">
        <v>0</v>
      </c>
      <c r="BM356" s="23" t="s">
        <v>3109</v>
      </c>
      <c r="BN356" s="23">
        <v>18717051861</v>
      </c>
      <c r="BO356" s="23"/>
      <c r="BP356" s="23" t="s">
        <v>209</v>
      </c>
      <c r="BQ356" s="49">
        <f t="shared" si="83"/>
        <v>18.75</v>
      </c>
      <c r="BR356" s="49">
        <f t="shared" si="81"/>
        <v>18.75</v>
      </c>
      <c r="BS356" s="49">
        <f t="shared" si="84"/>
        <v>3.75</v>
      </c>
      <c r="BT356" s="49">
        <f t="shared" si="85"/>
        <v>15</v>
      </c>
      <c r="BU356" s="49">
        <f t="shared" si="79"/>
        <v>0</v>
      </c>
      <c r="BV356" s="49">
        <f t="shared" si="86"/>
        <v>0</v>
      </c>
      <c r="BW356" s="49">
        <f t="shared" si="87"/>
        <v>0</v>
      </c>
      <c r="BX356" s="49">
        <f t="shared" si="88"/>
        <v>3.75</v>
      </c>
      <c r="BY356" s="49">
        <v>3.75</v>
      </c>
      <c r="BZ356" s="52" t="s">
        <v>4078</v>
      </c>
      <c r="CA356" s="52" t="s">
        <v>4079</v>
      </c>
      <c r="CB356" s="36"/>
      <c r="CC356" s="36"/>
      <c r="CD356" s="36"/>
      <c r="CE356" s="36">
        <f t="shared" si="89"/>
        <v>15</v>
      </c>
      <c r="CF356" s="36">
        <v>15</v>
      </c>
      <c r="CG356" s="36" t="s">
        <v>4066</v>
      </c>
      <c r="CH356" s="36" t="s">
        <v>4440</v>
      </c>
      <c r="CI356" s="36"/>
      <c r="CJ356" s="36"/>
      <c r="CK356" s="36"/>
      <c r="CL356" s="36"/>
      <c r="CM356" s="36"/>
      <c r="CN356" s="36"/>
      <c r="CO356" s="36"/>
      <c r="CP356" s="36"/>
      <c r="CQ356" s="36">
        <f t="shared" si="90"/>
        <v>0</v>
      </c>
      <c r="CR356" s="36"/>
      <c r="CS356" s="36"/>
      <c r="CT356" s="36"/>
      <c r="CU356" s="36"/>
      <c r="CV356" s="36"/>
      <c r="CW356" s="36"/>
      <c r="CX356" s="59">
        <f t="shared" si="80"/>
        <v>0</v>
      </c>
      <c r="CY356" s="36"/>
      <c r="CZ356" s="36"/>
      <c r="DA356" s="36"/>
      <c r="DB356" s="36"/>
      <c r="DC356" s="36"/>
      <c r="DD356" s="36"/>
      <c r="DE356" s="59">
        <f t="shared" si="91"/>
        <v>18.75</v>
      </c>
      <c r="DF356" s="59">
        <v>3.75</v>
      </c>
      <c r="DG356" s="59">
        <v>15</v>
      </c>
      <c r="DH356" s="59"/>
      <c r="DI356" s="59"/>
      <c r="DJ356" s="59"/>
      <c r="DK356" s="59" t="s">
        <v>4187</v>
      </c>
      <c r="DL356" s="59">
        <v>1</v>
      </c>
      <c r="DM356" s="23" t="s">
        <v>4419</v>
      </c>
    </row>
    <row r="357" s="9" customFormat="1" ht="70" customHeight="1" spans="1:117">
      <c r="A357" s="23"/>
      <c r="B357" s="23"/>
      <c r="C357" s="23"/>
      <c r="D357" s="23"/>
      <c r="E357" s="23"/>
      <c r="F357" s="23"/>
      <c r="G357" s="23"/>
      <c r="H357" s="23"/>
      <c r="I357" s="23"/>
      <c r="J357" s="23"/>
      <c r="K357" s="23"/>
      <c r="L357" s="23"/>
      <c r="M357" s="23"/>
      <c r="N357" s="23"/>
      <c r="O357" s="23"/>
      <c r="P357" s="23"/>
      <c r="Q357" s="23">
        <f>SUBTOTAL(103,$W$7:W357)*1</f>
        <v>351</v>
      </c>
      <c r="R357" s="23"/>
      <c r="S357" s="23"/>
      <c r="T357" s="23"/>
      <c r="U357" s="23"/>
      <c r="V357" s="23" t="s">
        <v>4065</v>
      </c>
      <c r="W357" s="23" t="s">
        <v>3110</v>
      </c>
      <c r="X357" s="23" t="s">
        <v>192</v>
      </c>
      <c r="Y357" s="23" t="s">
        <v>193</v>
      </c>
      <c r="Z357" s="23" t="s">
        <v>194</v>
      </c>
      <c r="AA357" s="23" t="s">
        <v>3111</v>
      </c>
      <c r="AB357" s="23" t="s">
        <v>196</v>
      </c>
      <c r="AC357" s="23" t="s">
        <v>23</v>
      </c>
      <c r="AD357" s="23" t="s">
        <v>3112</v>
      </c>
      <c r="AE357" s="23" t="s">
        <v>3113</v>
      </c>
      <c r="AF357" s="23" t="s">
        <v>3111</v>
      </c>
      <c r="AG357" s="23" t="s">
        <v>3114</v>
      </c>
      <c r="AH357" s="23" t="s">
        <v>202</v>
      </c>
      <c r="AI357" s="23" t="s">
        <v>269</v>
      </c>
      <c r="AJ357" s="23" t="s">
        <v>3115</v>
      </c>
      <c r="AK357" s="23">
        <v>25.55</v>
      </c>
      <c r="AL357" s="23">
        <v>0</v>
      </c>
      <c r="AM357" s="33" t="s">
        <v>351</v>
      </c>
      <c r="AN357" s="33" t="s">
        <v>207</v>
      </c>
      <c r="AO357" s="23" t="s">
        <v>208</v>
      </c>
      <c r="AP357" s="23" t="s">
        <v>22</v>
      </c>
      <c r="AQ357" s="23"/>
      <c r="AR357" s="23"/>
      <c r="AS357" s="23"/>
      <c r="AT357" s="23"/>
      <c r="AU357" s="36">
        <v>25.55</v>
      </c>
      <c r="AV357" s="36">
        <v>25.55</v>
      </c>
      <c r="AW357" s="36">
        <f t="shared" si="82"/>
        <v>25.55</v>
      </c>
      <c r="AX357" s="36">
        <f t="shared" si="78"/>
        <v>0</v>
      </c>
      <c r="AY357" s="36">
        <v>0</v>
      </c>
      <c r="AZ357" s="36"/>
      <c r="BA357" s="40">
        <v>300</v>
      </c>
      <c r="BB357" s="40">
        <v>97</v>
      </c>
      <c r="BC357" s="23" t="s">
        <v>210</v>
      </c>
      <c r="BD357" s="23" t="s">
        <v>210</v>
      </c>
      <c r="BE357" s="23" t="s">
        <v>211</v>
      </c>
      <c r="BF357" s="23">
        <v>0</v>
      </c>
      <c r="BG357" s="23" t="s">
        <v>212</v>
      </c>
      <c r="BH357" s="23" t="s">
        <v>210</v>
      </c>
      <c r="BI357" s="23" t="s">
        <v>210</v>
      </c>
      <c r="BJ357" s="23">
        <v>0</v>
      </c>
      <c r="BK357" s="23" t="s">
        <v>210</v>
      </c>
      <c r="BL357" s="23">
        <v>0</v>
      </c>
      <c r="BM357" s="23" t="s">
        <v>2673</v>
      </c>
      <c r="BN357" s="23">
        <v>17783310424</v>
      </c>
      <c r="BO357" s="23"/>
      <c r="BP357" s="23" t="s">
        <v>209</v>
      </c>
      <c r="BQ357" s="49">
        <f t="shared" si="83"/>
        <v>25.55</v>
      </c>
      <c r="BR357" s="49">
        <f t="shared" si="81"/>
        <v>25.55</v>
      </c>
      <c r="BS357" s="49">
        <f t="shared" si="84"/>
        <v>5.55</v>
      </c>
      <c r="BT357" s="49">
        <f t="shared" si="85"/>
        <v>20</v>
      </c>
      <c r="BU357" s="49">
        <f t="shared" si="79"/>
        <v>0</v>
      </c>
      <c r="BV357" s="49">
        <f t="shared" si="86"/>
        <v>0</v>
      </c>
      <c r="BW357" s="49">
        <f t="shared" si="87"/>
        <v>0</v>
      </c>
      <c r="BX357" s="49">
        <f t="shared" si="88"/>
        <v>5.55</v>
      </c>
      <c r="BY357" s="49">
        <v>5.55</v>
      </c>
      <c r="BZ357" s="52" t="s">
        <v>4078</v>
      </c>
      <c r="CA357" s="52" t="s">
        <v>4079</v>
      </c>
      <c r="CB357" s="36"/>
      <c r="CC357" s="36"/>
      <c r="CD357" s="36"/>
      <c r="CE357" s="36">
        <f t="shared" si="89"/>
        <v>20</v>
      </c>
      <c r="CF357" s="36">
        <v>20</v>
      </c>
      <c r="CG357" s="36" t="s">
        <v>4066</v>
      </c>
      <c r="CH357" s="36" t="s">
        <v>4440</v>
      </c>
      <c r="CI357" s="36"/>
      <c r="CJ357" s="36"/>
      <c r="CK357" s="36"/>
      <c r="CL357" s="36"/>
      <c r="CM357" s="36"/>
      <c r="CN357" s="36"/>
      <c r="CO357" s="36"/>
      <c r="CP357" s="36"/>
      <c r="CQ357" s="36">
        <f t="shared" si="90"/>
        <v>0</v>
      </c>
      <c r="CR357" s="36"/>
      <c r="CS357" s="36"/>
      <c r="CT357" s="36"/>
      <c r="CU357" s="36"/>
      <c r="CV357" s="36"/>
      <c r="CW357" s="36"/>
      <c r="CX357" s="59">
        <f t="shared" si="80"/>
        <v>0</v>
      </c>
      <c r="CY357" s="36"/>
      <c r="CZ357" s="36"/>
      <c r="DA357" s="36"/>
      <c r="DB357" s="36"/>
      <c r="DC357" s="36"/>
      <c r="DD357" s="36"/>
      <c r="DE357" s="59">
        <f t="shared" si="91"/>
        <v>25.54</v>
      </c>
      <c r="DF357" s="59">
        <v>5.54</v>
      </c>
      <c r="DG357" s="59">
        <v>20</v>
      </c>
      <c r="DH357" s="59"/>
      <c r="DI357" s="59"/>
      <c r="DJ357" s="59"/>
      <c r="DK357" s="59" t="s">
        <v>4070</v>
      </c>
      <c r="DL357" s="59">
        <v>0</v>
      </c>
      <c r="DM357" s="23">
        <v>0</v>
      </c>
    </row>
    <row r="358" s="9" customFormat="1" ht="70" customHeight="1" spans="1:117">
      <c r="A358" s="23"/>
      <c r="B358" s="23"/>
      <c r="C358" s="23"/>
      <c r="D358" s="23"/>
      <c r="E358" s="23"/>
      <c r="F358" s="23"/>
      <c r="G358" s="23"/>
      <c r="H358" s="23"/>
      <c r="I358" s="23"/>
      <c r="J358" s="23"/>
      <c r="K358" s="23"/>
      <c r="L358" s="23"/>
      <c r="M358" s="23"/>
      <c r="N358" s="23"/>
      <c r="O358" s="23"/>
      <c r="P358" s="23"/>
      <c r="Q358" s="23">
        <f>SUBTOTAL(103,$W$7:W358)*1</f>
        <v>352</v>
      </c>
      <c r="R358" s="23"/>
      <c r="S358" s="23"/>
      <c r="T358" s="30"/>
      <c r="U358" s="23"/>
      <c r="V358" s="23" t="s">
        <v>4065</v>
      </c>
      <c r="W358" s="23" t="s">
        <v>3116</v>
      </c>
      <c r="X358" s="23" t="s">
        <v>192</v>
      </c>
      <c r="Y358" s="23" t="s">
        <v>193</v>
      </c>
      <c r="Z358" s="23" t="s">
        <v>194</v>
      </c>
      <c r="AA358" s="23" t="s">
        <v>3117</v>
      </c>
      <c r="AB358" s="23" t="s">
        <v>196</v>
      </c>
      <c r="AC358" s="23" t="s">
        <v>23</v>
      </c>
      <c r="AD358" s="23" t="s">
        <v>3118</v>
      </c>
      <c r="AE358" s="23" t="s">
        <v>3119</v>
      </c>
      <c r="AF358" s="23" t="s">
        <v>3117</v>
      </c>
      <c r="AG358" s="23" t="s">
        <v>3120</v>
      </c>
      <c r="AH358" s="23" t="s">
        <v>202</v>
      </c>
      <c r="AI358" s="23" t="s">
        <v>269</v>
      </c>
      <c r="AJ358" s="23" t="s">
        <v>3121</v>
      </c>
      <c r="AK358" s="23">
        <v>0</v>
      </c>
      <c r="AL358" s="23">
        <v>0</v>
      </c>
      <c r="AM358" s="33" t="s">
        <v>351</v>
      </c>
      <c r="AN358" s="33" t="s">
        <v>207</v>
      </c>
      <c r="AO358" s="23" t="s">
        <v>208</v>
      </c>
      <c r="AP358" s="23" t="s">
        <v>22</v>
      </c>
      <c r="AQ358" s="23"/>
      <c r="AR358" s="23"/>
      <c r="AS358" s="23"/>
      <c r="AT358" s="23"/>
      <c r="AU358" s="36">
        <v>24.012</v>
      </c>
      <c r="AV358" s="36">
        <v>24.012</v>
      </c>
      <c r="AW358" s="36">
        <f t="shared" si="82"/>
        <v>24.012</v>
      </c>
      <c r="AX358" s="36">
        <f t="shared" si="78"/>
        <v>0</v>
      </c>
      <c r="AY358" s="36">
        <v>0</v>
      </c>
      <c r="AZ358" s="36"/>
      <c r="BA358" s="40">
        <v>182</v>
      </c>
      <c r="BB358" s="40">
        <v>28</v>
      </c>
      <c r="BC358" s="23" t="s">
        <v>210</v>
      </c>
      <c r="BD358" s="23" t="s">
        <v>210</v>
      </c>
      <c r="BE358" s="23" t="s">
        <v>211</v>
      </c>
      <c r="BF358" s="23">
        <v>0</v>
      </c>
      <c r="BG358" s="23" t="s">
        <v>212</v>
      </c>
      <c r="BH358" s="23" t="s">
        <v>210</v>
      </c>
      <c r="BI358" s="23" t="s">
        <v>210</v>
      </c>
      <c r="BJ358" s="23">
        <v>0</v>
      </c>
      <c r="BK358" s="23" t="s">
        <v>210</v>
      </c>
      <c r="BL358" s="23">
        <v>0</v>
      </c>
      <c r="BM358" s="23" t="s">
        <v>2673</v>
      </c>
      <c r="BN358" s="23">
        <v>17783310424</v>
      </c>
      <c r="BO358" s="23"/>
      <c r="BP358" s="23" t="s">
        <v>209</v>
      </c>
      <c r="BQ358" s="49">
        <f t="shared" si="83"/>
        <v>24.012</v>
      </c>
      <c r="BR358" s="49">
        <f t="shared" si="81"/>
        <v>24.012</v>
      </c>
      <c r="BS358" s="49">
        <f t="shared" si="84"/>
        <v>5.012</v>
      </c>
      <c r="BT358" s="49">
        <f t="shared" si="85"/>
        <v>19</v>
      </c>
      <c r="BU358" s="49">
        <f t="shared" si="79"/>
        <v>0</v>
      </c>
      <c r="BV358" s="49">
        <f t="shared" si="86"/>
        <v>0</v>
      </c>
      <c r="BW358" s="49">
        <f t="shared" si="87"/>
        <v>0</v>
      </c>
      <c r="BX358" s="49">
        <f t="shared" si="88"/>
        <v>5.012</v>
      </c>
      <c r="BY358" s="49">
        <v>5.012</v>
      </c>
      <c r="BZ358" s="52" t="s">
        <v>4078</v>
      </c>
      <c r="CA358" s="52" t="s">
        <v>4079</v>
      </c>
      <c r="CB358" s="36"/>
      <c r="CC358" s="36"/>
      <c r="CD358" s="36"/>
      <c r="CE358" s="36">
        <f t="shared" si="89"/>
        <v>19</v>
      </c>
      <c r="CF358" s="36">
        <v>19</v>
      </c>
      <c r="CG358" s="36" t="s">
        <v>4066</v>
      </c>
      <c r="CH358" s="36" t="s">
        <v>4440</v>
      </c>
      <c r="CI358" s="36"/>
      <c r="CJ358" s="36"/>
      <c r="CK358" s="36"/>
      <c r="CL358" s="36"/>
      <c r="CM358" s="36"/>
      <c r="CN358" s="36"/>
      <c r="CO358" s="36"/>
      <c r="CP358" s="36"/>
      <c r="CQ358" s="36">
        <f t="shared" si="90"/>
        <v>0</v>
      </c>
      <c r="CR358" s="36"/>
      <c r="CS358" s="36"/>
      <c r="CT358" s="36"/>
      <c r="CU358" s="36"/>
      <c r="CV358" s="36"/>
      <c r="CW358" s="36"/>
      <c r="CX358" s="59">
        <f t="shared" si="80"/>
        <v>0</v>
      </c>
      <c r="CY358" s="36"/>
      <c r="CZ358" s="36"/>
      <c r="DA358" s="36"/>
      <c r="DB358" s="36"/>
      <c r="DC358" s="36"/>
      <c r="DD358" s="36"/>
      <c r="DE358" s="59">
        <f t="shared" si="91"/>
        <v>24.01</v>
      </c>
      <c r="DF358" s="59">
        <v>5.01</v>
      </c>
      <c r="DG358" s="59">
        <v>19</v>
      </c>
      <c r="DH358" s="59"/>
      <c r="DI358" s="59"/>
      <c r="DJ358" s="59"/>
      <c r="DK358" s="59" t="s">
        <v>4070</v>
      </c>
      <c r="DL358" s="59">
        <v>0</v>
      </c>
      <c r="DM358" s="23">
        <v>0</v>
      </c>
    </row>
    <row r="359" s="9" customFormat="1" ht="70" customHeight="1" spans="1:117">
      <c r="A359" s="23"/>
      <c r="B359" s="23"/>
      <c r="C359" s="23"/>
      <c r="D359" s="23"/>
      <c r="E359" s="23"/>
      <c r="F359" s="23"/>
      <c r="G359" s="23"/>
      <c r="H359" s="23"/>
      <c r="I359" s="23"/>
      <c r="J359" s="23"/>
      <c r="K359" s="23"/>
      <c r="L359" s="23"/>
      <c r="M359" s="23"/>
      <c r="N359" s="23"/>
      <c r="O359" s="23"/>
      <c r="P359" s="23"/>
      <c r="Q359" s="23">
        <f>SUBTOTAL(103,$W$7:W359)*1</f>
        <v>353</v>
      </c>
      <c r="R359" s="23"/>
      <c r="S359" s="23"/>
      <c r="T359" s="23"/>
      <c r="U359" s="23"/>
      <c r="V359" s="23" t="s">
        <v>4065</v>
      </c>
      <c r="W359" s="23" t="s">
        <v>3122</v>
      </c>
      <c r="X359" s="23" t="s">
        <v>192</v>
      </c>
      <c r="Y359" s="23" t="s">
        <v>193</v>
      </c>
      <c r="Z359" s="23" t="s">
        <v>194</v>
      </c>
      <c r="AA359" s="23" t="s">
        <v>3123</v>
      </c>
      <c r="AB359" s="23" t="s">
        <v>196</v>
      </c>
      <c r="AC359" s="23" t="s">
        <v>23</v>
      </c>
      <c r="AD359" s="23" t="s">
        <v>3124</v>
      </c>
      <c r="AE359" s="23" t="s">
        <v>3125</v>
      </c>
      <c r="AF359" s="23" t="s">
        <v>3123</v>
      </c>
      <c r="AG359" s="23" t="s">
        <v>3126</v>
      </c>
      <c r="AH359" s="23" t="s">
        <v>202</v>
      </c>
      <c r="AI359" s="23" t="s">
        <v>269</v>
      </c>
      <c r="AJ359" s="23" t="s">
        <v>3127</v>
      </c>
      <c r="AK359" s="23">
        <v>0</v>
      </c>
      <c r="AL359" s="23">
        <v>0</v>
      </c>
      <c r="AM359" s="33" t="s">
        <v>351</v>
      </c>
      <c r="AN359" s="33" t="s">
        <v>207</v>
      </c>
      <c r="AO359" s="23" t="s">
        <v>208</v>
      </c>
      <c r="AP359" s="23" t="s">
        <v>22</v>
      </c>
      <c r="AQ359" s="23"/>
      <c r="AR359" s="23"/>
      <c r="AS359" s="23"/>
      <c r="AT359" s="23"/>
      <c r="AU359" s="36">
        <v>23.919</v>
      </c>
      <c r="AV359" s="36">
        <v>23.919</v>
      </c>
      <c r="AW359" s="36">
        <f t="shared" si="82"/>
        <v>23.919</v>
      </c>
      <c r="AX359" s="36">
        <f t="shared" si="78"/>
        <v>0</v>
      </c>
      <c r="AY359" s="36">
        <v>0</v>
      </c>
      <c r="AZ359" s="36"/>
      <c r="BA359" s="40">
        <v>800</v>
      </c>
      <c r="BB359" s="40">
        <v>79</v>
      </c>
      <c r="BC359" s="23" t="s">
        <v>210</v>
      </c>
      <c r="BD359" s="23" t="s">
        <v>210</v>
      </c>
      <c r="BE359" s="23" t="s">
        <v>211</v>
      </c>
      <c r="BF359" s="23">
        <v>0</v>
      </c>
      <c r="BG359" s="23" t="s">
        <v>212</v>
      </c>
      <c r="BH359" s="23" t="s">
        <v>210</v>
      </c>
      <c r="BI359" s="23" t="s">
        <v>210</v>
      </c>
      <c r="BJ359" s="23">
        <v>0</v>
      </c>
      <c r="BK359" s="23" t="s">
        <v>210</v>
      </c>
      <c r="BL359" s="23">
        <v>0</v>
      </c>
      <c r="BM359" s="23" t="s">
        <v>2673</v>
      </c>
      <c r="BN359" s="23">
        <v>17783310424</v>
      </c>
      <c r="BO359" s="23"/>
      <c r="BP359" s="23" t="s">
        <v>209</v>
      </c>
      <c r="BQ359" s="49">
        <f t="shared" si="83"/>
        <v>23.919</v>
      </c>
      <c r="BR359" s="49">
        <f t="shared" si="81"/>
        <v>23.919</v>
      </c>
      <c r="BS359" s="49">
        <f t="shared" si="84"/>
        <v>4.919</v>
      </c>
      <c r="BT359" s="49">
        <f t="shared" si="85"/>
        <v>19</v>
      </c>
      <c r="BU359" s="49">
        <f t="shared" si="79"/>
        <v>0</v>
      </c>
      <c r="BV359" s="49">
        <f t="shared" si="86"/>
        <v>0</v>
      </c>
      <c r="BW359" s="49">
        <f t="shared" si="87"/>
        <v>0</v>
      </c>
      <c r="BX359" s="49">
        <f t="shared" si="88"/>
        <v>4.919</v>
      </c>
      <c r="BY359" s="49">
        <v>4.919</v>
      </c>
      <c r="BZ359" s="49" t="s">
        <v>4078</v>
      </c>
      <c r="CA359" s="49" t="s">
        <v>4088</v>
      </c>
      <c r="CB359" s="36"/>
      <c r="CC359" s="36"/>
      <c r="CD359" s="36"/>
      <c r="CE359" s="36">
        <f t="shared" si="89"/>
        <v>19</v>
      </c>
      <c r="CF359" s="36">
        <v>19</v>
      </c>
      <c r="CG359" s="36" t="s">
        <v>4066</v>
      </c>
      <c r="CH359" s="36" t="s">
        <v>4440</v>
      </c>
      <c r="CI359" s="36"/>
      <c r="CJ359" s="36"/>
      <c r="CK359" s="36"/>
      <c r="CL359" s="36"/>
      <c r="CM359" s="36"/>
      <c r="CN359" s="36"/>
      <c r="CO359" s="36"/>
      <c r="CP359" s="36"/>
      <c r="CQ359" s="36">
        <f t="shared" si="90"/>
        <v>0</v>
      </c>
      <c r="CR359" s="36"/>
      <c r="CS359" s="36"/>
      <c r="CT359" s="36"/>
      <c r="CU359" s="36"/>
      <c r="CV359" s="36"/>
      <c r="CW359" s="36"/>
      <c r="CX359" s="59">
        <f t="shared" si="80"/>
        <v>0</v>
      </c>
      <c r="CY359" s="36"/>
      <c r="CZ359" s="36"/>
      <c r="DA359" s="36"/>
      <c r="DB359" s="36"/>
      <c r="DC359" s="36"/>
      <c r="DD359" s="36"/>
      <c r="DE359" s="59">
        <f t="shared" si="91"/>
        <v>23.92</v>
      </c>
      <c r="DF359" s="59">
        <v>4.92</v>
      </c>
      <c r="DG359" s="59">
        <v>19</v>
      </c>
      <c r="DH359" s="59"/>
      <c r="DI359" s="59"/>
      <c r="DJ359" s="59"/>
      <c r="DK359" s="59" t="s">
        <v>4070</v>
      </c>
      <c r="DL359" s="59">
        <v>0</v>
      </c>
      <c r="DM359" s="23">
        <v>0</v>
      </c>
    </row>
    <row r="360" s="9" customFormat="1" ht="70" customHeight="1" spans="1:117">
      <c r="A360" s="23"/>
      <c r="B360" s="23"/>
      <c r="C360" s="23"/>
      <c r="D360" s="23"/>
      <c r="E360" s="23"/>
      <c r="F360" s="23"/>
      <c r="G360" s="23"/>
      <c r="H360" s="23"/>
      <c r="I360" s="23"/>
      <c r="J360" s="23"/>
      <c r="K360" s="23"/>
      <c r="L360" s="23"/>
      <c r="M360" s="23"/>
      <c r="N360" s="23"/>
      <c r="O360" s="23"/>
      <c r="P360" s="23"/>
      <c r="Q360" s="23">
        <f>SUBTOTAL(103,$W$7:W360)*1</f>
        <v>354</v>
      </c>
      <c r="R360" s="23"/>
      <c r="S360" s="23"/>
      <c r="T360" s="30"/>
      <c r="U360" s="23"/>
      <c r="V360" s="23" t="s">
        <v>4065</v>
      </c>
      <c r="W360" s="23" t="s">
        <v>3128</v>
      </c>
      <c r="X360" s="23" t="s">
        <v>192</v>
      </c>
      <c r="Y360" s="23" t="s">
        <v>193</v>
      </c>
      <c r="Z360" s="23" t="s">
        <v>194</v>
      </c>
      <c r="AA360" s="23" t="s">
        <v>3129</v>
      </c>
      <c r="AB360" s="23" t="s">
        <v>196</v>
      </c>
      <c r="AC360" s="23" t="s">
        <v>23</v>
      </c>
      <c r="AD360" s="23" t="s">
        <v>3130</v>
      </c>
      <c r="AE360" s="23" t="s">
        <v>3131</v>
      </c>
      <c r="AF360" s="23" t="s">
        <v>3129</v>
      </c>
      <c r="AG360" s="23" t="s">
        <v>3132</v>
      </c>
      <c r="AH360" s="23" t="s">
        <v>202</v>
      </c>
      <c r="AI360" s="23" t="s">
        <v>269</v>
      </c>
      <c r="AJ360" s="23" t="s">
        <v>3133</v>
      </c>
      <c r="AK360" s="23">
        <v>0</v>
      </c>
      <c r="AL360" s="23">
        <v>0</v>
      </c>
      <c r="AM360" s="33" t="s">
        <v>351</v>
      </c>
      <c r="AN360" s="33" t="s">
        <v>207</v>
      </c>
      <c r="AO360" s="23" t="s">
        <v>208</v>
      </c>
      <c r="AP360" s="23" t="s">
        <v>22</v>
      </c>
      <c r="AQ360" s="23"/>
      <c r="AR360" s="23"/>
      <c r="AS360" s="23"/>
      <c r="AT360" s="23"/>
      <c r="AU360" s="36">
        <v>16.558</v>
      </c>
      <c r="AV360" s="36">
        <v>16.558</v>
      </c>
      <c r="AW360" s="36">
        <f t="shared" si="82"/>
        <v>16.558</v>
      </c>
      <c r="AX360" s="36">
        <f t="shared" si="78"/>
        <v>0</v>
      </c>
      <c r="AY360" s="36">
        <v>0</v>
      </c>
      <c r="AZ360" s="36"/>
      <c r="BA360" s="40">
        <v>40</v>
      </c>
      <c r="BB360" s="40">
        <v>9</v>
      </c>
      <c r="BC360" s="23" t="s">
        <v>210</v>
      </c>
      <c r="BD360" s="23" t="s">
        <v>210</v>
      </c>
      <c r="BE360" s="23" t="s">
        <v>211</v>
      </c>
      <c r="BF360" s="23">
        <v>0</v>
      </c>
      <c r="BG360" s="23" t="s">
        <v>212</v>
      </c>
      <c r="BH360" s="23" t="s">
        <v>210</v>
      </c>
      <c r="BI360" s="23" t="s">
        <v>210</v>
      </c>
      <c r="BJ360" s="23">
        <v>0</v>
      </c>
      <c r="BK360" s="23" t="s">
        <v>210</v>
      </c>
      <c r="BL360" s="23">
        <v>0</v>
      </c>
      <c r="BM360" s="23" t="s">
        <v>2673</v>
      </c>
      <c r="BN360" s="23">
        <v>17783310424</v>
      </c>
      <c r="BO360" s="23"/>
      <c r="BP360" s="23" t="s">
        <v>209</v>
      </c>
      <c r="BQ360" s="49">
        <f t="shared" si="83"/>
        <v>16.558</v>
      </c>
      <c r="BR360" s="49">
        <f t="shared" si="81"/>
        <v>16.558</v>
      </c>
      <c r="BS360" s="49">
        <f t="shared" si="84"/>
        <v>3.558</v>
      </c>
      <c r="BT360" s="49">
        <f t="shared" si="85"/>
        <v>13</v>
      </c>
      <c r="BU360" s="49">
        <f t="shared" si="79"/>
        <v>0</v>
      </c>
      <c r="BV360" s="49">
        <f t="shared" si="86"/>
        <v>0</v>
      </c>
      <c r="BW360" s="49">
        <f t="shared" si="87"/>
        <v>0</v>
      </c>
      <c r="BX360" s="49">
        <f t="shared" si="88"/>
        <v>3.558</v>
      </c>
      <c r="BY360" s="49">
        <v>3.558</v>
      </c>
      <c r="BZ360" s="52" t="s">
        <v>4078</v>
      </c>
      <c r="CA360" s="52" t="s">
        <v>4079</v>
      </c>
      <c r="CB360" s="36"/>
      <c r="CC360" s="36"/>
      <c r="CD360" s="36"/>
      <c r="CE360" s="36">
        <f t="shared" si="89"/>
        <v>13</v>
      </c>
      <c r="CF360" s="36">
        <v>13</v>
      </c>
      <c r="CG360" s="36" t="s">
        <v>4066</v>
      </c>
      <c r="CH360" s="36" t="s">
        <v>4440</v>
      </c>
      <c r="CI360" s="36"/>
      <c r="CJ360" s="36"/>
      <c r="CK360" s="36"/>
      <c r="CL360" s="36"/>
      <c r="CM360" s="36"/>
      <c r="CN360" s="36"/>
      <c r="CO360" s="36"/>
      <c r="CP360" s="36"/>
      <c r="CQ360" s="36">
        <f t="shared" si="90"/>
        <v>0</v>
      </c>
      <c r="CR360" s="36"/>
      <c r="CS360" s="36"/>
      <c r="CT360" s="36"/>
      <c r="CU360" s="36"/>
      <c r="CV360" s="36"/>
      <c r="CW360" s="36"/>
      <c r="CX360" s="59">
        <f t="shared" si="80"/>
        <v>0</v>
      </c>
      <c r="CY360" s="36"/>
      <c r="CZ360" s="36"/>
      <c r="DA360" s="36"/>
      <c r="DB360" s="36"/>
      <c r="DC360" s="36"/>
      <c r="DD360" s="36"/>
      <c r="DE360" s="59">
        <f t="shared" si="91"/>
        <v>16.55</v>
      </c>
      <c r="DF360" s="59">
        <v>3.55</v>
      </c>
      <c r="DG360" s="59">
        <v>13</v>
      </c>
      <c r="DH360" s="59"/>
      <c r="DI360" s="59"/>
      <c r="DJ360" s="59"/>
      <c r="DK360" s="59" t="s">
        <v>4070</v>
      </c>
      <c r="DL360" s="59">
        <v>0</v>
      </c>
      <c r="DM360" s="23">
        <v>0</v>
      </c>
    </row>
    <row r="361" s="9" customFormat="1" ht="70" customHeight="1" spans="1:117">
      <c r="A361" s="23"/>
      <c r="B361" s="23"/>
      <c r="C361" s="23"/>
      <c r="D361" s="23"/>
      <c r="E361" s="23"/>
      <c r="F361" s="23"/>
      <c r="G361" s="23"/>
      <c r="H361" s="23"/>
      <c r="I361" s="23"/>
      <c r="J361" s="23"/>
      <c r="K361" s="23"/>
      <c r="L361" s="23"/>
      <c r="M361" s="23"/>
      <c r="N361" s="23"/>
      <c r="O361" s="23"/>
      <c r="P361" s="23"/>
      <c r="Q361" s="23">
        <f>SUBTOTAL(103,$W$7:W361)*1</f>
        <v>355</v>
      </c>
      <c r="R361" s="23"/>
      <c r="S361" s="23"/>
      <c r="T361" s="23"/>
      <c r="U361" s="23"/>
      <c r="V361" s="23" t="s">
        <v>4065</v>
      </c>
      <c r="W361" s="23" t="s">
        <v>3134</v>
      </c>
      <c r="X361" s="23" t="s">
        <v>192</v>
      </c>
      <c r="Y361" s="23" t="s">
        <v>193</v>
      </c>
      <c r="Z361" s="23" t="s">
        <v>194</v>
      </c>
      <c r="AA361" s="23" t="s">
        <v>3129</v>
      </c>
      <c r="AB361" s="23" t="s">
        <v>196</v>
      </c>
      <c r="AC361" s="23" t="s">
        <v>23</v>
      </c>
      <c r="AD361" s="23" t="s">
        <v>3135</v>
      </c>
      <c r="AE361" s="23" t="s">
        <v>3136</v>
      </c>
      <c r="AF361" s="23" t="s">
        <v>3129</v>
      </c>
      <c r="AG361" s="23" t="s">
        <v>3132</v>
      </c>
      <c r="AH361" s="23" t="s">
        <v>202</v>
      </c>
      <c r="AI361" s="23" t="s">
        <v>269</v>
      </c>
      <c r="AJ361" s="23" t="s">
        <v>3137</v>
      </c>
      <c r="AK361" s="23">
        <v>0</v>
      </c>
      <c r="AL361" s="23">
        <v>0</v>
      </c>
      <c r="AM361" s="33" t="s">
        <v>351</v>
      </c>
      <c r="AN361" s="33" t="s">
        <v>207</v>
      </c>
      <c r="AO361" s="23" t="s">
        <v>208</v>
      </c>
      <c r="AP361" s="23" t="s">
        <v>22</v>
      </c>
      <c r="AQ361" s="23"/>
      <c r="AR361" s="23"/>
      <c r="AS361" s="23"/>
      <c r="AT361" s="23"/>
      <c r="AU361" s="36">
        <v>15.283</v>
      </c>
      <c r="AV361" s="36">
        <v>15.283</v>
      </c>
      <c r="AW361" s="36">
        <f t="shared" si="82"/>
        <v>15.283</v>
      </c>
      <c r="AX361" s="36">
        <f t="shared" si="78"/>
        <v>0</v>
      </c>
      <c r="AY361" s="36">
        <v>0</v>
      </c>
      <c r="AZ361" s="36"/>
      <c r="BA361" s="40">
        <v>200</v>
      </c>
      <c r="BB361" s="40">
        <v>46</v>
      </c>
      <c r="BC361" s="23" t="s">
        <v>210</v>
      </c>
      <c r="BD361" s="23" t="s">
        <v>210</v>
      </c>
      <c r="BE361" s="23" t="s">
        <v>211</v>
      </c>
      <c r="BF361" s="23">
        <v>0</v>
      </c>
      <c r="BG361" s="23" t="s">
        <v>212</v>
      </c>
      <c r="BH361" s="23" t="s">
        <v>210</v>
      </c>
      <c r="BI361" s="23" t="s">
        <v>210</v>
      </c>
      <c r="BJ361" s="23">
        <v>0</v>
      </c>
      <c r="BK361" s="23" t="s">
        <v>210</v>
      </c>
      <c r="BL361" s="23">
        <v>0</v>
      </c>
      <c r="BM361" s="23" t="s">
        <v>2673</v>
      </c>
      <c r="BN361" s="23">
        <v>17783310424</v>
      </c>
      <c r="BO361" s="23"/>
      <c r="BP361" s="23" t="s">
        <v>209</v>
      </c>
      <c r="BQ361" s="49">
        <f t="shared" si="83"/>
        <v>15.283</v>
      </c>
      <c r="BR361" s="49">
        <f t="shared" si="81"/>
        <v>15.283</v>
      </c>
      <c r="BS361" s="49">
        <f t="shared" si="84"/>
        <v>3.283</v>
      </c>
      <c r="BT361" s="49">
        <f t="shared" si="85"/>
        <v>12</v>
      </c>
      <c r="BU361" s="49">
        <f t="shared" si="79"/>
        <v>0</v>
      </c>
      <c r="BV361" s="49">
        <f t="shared" si="86"/>
        <v>0</v>
      </c>
      <c r="BW361" s="49">
        <f t="shared" si="87"/>
        <v>0</v>
      </c>
      <c r="BX361" s="49">
        <f t="shared" si="88"/>
        <v>3.283</v>
      </c>
      <c r="BY361" s="49">
        <v>3.283</v>
      </c>
      <c r="BZ361" s="52" t="s">
        <v>4078</v>
      </c>
      <c r="CA361" s="52" t="s">
        <v>4079</v>
      </c>
      <c r="CB361" s="36"/>
      <c r="CC361" s="36"/>
      <c r="CD361" s="36"/>
      <c r="CE361" s="36">
        <f t="shared" si="89"/>
        <v>12</v>
      </c>
      <c r="CF361" s="36">
        <v>12</v>
      </c>
      <c r="CG361" s="36" t="s">
        <v>4066</v>
      </c>
      <c r="CH361" s="36" t="s">
        <v>4440</v>
      </c>
      <c r="CI361" s="36"/>
      <c r="CJ361" s="36"/>
      <c r="CK361" s="36"/>
      <c r="CL361" s="36"/>
      <c r="CM361" s="36"/>
      <c r="CN361" s="36"/>
      <c r="CO361" s="36"/>
      <c r="CP361" s="36"/>
      <c r="CQ361" s="36">
        <f t="shared" si="90"/>
        <v>0</v>
      </c>
      <c r="CR361" s="36"/>
      <c r="CS361" s="36"/>
      <c r="CT361" s="36"/>
      <c r="CU361" s="36"/>
      <c r="CV361" s="36"/>
      <c r="CW361" s="36"/>
      <c r="CX361" s="59">
        <f t="shared" si="80"/>
        <v>0</v>
      </c>
      <c r="CY361" s="36"/>
      <c r="CZ361" s="36"/>
      <c r="DA361" s="36"/>
      <c r="DB361" s="36"/>
      <c r="DC361" s="36"/>
      <c r="DD361" s="36"/>
      <c r="DE361" s="59">
        <f t="shared" si="91"/>
        <v>15.28</v>
      </c>
      <c r="DF361" s="59">
        <v>3.28</v>
      </c>
      <c r="DG361" s="59">
        <v>12</v>
      </c>
      <c r="DH361" s="59"/>
      <c r="DI361" s="59"/>
      <c r="DJ361" s="59"/>
      <c r="DK361" s="59" t="s">
        <v>4070</v>
      </c>
      <c r="DL361" s="59">
        <v>0</v>
      </c>
      <c r="DM361" s="23">
        <v>0</v>
      </c>
    </row>
    <row r="362" s="9" customFormat="1" ht="70" customHeight="1" spans="1:117">
      <c r="A362" s="23"/>
      <c r="B362" s="23"/>
      <c r="C362" s="23"/>
      <c r="D362" s="23"/>
      <c r="E362" s="23"/>
      <c r="F362" s="23"/>
      <c r="G362" s="23"/>
      <c r="H362" s="23"/>
      <c r="I362" s="23"/>
      <c r="J362" s="23"/>
      <c r="K362" s="23"/>
      <c r="L362" s="23"/>
      <c r="M362" s="23"/>
      <c r="N362" s="23"/>
      <c r="O362" s="23"/>
      <c r="P362" s="23"/>
      <c r="Q362" s="23">
        <f>SUBTOTAL(103,$W$7:W362)*1</f>
        <v>356</v>
      </c>
      <c r="R362" s="23"/>
      <c r="S362" s="23"/>
      <c r="T362" s="30"/>
      <c r="U362" s="23"/>
      <c r="V362" s="23" t="s">
        <v>4065</v>
      </c>
      <c r="W362" s="23" t="s">
        <v>3138</v>
      </c>
      <c r="X362" s="23" t="s">
        <v>192</v>
      </c>
      <c r="Y362" s="23" t="s">
        <v>193</v>
      </c>
      <c r="Z362" s="23" t="s">
        <v>194</v>
      </c>
      <c r="AA362" s="23" t="s">
        <v>3129</v>
      </c>
      <c r="AB362" s="23" t="s">
        <v>196</v>
      </c>
      <c r="AC362" s="23" t="s">
        <v>23</v>
      </c>
      <c r="AD362" s="23" t="s">
        <v>3139</v>
      </c>
      <c r="AE362" s="23" t="s">
        <v>3140</v>
      </c>
      <c r="AF362" s="23" t="s">
        <v>3129</v>
      </c>
      <c r="AG362" s="23" t="s">
        <v>3132</v>
      </c>
      <c r="AH362" s="23" t="s">
        <v>202</v>
      </c>
      <c r="AI362" s="23" t="s">
        <v>269</v>
      </c>
      <c r="AJ362" s="23" t="s">
        <v>3141</v>
      </c>
      <c r="AK362" s="23">
        <v>0</v>
      </c>
      <c r="AL362" s="23">
        <v>0</v>
      </c>
      <c r="AM362" s="33" t="s">
        <v>351</v>
      </c>
      <c r="AN362" s="33" t="s">
        <v>207</v>
      </c>
      <c r="AO362" s="23" t="s">
        <v>208</v>
      </c>
      <c r="AP362" s="23" t="s">
        <v>22</v>
      </c>
      <c r="AQ362" s="23"/>
      <c r="AR362" s="23"/>
      <c r="AS362" s="23"/>
      <c r="AT362" s="23"/>
      <c r="AU362" s="36">
        <v>13.344</v>
      </c>
      <c r="AV362" s="36">
        <v>13.344</v>
      </c>
      <c r="AW362" s="36">
        <f t="shared" si="82"/>
        <v>13.344</v>
      </c>
      <c r="AX362" s="36">
        <f t="shared" si="78"/>
        <v>0</v>
      </c>
      <c r="AY362" s="36">
        <v>0</v>
      </c>
      <c r="AZ362" s="36"/>
      <c r="BA362" s="40">
        <v>420</v>
      </c>
      <c r="BB362" s="40">
        <v>46</v>
      </c>
      <c r="BC362" s="23" t="s">
        <v>210</v>
      </c>
      <c r="BD362" s="23" t="s">
        <v>210</v>
      </c>
      <c r="BE362" s="23" t="s">
        <v>211</v>
      </c>
      <c r="BF362" s="23">
        <v>0</v>
      </c>
      <c r="BG362" s="23" t="s">
        <v>212</v>
      </c>
      <c r="BH362" s="23" t="s">
        <v>210</v>
      </c>
      <c r="BI362" s="23" t="s">
        <v>210</v>
      </c>
      <c r="BJ362" s="23">
        <v>0</v>
      </c>
      <c r="BK362" s="23" t="s">
        <v>210</v>
      </c>
      <c r="BL362" s="23">
        <v>0</v>
      </c>
      <c r="BM362" s="23" t="s">
        <v>2673</v>
      </c>
      <c r="BN362" s="23">
        <v>17783310424</v>
      </c>
      <c r="BO362" s="23"/>
      <c r="BP362" s="23" t="s">
        <v>209</v>
      </c>
      <c r="BQ362" s="49">
        <f t="shared" si="83"/>
        <v>13.344</v>
      </c>
      <c r="BR362" s="49">
        <f t="shared" si="81"/>
        <v>13.344</v>
      </c>
      <c r="BS362" s="49">
        <f t="shared" si="84"/>
        <v>2.344</v>
      </c>
      <c r="BT362" s="49">
        <f t="shared" si="85"/>
        <v>11</v>
      </c>
      <c r="BU362" s="49">
        <f t="shared" si="79"/>
        <v>0</v>
      </c>
      <c r="BV362" s="49">
        <f t="shared" si="86"/>
        <v>0</v>
      </c>
      <c r="BW362" s="49">
        <f t="shared" si="87"/>
        <v>0</v>
      </c>
      <c r="BX362" s="49">
        <f t="shared" si="88"/>
        <v>2.344</v>
      </c>
      <c r="BY362" s="49">
        <v>2.344</v>
      </c>
      <c r="BZ362" s="49" t="s">
        <v>4078</v>
      </c>
      <c r="CA362" s="49" t="s">
        <v>4088</v>
      </c>
      <c r="CB362" s="36"/>
      <c r="CC362" s="36"/>
      <c r="CD362" s="36"/>
      <c r="CE362" s="36">
        <f t="shared" si="89"/>
        <v>11</v>
      </c>
      <c r="CF362" s="36">
        <v>11</v>
      </c>
      <c r="CG362" s="36" t="s">
        <v>4066</v>
      </c>
      <c r="CH362" s="36" t="s">
        <v>4440</v>
      </c>
      <c r="CI362" s="36"/>
      <c r="CJ362" s="36"/>
      <c r="CK362" s="36"/>
      <c r="CL362" s="36"/>
      <c r="CM362" s="36"/>
      <c r="CN362" s="36"/>
      <c r="CO362" s="36"/>
      <c r="CP362" s="36"/>
      <c r="CQ362" s="36">
        <f t="shared" si="90"/>
        <v>0</v>
      </c>
      <c r="CR362" s="36"/>
      <c r="CS362" s="36"/>
      <c r="CT362" s="36"/>
      <c r="CU362" s="36"/>
      <c r="CV362" s="36"/>
      <c r="CW362" s="36"/>
      <c r="CX362" s="59">
        <f t="shared" si="80"/>
        <v>0</v>
      </c>
      <c r="CY362" s="36"/>
      <c r="CZ362" s="36"/>
      <c r="DA362" s="36"/>
      <c r="DB362" s="36"/>
      <c r="DC362" s="36"/>
      <c r="DD362" s="36"/>
      <c r="DE362" s="59">
        <f t="shared" si="91"/>
        <v>13.33</v>
      </c>
      <c r="DF362" s="59">
        <v>2.34</v>
      </c>
      <c r="DG362" s="59">
        <v>10.99</v>
      </c>
      <c r="DH362" s="59"/>
      <c r="DI362" s="59"/>
      <c r="DJ362" s="59"/>
      <c r="DK362" s="59" t="s">
        <v>4070</v>
      </c>
      <c r="DL362" s="59">
        <v>0</v>
      </c>
      <c r="DM362" s="23">
        <v>0</v>
      </c>
    </row>
    <row r="363" s="9" customFormat="1" ht="70" customHeight="1" spans="1:117">
      <c r="A363" s="23"/>
      <c r="B363" s="23"/>
      <c r="C363" s="23"/>
      <c r="D363" s="23"/>
      <c r="E363" s="23"/>
      <c r="F363" s="23"/>
      <c r="G363" s="23"/>
      <c r="H363" s="23"/>
      <c r="I363" s="23"/>
      <c r="J363" s="23"/>
      <c r="K363" s="23"/>
      <c r="L363" s="23"/>
      <c r="M363" s="23"/>
      <c r="N363" s="23"/>
      <c r="O363" s="23"/>
      <c r="P363" s="23"/>
      <c r="Q363" s="23">
        <f>SUBTOTAL(103,$W$7:W363)*1</f>
        <v>357</v>
      </c>
      <c r="R363" s="23"/>
      <c r="S363" s="23"/>
      <c r="T363" s="23"/>
      <c r="U363" s="23"/>
      <c r="V363" s="23" t="s">
        <v>4065</v>
      </c>
      <c r="W363" s="23" t="s">
        <v>3142</v>
      </c>
      <c r="X363" s="23" t="s">
        <v>192</v>
      </c>
      <c r="Y363" s="23" t="s">
        <v>193</v>
      </c>
      <c r="Z363" s="23" t="s">
        <v>194</v>
      </c>
      <c r="AA363" s="23" t="s">
        <v>3075</v>
      </c>
      <c r="AB363" s="23" t="s">
        <v>196</v>
      </c>
      <c r="AC363" s="23" t="s">
        <v>23</v>
      </c>
      <c r="AD363" s="23" t="s">
        <v>2703</v>
      </c>
      <c r="AE363" s="23" t="s">
        <v>3143</v>
      </c>
      <c r="AF363" s="23" t="s">
        <v>3075</v>
      </c>
      <c r="AG363" s="23" t="s">
        <v>3144</v>
      </c>
      <c r="AH363" s="23" t="s">
        <v>202</v>
      </c>
      <c r="AI363" s="23" t="s">
        <v>269</v>
      </c>
      <c r="AJ363" s="23" t="s">
        <v>3145</v>
      </c>
      <c r="AK363" s="23">
        <v>0</v>
      </c>
      <c r="AL363" s="23">
        <v>0</v>
      </c>
      <c r="AM363" s="33" t="s">
        <v>351</v>
      </c>
      <c r="AN363" s="33" t="s">
        <v>207</v>
      </c>
      <c r="AO363" s="23" t="s">
        <v>208</v>
      </c>
      <c r="AP363" s="23" t="s">
        <v>22</v>
      </c>
      <c r="AQ363" s="23"/>
      <c r="AR363" s="23"/>
      <c r="AS363" s="23"/>
      <c r="AT363" s="23"/>
      <c r="AU363" s="36">
        <v>24.54</v>
      </c>
      <c r="AV363" s="36">
        <v>24.54</v>
      </c>
      <c r="AW363" s="36">
        <f t="shared" si="82"/>
        <v>24.54</v>
      </c>
      <c r="AX363" s="36">
        <f t="shared" si="78"/>
        <v>0</v>
      </c>
      <c r="AY363" s="36">
        <v>0</v>
      </c>
      <c r="AZ363" s="36"/>
      <c r="BA363" s="40">
        <v>200</v>
      </c>
      <c r="BB363" s="40">
        <v>37</v>
      </c>
      <c r="BC363" s="23" t="s">
        <v>210</v>
      </c>
      <c r="BD363" s="23" t="s">
        <v>210</v>
      </c>
      <c r="BE363" s="23" t="s">
        <v>211</v>
      </c>
      <c r="BF363" s="23">
        <v>0</v>
      </c>
      <c r="BG363" s="23" t="s">
        <v>212</v>
      </c>
      <c r="BH363" s="23" t="s">
        <v>210</v>
      </c>
      <c r="BI363" s="23" t="s">
        <v>210</v>
      </c>
      <c r="BJ363" s="23">
        <v>0</v>
      </c>
      <c r="BK363" s="23" t="s">
        <v>210</v>
      </c>
      <c r="BL363" s="23">
        <v>0</v>
      </c>
      <c r="BM363" s="23" t="s">
        <v>2673</v>
      </c>
      <c r="BN363" s="23">
        <v>17783310424</v>
      </c>
      <c r="BO363" s="23"/>
      <c r="BP363" s="23" t="s">
        <v>209</v>
      </c>
      <c r="BQ363" s="49">
        <f t="shared" si="83"/>
        <v>24.54</v>
      </c>
      <c r="BR363" s="49">
        <f t="shared" si="81"/>
        <v>24.54</v>
      </c>
      <c r="BS363" s="49">
        <f t="shared" si="84"/>
        <v>4.54</v>
      </c>
      <c r="BT363" s="49">
        <f t="shared" si="85"/>
        <v>20</v>
      </c>
      <c r="BU363" s="49">
        <f t="shared" si="79"/>
        <v>0</v>
      </c>
      <c r="BV363" s="49">
        <f t="shared" si="86"/>
        <v>0</v>
      </c>
      <c r="BW363" s="49">
        <f t="shared" si="87"/>
        <v>0</v>
      </c>
      <c r="BX363" s="49">
        <f t="shared" si="88"/>
        <v>4.54</v>
      </c>
      <c r="BY363" s="49">
        <v>4.54</v>
      </c>
      <c r="BZ363" s="49" t="s">
        <v>4078</v>
      </c>
      <c r="CA363" s="49" t="s">
        <v>4088</v>
      </c>
      <c r="CB363" s="36"/>
      <c r="CC363" s="36"/>
      <c r="CD363" s="36"/>
      <c r="CE363" s="36">
        <f t="shared" si="89"/>
        <v>20</v>
      </c>
      <c r="CF363" s="36">
        <v>20</v>
      </c>
      <c r="CG363" s="36" t="s">
        <v>4066</v>
      </c>
      <c r="CH363" s="36" t="s">
        <v>4440</v>
      </c>
      <c r="CI363" s="36"/>
      <c r="CJ363" s="36"/>
      <c r="CK363" s="36"/>
      <c r="CL363" s="36"/>
      <c r="CM363" s="36"/>
      <c r="CN363" s="36"/>
      <c r="CO363" s="36"/>
      <c r="CP363" s="36"/>
      <c r="CQ363" s="36">
        <f t="shared" si="90"/>
        <v>0</v>
      </c>
      <c r="CR363" s="36"/>
      <c r="CS363" s="36"/>
      <c r="CT363" s="36"/>
      <c r="CU363" s="36"/>
      <c r="CV363" s="36"/>
      <c r="CW363" s="36"/>
      <c r="CX363" s="59">
        <f t="shared" si="80"/>
        <v>0</v>
      </c>
      <c r="CY363" s="36"/>
      <c r="CZ363" s="36"/>
      <c r="DA363" s="36"/>
      <c r="DB363" s="36"/>
      <c r="DC363" s="36"/>
      <c r="DD363" s="36"/>
      <c r="DE363" s="59">
        <f t="shared" si="91"/>
        <v>24.54</v>
      </c>
      <c r="DF363" s="59">
        <v>4.54</v>
      </c>
      <c r="DG363" s="59">
        <v>20</v>
      </c>
      <c r="DH363" s="59"/>
      <c r="DI363" s="59"/>
      <c r="DJ363" s="59"/>
      <c r="DK363" s="59" t="s">
        <v>4070</v>
      </c>
      <c r="DL363" s="59">
        <v>0</v>
      </c>
      <c r="DM363" s="23">
        <v>0</v>
      </c>
    </row>
    <row r="364" s="9" customFormat="1" ht="70" customHeight="1" spans="1:117">
      <c r="A364" s="23"/>
      <c r="B364" s="23"/>
      <c r="C364" s="23"/>
      <c r="D364" s="23"/>
      <c r="E364" s="23"/>
      <c r="F364" s="23"/>
      <c r="G364" s="23"/>
      <c r="H364" s="23"/>
      <c r="I364" s="23"/>
      <c r="J364" s="23"/>
      <c r="K364" s="23"/>
      <c r="L364" s="23"/>
      <c r="M364" s="23"/>
      <c r="N364" s="23"/>
      <c r="O364" s="23"/>
      <c r="P364" s="23"/>
      <c r="Q364" s="23">
        <f>SUBTOTAL(103,$W$7:W364)*1</f>
        <v>358</v>
      </c>
      <c r="R364" s="23"/>
      <c r="S364" s="23"/>
      <c r="T364" s="30"/>
      <c r="U364" s="23"/>
      <c r="V364" s="23" t="s">
        <v>4065</v>
      </c>
      <c r="W364" s="23" t="s">
        <v>3146</v>
      </c>
      <c r="X364" s="23" t="s">
        <v>192</v>
      </c>
      <c r="Y364" s="23" t="s">
        <v>193</v>
      </c>
      <c r="Z364" s="23" t="s">
        <v>194</v>
      </c>
      <c r="AA364" s="23" t="s">
        <v>3147</v>
      </c>
      <c r="AB364" s="23" t="s">
        <v>196</v>
      </c>
      <c r="AC364" s="23" t="s">
        <v>3148</v>
      </c>
      <c r="AD364" s="23" t="s">
        <v>2703</v>
      </c>
      <c r="AE364" s="23" t="s">
        <v>3149</v>
      </c>
      <c r="AF364" s="23" t="s">
        <v>3147</v>
      </c>
      <c r="AG364" s="23" t="s">
        <v>3150</v>
      </c>
      <c r="AH364" s="23" t="s">
        <v>202</v>
      </c>
      <c r="AI364" s="23" t="s">
        <v>269</v>
      </c>
      <c r="AJ364" s="23" t="s">
        <v>3151</v>
      </c>
      <c r="AK364" s="23">
        <v>0</v>
      </c>
      <c r="AL364" s="23" t="s">
        <v>3152</v>
      </c>
      <c r="AM364" s="33" t="s">
        <v>351</v>
      </c>
      <c r="AN364" s="33" t="s">
        <v>207</v>
      </c>
      <c r="AO364" s="23" t="s">
        <v>208</v>
      </c>
      <c r="AP364" s="23" t="s">
        <v>40</v>
      </c>
      <c r="AQ364" s="23"/>
      <c r="AR364" s="23"/>
      <c r="AS364" s="23"/>
      <c r="AT364" s="23"/>
      <c r="AU364" s="36">
        <v>19.683</v>
      </c>
      <c r="AV364" s="36">
        <v>19.683</v>
      </c>
      <c r="AW364" s="36">
        <f t="shared" si="82"/>
        <v>19.683</v>
      </c>
      <c r="AX364" s="36">
        <f t="shared" si="78"/>
        <v>0</v>
      </c>
      <c r="AY364" s="36">
        <v>0</v>
      </c>
      <c r="AZ364" s="36"/>
      <c r="BA364" s="40">
        <v>200</v>
      </c>
      <c r="BB364" s="40">
        <v>38</v>
      </c>
      <c r="BC364" s="23" t="s">
        <v>210</v>
      </c>
      <c r="BD364" s="23" t="s">
        <v>210</v>
      </c>
      <c r="BE364" s="23" t="s">
        <v>211</v>
      </c>
      <c r="BF364" s="23">
        <v>0</v>
      </c>
      <c r="BG364" s="23" t="s">
        <v>212</v>
      </c>
      <c r="BH364" s="23" t="s">
        <v>210</v>
      </c>
      <c r="BI364" s="23" t="s">
        <v>210</v>
      </c>
      <c r="BJ364" s="23">
        <v>0</v>
      </c>
      <c r="BK364" s="23" t="s">
        <v>210</v>
      </c>
      <c r="BL364" s="23">
        <v>0</v>
      </c>
      <c r="BM364" s="23" t="s">
        <v>536</v>
      </c>
      <c r="BN364" s="23">
        <v>13452215600</v>
      </c>
      <c r="BO364" s="23"/>
      <c r="BP364" s="23" t="s">
        <v>209</v>
      </c>
      <c r="BQ364" s="49">
        <f t="shared" si="83"/>
        <v>19.683</v>
      </c>
      <c r="BR364" s="49">
        <f t="shared" si="81"/>
        <v>19.683</v>
      </c>
      <c r="BS364" s="49">
        <f t="shared" si="84"/>
        <v>3.683</v>
      </c>
      <c r="BT364" s="49">
        <f t="shared" si="85"/>
        <v>16</v>
      </c>
      <c r="BU364" s="49">
        <f t="shared" si="79"/>
        <v>0</v>
      </c>
      <c r="BV364" s="49">
        <f t="shared" si="86"/>
        <v>0</v>
      </c>
      <c r="BW364" s="49">
        <f t="shared" si="87"/>
        <v>0</v>
      </c>
      <c r="BX364" s="49">
        <f t="shared" si="88"/>
        <v>3.683</v>
      </c>
      <c r="BY364" s="49">
        <v>3.683</v>
      </c>
      <c r="BZ364" s="52" t="s">
        <v>4078</v>
      </c>
      <c r="CA364" s="52" t="s">
        <v>4079</v>
      </c>
      <c r="CB364" s="36"/>
      <c r="CC364" s="36"/>
      <c r="CD364" s="36"/>
      <c r="CE364" s="36">
        <f t="shared" si="89"/>
        <v>16</v>
      </c>
      <c r="CF364" s="36">
        <v>16</v>
      </c>
      <c r="CG364" s="36" t="s">
        <v>4066</v>
      </c>
      <c r="CH364" s="36" t="s">
        <v>4440</v>
      </c>
      <c r="CI364" s="36"/>
      <c r="CJ364" s="36"/>
      <c r="CK364" s="36"/>
      <c r="CL364" s="36"/>
      <c r="CM364" s="36"/>
      <c r="CN364" s="36"/>
      <c r="CO364" s="36"/>
      <c r="CP364" s="36"/>
      <c r="CQ364" s="36">
        <f t="shared" si="90"/>
        <v>0</v>
      </c>
      <c r="CR364" s="36"/>
      <c r="CS364" s="36"/>
      <c r="CT364" s="36"/>
      <c r="CU364" s="36"/>
      <c r="CV364" s="36"/>
      <c r="CW364" s="36"/>
      <c r="CX364" s="59">
        <f t="shared" si="80"/>
        <v>0</v>
      </c>
      <c r="CY364" s="36"/>
      <c r="CZ364" s="36"/>
      <c r="DA364" s="36"/>
      <c r="DB364" s="36"/>
      <c r="DC364" s="36"/>
      <c r="DD364" s="36"/>
      <c r="DE364" s="59">
        <f t="shared" si="91"/>
        <v>19.68</v>
      </c>
      <c r="DF364" s="59">
        <v>3.68</v>
      </c>
      <c r="DG364" s="59">
        <v>16</v>
      </c>
      <c r="DH364" s="59"/>
      <c r="DI364" s="59"/>
      <c r="DJ364" s="59"/>
      <c r="DK364" s="59" t="s">
        <v>4071</v>
      </c>
      <c r="DL364" s="59">
        <v>0</v>
      </c>
      <c r="DM364" s="23">
        <v>0</v>
      </c>
    </row>
    <row r="365" s="9" customFormat="1" ht="70" customHeight="1" spans="1:117">
      <c r="A365" s="23"/>
      <c r="B365" s="23"/>
      <c r="C365" s="23"/>
      <c r="D365" s="23"/>
      <c r="E365" s="23"/>
      <c r="F365" s="23"/>
      <c r="G365" s="23"/>
      <c r="H365" s="23"/>
      <c r="I365" s="23"/>
      <c r="J365" s="23"/>
      <c r="K365" s="23"/>
      <c r="L365" s="23"/>
      <c r="M365" s="23"/>
      <c r="N365" s="23"/>
      <c r="O365" s="23"/>
      <c r="P365" s="23"/>
      <c r="Q365" s="23">
        <f>SUBTOTAL(103,$W$7:W365)*1</f>
        <v>359</v>
      </c>
      <c r="R365" s="23"/>
      <c r="S365" s="23"/>
      <c r="T365" s="23"/>
      <c r="U365" s="23"/>
      <c r="V365" s="23" t="s">
        <v>4065</v>
      </c>
      <c r="W365" s="23" t="s">
        <v>3153</v>
      </c>
      <c r="X365" s="23" t="s">
        <v>192</v>
      </c>
      <c r="Y365" s="23" t="s">
        <v>193</v>
      </c>
      <c r="Z365" s="23" t="s">
        <v>194</v>
      </c>
      <c r="AA365" s="23" t="s">
        <v>3154</v>
      </c>
      <c r="AB365" s="23" t="s">
        <v>196</v>
      </c>
      <c r="AC365" s="23" t="s">
        <v>3155</v>
      </c>
      <c r="AD365" s="23" t="s">
        <v>2692</v>
      </c>
      <c r="AE365" s="23" t="s">
        <v>3156</v>
      </c>
      <c r="AF365" s="23" t="s">
        <v>3154</v>
      </c>
      <c r="AG365" s="23" t="s">
        <v>3157</v>
      </c>
      <c r="AH365" s="23" t="s">
        <v>202</v>
      </c>
      <c r="AI365" s="23" t="s">
        <v>269</v>
      </c>
      <c r="AJ365" s="23" t="s">
        <v>3158</v>
      </c>
      <c r="AK365" s="23">
        <v>0</v>
      </c>
      <c r="AL365" s="23" t="s">
        <v>3159</v>
      </c>
      <c r="AM365" s="33" t="s">
        <v>351</v>
      </c>
      <c r="AN365" s="33" t="s">
        <v>207</v>
      </c>
      <c r="AO365" s="23" t="s">
        <v>208</v>
      </c>
      <c r="AP365" s="23" t="s">
        <v>40</v>
      </c>
      <c r="AQ365" s="23"/>
      <c r="AR365" s="23"/>
      <c r="AS365" s="23"/>
      <c r="AT365" s="23"/>
      <c r="AU365" s="36">
        <v>14.289</v>
      </c>
      <c r="AV365" s="36">
        <v>14.289</v>
      </c>
      <c r="AW365" s="36">
        <f t="shared" si="82"/>
        <v>14.289</v>
      </c>
      <c r="AX365" s="36">
        <f t="shared" si="78"/>
        <v>0</v>
      </c>
      <c r="AY365" s="36">
        <v>0</v>
      </c>
      <c r="AZ365" s="36"/>
      <c r="BA365" s="40">
        <v>150</v>
      </c>
      <c r="BB365" s="40">
        <v>34</v>
      </c>
      <c r="BC365" s="23" t="s">
        <v>210</v>
      </c>
      <c r="BD365" s="23" t="s">
        <v>210</v>
      </c>
      <c r="BE365" s="23" t="s">
        <v>211</v>
      </c>
      <c r="BF365" s="23">
        <v>0</v>
      </c>
      <c r="BG365" s="23" t="s">
        <v>212</v>
      </c>
      <c r="BH365" s="23" t="s">
        <v>210</v>
      </c>
      <c r="BI365" s="23" t="s">
        <v>210</v>
      </c>
      <c r="BJ365" s="23">
        <v>0</v>
      </c>
      <c r="BK365" s="23" t="s">
        <v>210</v>
      </c>
      <c r="BL365" s="23">
        <v>0</v>
      </c>
      <c r="BM365" s="23" t="s">
        <v>536</v>
      </c>
      <c r="BN365" s="23">
        <v>13452215600</v>
      </c>
      <c r="BO365" s="23"/>
      <c r="BP365" s="23" t="s">
        <v>209</v>
      </c>
      <c r="BQ365" s="49">
        <f t="shared" si="83"/>
        <v>14.289</v>
      </c>
      <c r="BR365" s="49">
        <f t="shared" si="81"/>
        <v>14.289</v>
      </c>
      <c r="BS365" s="49">
        <f t="shared" si="84"/>
        <v>3.289</v>
      </c>
      <c r="BT365" s="49">
        <f t="shared" si="85"/>
        <v>11</v>
      </c>
      <c r="BU365" s="49">
        <f t="shared" si="79"/>
        <v>0</v>
      </c>
      <c r="BV365" s="49">
        <f t="shared" si="86"/>
        <v>0</v>
      </c>
      <c r="BW365" s="49">
        <f t="shared" si="87"/>
        <v>0</v>
      </c>
      <c r="BX365" s="49">
        <f t="shared" si="88"/>
        <v>3.289</v>
      </c>
      <c r="BY365" s="49">
        <v>3.289</v>
      </c>
      <c r="BZ365" s="52" t="s">
        <v>4078</v>
      </c>
      <c r="CA365" s="52" t="s">
        <v>4079</v>
      </c>
      <c r="CB365" s="36"/>
      <c r="CC365" s="36"/>
      <c r="CD365" s="36"/>
      <c r="CE365" s="36">
        <f t="shared" si="89"/>
        <v>11</v>
      </c>
      <c r="CF365" s="36">
        <v>11</v>
      </c>
      <c r="CG365" s="36" t="s">
        <v>4066</v>
      </c>
      <c r="CH365" s="36" t="s">
        <v>4440</v>
      </c>
      <c r="CI365" s="36"/>
      <c r="CJ365" s="36"/>
      <c r="CK365" s="36"/>
      <c r="CL365" s="36"/>
      <c r="CM365" s="36"/>
      <c r="CN365" s="36"/>
      <c r="CO365" s="36"/>
      <c r="CP365" s="36"/>
      <c r="CQ365" s="36">
        <f t="shared" si="90"/>
        <v>0</v>
      </c>
      <c r="CR365" s="36"/>
      <c r="CS365" s="36"/>
      <c r="CT365" s="36"/>
      <c r="CU365" s="36"/>
      <c r="CV365" s="36"/>
      <c r="CW365" s="36"/>
      <c r="CX365" s="59">
        <f t="shared" si="80"/>
        <v>0</v>
      </c>
      <c r="CY365" s="36"/>
      <c r="CZ365" s="36"/>
      <c r="DA365" s="36"/>
      <c r="DB365" s="36"/>
      <c r="DC365" s="36"/>
      <c r="DD365" s="36"/>
      <c r="DE365" s="59">
        <f t="shared" si="91"/>
        <v>11.28</v>
      </c>
      <c r="DF365" s="59">
        <v>0.28</v>
      </c>
      <c r="DG365" s="59">
        <v>11</v>
      </c>
      <c r="DH365" s="59"/>
      <c r="DI365" s="59"/>
      <c r="DJ365" s="59"/>
      <c r="DK365" s="59" t="s">
        <v>4071</v>
      </c>
      <c r="DL365" s="59">
        <v>0</v>
      </c>
      <c r="DM365" s="23">
        <v>0</v>
      </c>
    </row>
    <row r="366" s="9" customFormat="1" ht="70" customHeight="1" spans="1:117">
      <c r="A366" s="23"/>
      <c r="B366" s="23"/>
      <c r="C366" s="23"/>
      <c r="D366" s="23"/>
      <c r="E366" s="23"/>
      <c r="F366" s="23"/>
      <c r="G366" s="23"/>
      <c r="H366" s="23"/>
      <c r="I366" s="23"/>
      <c r="J366" s="23"/>
      <c r="K366" s="23"/>
      <c r="L366" s="23"/>
      <c r="M366" s="23"/>
      <c r="N366" s="23"/>
      <c r="O366" s="23"/>
      <c r="P366" s="23"/>
      <c r="Q366" s="23">
        <f>SUBTOTAL(103,$W$7:W366)*1</f>
        <v>360</v>
      </c>
      <c r="R366" s="23"/>
      <c r="S366" s="23"/>
      <c r="T366" s="30"/>
      <c r="U366" s="23"/>
      <c r="V366" s="23" t="s">
        <v>4065</v>
      </c>
      <c r="W366" s="23" t="s">
        <v>3160</v>
      </c>
      <c r="X366" s="23" t="s">
        <v>192</v>
      </c>
      <c r="Y366" s="23" t="s">
        <v>193</v>
      </c>
      <c r="Z366" s="23" t="s">
        <v>194</v>
      </c>
      <c r="AA366" s="23" t="s">
        <v>3147</v>
      </c>
      <c r="AB366" s="23" t="s">
        <v>196</v>
      </c>
      <c r="AC366" s="23" t="s">
        <v>3161</v>
      </c>
      <c r="AD366" s="23" t="s">
        <v>2703</v>
      </c>
      <c r="AE366" s="23" t="s">
        <v>3149</v>
      </c>
      <c r="AF366" s="23" t="s">
        <v>3147</v>
      </c>
      <c r="AG366" s="23" t="s">
        <v>3150</v>
      </c>
      <c r="AH366" s="23" t="s">
        <v>202</v>
      </c>
      <c r="AI366" s="23" t="s">
        <v>269</v>
      </c>
      <c r="AJ366" s="23" t="s">
        <v>3162</v>
      </c>
      <c r="AK366" s="23">
        <v>0</v>
      </c>
      <c r="AL366" s="23" t="s">
        <v>3163</v>
      </c>
      <c r="AM366" s="33" t="s">
        <v>351</v>
      </c>
      <c r="AN366" s="33" t="s">
        <v>207</v>
      </c>
      <c r="AO366" s="23" t="s">
        <v>208</v>
      </c>
      <c r="AP366" s="23" t="s">
        <v>40</v>
      </c>
      <c r="AQ366" s="23"/>
      <c r="AR366" s="23"/>
      <c r="AS366" s="23"/>
      <c r="AT366" s="23"/>
      <c r="AU366" s="36">
        <v>19.188</v>
      </c>
      <c r="AV366" s="36">
        <v>19.188</v>
      </c>
      <c r="AW366" s="36">
        <f t="shared" si="82"/>
        <v>19.188</v>
      </c>
      <c r="AX366" s="36">
        <f t="shared" si="78"/>
        <v>0</v>
      </c>
      <c r="AY366" s="36">
        <v>0</v>
      </c>
      <c r="AZ366" s="36"/>
      <c r="BA366" s="40">
        <v>200</v>
      </c>
      <c r="BB366" s="40">
        <v>42</v>
      </c>
      <c r="BC366" s="23" t="s">
        <v>210</v>
      </c>
      <c r="BD366" s="23" t="s">
        <v>210</v>
      </c>
      <c r="BE366" s="23" t="s">
        <v>211</v>
      </c>
      <c r="BF366" s="23">
        <v>0</v>
      </c>
      <c r="BG366" s="23" t="s">
        <v>212</v>
      </c>
      <c r="BH366" s="23" t="s">
        <v>210</v>
      </c>
      <c r="BI366" s="23" t="s">
        <v>210</v>
      </c>
      <c r="BJ366" s="23">
        <v>0</v>
      </c>
      <c r="BK366" s="23" t="s">
        <v>210</v>
      </c>
      <c r="BL366" s="23">
        <v>0</v>
      </c>
      <c r="BM366" s="23" t="s">
        <v>536</v>
      </c>
      <c r="BN366" s="23">
        <v>13452215600</v>
      </c>
      <c r="BO366" s="23"/>
      <c r="BP366" s="23" t="s">
        <v>209</v>
      </c>
      <c r="BQ366" s="49">
        <f t="shared" si="83"/>
        <v>19.188</v>
      </c>
      <c r="BR366" s="49">
        <f t="shared" si="81"/>
        <v>19.188</v>
      </c>
      <c r="BS366" s="49">
        <f t="shared" si="84"/>
        <v>4.188</v>
      </c>
      <c r="BT366" s="49">
        <f t="shared" si="85"/>
        <v>15</v>
      </c>
      <c r="BU366" s="49">
        <f t="shared" si="79"/>
        <v>0</v>
      </c>
      <c r="BV366" s="49">
        <f t="shared" si="86"/>
        <v>0</v>
      </c>
      <c r="BW366" s="49">
        <f t="shared" si="87"/>
        <v>0</v>
      </c>
      <c r="BX366" s="49">
        <f t="shared" si="88"/>
        <v>4.188</v>
      </c>
      <c r="BY366" s="49">
        <v>4.188</v>
      </c>
      <c r="BZ366" s="49" t="s">
        <v>4078</v>
      </c>
      <c r="CA366" s="49" t="s">
        <v>4088</v>
      </c>
      <c r="CB366" s="36"/>
      <c r="CC366" s="36"/>
      <c r="CD366" s="36"/>
      <c r="CE366" s="36">
        <f t="shared" si="89"/>
        <v>15</v>
      </c>
      <c r="CF366" s="36">
        <v>15</v>
      </c>
      <c r="CG366" s="36" t="s">
        <v>4066</v>
      </c>
      <c r="CH366" s="36" t="s">
        <v>4440</v>
      </c>
      <c r="CI366" s="36"/>
      <c r="CJ366" s="36"/>
      <c r="CK366" s="36"/>
      <c r="CL366" s="36"/>
      <c r="CM366" s="36"/>
      <c r="CN366" s="36"/>
      <c r="CO366" s="36"/>
      <c r="CP366" s="36"/>
      <c r="CQ366" s="36">
        <f t="shared" si="90"/>
        <v>0</v>
      </c>
      <c r="CR366" s="36"/>
      <c r="CS366" s="36"/>
      <c r="CT366" s="36"/>
      <c r="CU366" s="36"/>
      <c r="CV366" s="36"/>
      <c r="CW366" s="36"/>
      <c r="CX366" s="59">
        <f t="shared" si="80"/>
        <v>0</v>
      </c>
      <c r="CY366" s="36"/>
      <c r="CZ366" s="36"/>
      <c r="DA366" s="36"/>
      <c r="DB366" s="36"/>
      <c r="DC366" s="36"/>
      <c r="DD366" s="36"/>
      <c r="DE366" s="59">
        <f t="shared" si="91"/>
        <v>15.38</v>
      </c>
      <c r="DF366" s="59">
        <v>0.38</v>
      </c>
      <c r="DG366" s="59">
        <v>15</v>
      </c>
      <c r="DH366" s="59"/>
      <c r="DI366" s="59"/>
      <c r="DJ366" s="59"/>
      <c r="DK366" s="59" t="s">
        <v>4071</v>
      </c>
      <c r="DL366" s="59">
        <v>0</v>
      </c>
      <c r="DM366" s="23">
        <v>0</v>
      </c>
    </row>
    <row r="367" s="9" customFormat="1" ht="70" customHeight="1" spans="1:117">
      <c r="A367" s="23"/>
      <c r="B367" s="23"/>
      <c r="C367" s="23"/>
      <c r="D367" s="23"/>
      <c r="E367" s="23"/>
      <c r="F367" s="23"/>
      <c r="G367" s="23"/>
      <c r="H367" s="23"/>
      <c r="I367" s="23"/>
      <c r="J367" s="23"/>
      <c r="K367" s="23"/>
      <c r="L367" s="23"/>
      <c r="M367" s="23"/>
      <c r="N367" s="23"/>
      <c r="O367" s="23"/>
      <c r="P367" s="23"/>
      <c r="Q367" s="23">
        <f>SUBTOTAL(103,$W$7:W367)*1</f>
        <v>361</v>
      </c>
      <c r="R367" s="23"/>
      <c r="S367" s="23"/>
      <c r="T367" s="23"/>
      <c r="U367" s="23"/>
      <c r="V367" s="23" t="s">
        <v>4065</v>
      </c>
      <c r="W367" s="23" t="s">
        <v>3164</v>
      </c>
      <c r="X367" s="23" t="s">
        <v>192</v>
      </c>
      <c r="Y367" s="23" t="s">
        <v>193</v>
      </c>
      <c r="Z367" s="23" t="s">
        <v>194</v>
      </c>
      <c r="AA367" s="23" t="s">
        <v>3165</v>
      </c>
      <c r="AB367" s="23" t="s">
        <v>196</v>
      </c>
      <c r="AC367" s="23" t="s">
        <v>3166</v>
      </c>
      <c r="AD367" s="23" t="s">
        <v>2687</v>
      </c>
      <c r="AE367" s="23" t="s">
        <v>3167</v>
      </c>
      <c r="AF367" s="23" t="s">
        <v>3168</v>
      </c>
      <c r="AG367" s="23" t="s">
        <v>3165</v>
      </c>
      <c r="AH367" s="23" t="s">
        <v>202</v>
      </c>
      <c r="AI367" s="23" t="s">
        <v>269</v>
      </c>
      <c r="AJ367" s="23" t="s">
        <v>3169</v>
      </c>
      <c r="AK367" s="23">
        <v>0</v>
      </c>
      <c r="AL367" s="23" t="s">
        <v>2687</v>
      </c>
      <c r="AM367" s="33" t="s">
        <v>351</v>
      </c>
      <c r="AN367" s="33" t="s">
        <v>207</v>
      </c>
      <c r="AO367" s="23" t="s">
        <v>208</v>
      </c>
      <c r="AP367" s="23" t="s">
        <v>46</v>
      </c>
      <c r="AQ367" s="23"/>
      <c r="AR367" s="23"/>
      <c r="AS367" s="23"/>
      <c r="AT367" s="23"/>
      <c r="AU367" s="36">
        <v>17.724</v>
      </c>
      <c r="AV367" s="36">
        <v>17.724</v>
      </c>
      <c r="AW367" s="36">
        <f t="shared" si="82"/>
        <v>17.724</v>
      </c>
      <c r="AX367" s="36">
        <f t="shared" si="78"/>
        <v>0</v>
      </c>
      <c r="AY367" s="36">
        <v>0</v>
      </c>
      <c r="AZ367" s="36"/>
      <c r="BA367" s="40">
        <v>350</v>
      </c>
      <c r="BB367" s="40">
        <v>60</v>
      </c>
      <c r="BC367" s="23" t="s">
        <v>210</v>
      </c>
      <c r="BD367" s="23" t="s">
        <v>210</v>
      </c>
      <c r="BE367" s="23" t="s">
        <v>211</v>
      </c>
      <c r="BF367" s="23">
        <v>0</v>
      </c>
      <c r="BG367" s="23" t="s">
        <v>212</v>
      </c>
      <c r="BH367" s="23" t="s">
        <v>210</v>
      </c>
      <c r="BI367" s="23" t="s">
        <v>210</v>
      </c>
      <c r="BJ367" s="23">
        <v>0</v>
      </c>
      <c r="BK367" s="23" t="s">
        <v>210</v>
      </c>
      <c r="BL367" s="23">
        <v>0</v>
      </c>
      <c r="BM367" s="23" t="s">
        <v>3170</v>
      </c>
      <c r="BN367" s="23">
        <v>75671007</v>
      </c>
      <c r="BO367" s="23"/>
      <c r="BP367" s="23" t="s">
        <v>209</v>
      </c>
      <c r="BQ367" s="49">
        <f t="shared" si="83"/>
        <v>17.724</v>
      </c>
      <c r="BR367" s="49">
        <f t="shared" si="81"/>
        <v>17.724</v>
      </c>
      <c r="BS367" s="49">
        <f t="shared" si="84"/>
        <v>3.724</v>
      </c>
      <c r="BT367" s="49">
        <f t="shared" si="85"/>
        <v>14</v>
      </c>
      <c r="BU367" s="49">
        <f t="shared" si="79"/>
        <v>0</v>
      </c>
      <c r="BV367" s="49">
        <f t="shared" si="86"/>
        <v>0</v>
      </c>
      <c r="BW367" s="49">
        <f t="shared" si="87"/>
        <v>0</v>
      </c>
      <c r="BX367" s="49">
        <f t="shared" si="88"/>
        <v>3.724</v>
      </c>
      <c r="BY367" s="49">
        <v>3.724</v>
      </c>
      <c r="BZ367" s="52" t="s">
        <v>4078</v>
      </c>
      <c r="CA367" s="52" t="s">
        <v>4079</v>
      </c>
      <c r="CB367" s="36"/>
      <c r="CC367" s="36"/>
      <c r="CD367" s="36"/>
      <c r="CE367" s="36">
        <f t="shared" si="89"/>
        <v>14</v>
      </c>
      <c r="CF367" s="36">
        <v>14</v>
      </c>
      <c r="CG367" s="36" t="s">
        <v>4066</v>
      </c>
      <c r="CH367" s="36" t="s">
        <v>4440</v>
      </c>
      <c r="CI367" s="36"/>
      <c r="CJ367" s="36"/>
      <c r="CK367" s="36"/>
      <c r="CL367" s="36"/>
      <c r="CM367" s="36"/>
      <c r="CN367" s="36"/>
      <c r="CO367" s="36"/>
      <c r="CP367" s="36"/>
      <c r="CQ367" s="36">
        <f t="shared" si="90"/>
        <v>0</v>
      </c>
      <c r="CR367" s="36"/>
      <c r="CS367" s="36"/>
      <c r="CT367" s="36"/>
      <c r="CU367" s="36"/>
      <c r="CV367" s="36"/>
      <c r="CW367" s="36"/>
      <c r="CX367" s="59">
        <f t="shared" si="80"/>
        <v>0</v>
      </c>
      <c r="CY367" s="36"/>
      <c r="CZ367" s="36"/>
      <c r="DA367" s="36"/>
      <c r="DB367" s="36"/>
      <c r="DC367" s="36"/>
      <c r="DD367" s="36"/>
      <c r="DE367" s="59">
        <f t="shared" si="91"/>
        <v>14.55</v>
      </c>
      <c r="DF367" s="59">
        <v>3.72</v>
      </c>
      <c r="DG367" s="59">
        <v>10.83</v>
      </c>
      <c r="DH367" s="59"/>
      <c r="DI367" s="59"/>
      <c r="DJ367" s="59"/>
      <c r="DK367" s="59" t="s">
        <v>4071</v>
      </c>
      <c r="DL367" s="59">
        <v>0</v>
      </c>
      <c r="DM367" s="23">
        <v>0</v>
      </c>
    </row>
    <row r="368" s="9" customFormat="1" ht="70" customHeight="1" spans="1:117">
      <c r="A368" s="23"/>
      <c r="B368" s="23"/>
      <c r="C368" s="23"/>
      <c r="D368" s="23"/>
      <c r="E368" s="23"/>
      <c r="F368" s="23"/>
      <c r="G368" s="23"/>
      <c r="H368" s="23"/>
      <c r="I368" s="23"/>
      <c r="J368" s="23"/>
      <c r="K368" s="23"/>
      <c r="L368" s="23"/>
      <c r="M368" s="23"/>
      <c r="N368" s="23"/>
      <c r="O368" s="23"/>
      <c r="P368" s="23"/>
      <c r="Q368" s="23">
        <f>SUBTOTAL(103,$W$7:W368)*1</f>
        <v>362</v>
      </c>
      <c r="R368" s="23"/>
      <c r="S368" s="23"/>
      <c r="T368" s="30"/>
      <c r="U368" s="23"/>
      <c r="V368" s="23" t="s">
        <v>4065</v>
      </c>
      <c r="W368" s="23" t="s">
        <v>3171</v>
      </c>
      <c r="X368" s="23" t="s">
        <v>192</v>
      </c>
      <c r="Y368" s="23" t="s">
        <v>193</v>
      </c>
      <c r="Z368" s="23" t="s">
        <v>194</v>
      </c>
      <c r="AA368" s="23" t="s">
        <v>3147</v>
      </c>
      <c r="AB368" s="23" t="s">
        <v>629</v>
      </c>
      <c r="AC368" s="23" t="s">
        <v>3166</v>
      </c>
      <c r="AD368" s="23" t="s">
        <v>3172</v>
      </c>
      <c r="AE368" s="23" t="s">
        <v>3173</v>
      </c>
      <c r="AF368" s="23" t="s">
        <v>3174</v>
      </c>
      <c r="AG368" s="23" t="s">
        <v>3175</v>
      </c>
      <c r="AH368" s="23" t="s">
        <v>202</v>
      </c>
      <c r="AI368" s="23" t="s">
        <v>269</v>
      </c>
      <c r="AJ368" s="23" t="s">
        <v>3176</v>
      </c>
      <c r="AK368" s="23">
        <v>0</v>
      </c>
      <c r="AL368" s="23" t="s">
        <v>3172</v>
      </c>
      <c r="AM368" s="33" t="s">
        <v>351</v>
      </c>
      <c r="AN368" s="33" t="s">
        <v>207</v>
      </c>
      <c r="AO368" s="23" t="s">
        <v>208</v>
      </c>
      <c r="AP368" s="23" t="s">
        <v>46</v>
      </c>
      <c r="AQ368" s="23"/>
      <c r="AR368" s="23"/>
      <c r="AS368" s="23"/>
      <c r="AT368" s="23"/>
      <c r="AU368" s="36">
        <v>19.605</v>
      </c>
      <c r="AV368" s="36">
        <v>19.605</v>
      </c>
      <c r="AW368" s="36">
        <f t="shared" si="82"/>
        <v>19.605</v>
      </c>
      <c r="AX368" s="36">
        <f t="shared" ref="AX368:AX431" si="92">AV368-AW368-AY368</f>
        <v>0</v>
      </c>
      <c r="AY368" s="36">
        <v>0</v>
      </c>
      <c r="AZ368" s="36"/>
      <c r="BA368" s="40">
        <v>450</v>
      </c>
      <c r="BB368" s="40">
        <v>50</v>
      </c>
      <c r="BC368" s="23" t="s">
        <v>210</v>
      </c>
      <c r="BD368" s="23" t="s">
        <v>210</v>
      </c>
      <c r="BE368" s="23" t="s">
        <v>211</v>
      </c>
      <c r="BF368" s="23">
        <v>0</v>
      </c>
      <c r="BG368" s="23" t="s">
        <v>212</v>
      </c>
      <c r="BH368" s="23" t="s">
        <v>210</v>
      </c>
      <c r="BI368" s="23" t="s">
        <v>210</v>
      </c>
      <c r="BJ368" s="23">
        <v>0</v>
      </c>
      <c r="BK368" s="23" t="s">
        <v>210</v>
      </c>
      <c r="BL368" s="23">
        <v>0</v>
      </c>
      <c r="BM368" s="23" t="s">
        <v>3170</v>
      </c>
      <c r="BN368" s="23">
        <v>75671007</v>
      </c>
      <c r="BO368" s="23"/>
      <c r="BP368" s="23" t="s">
        <v>209</v>
      </c>
      <c r="BQ368" s="49">
        <f t="shared" si="83"/>
        <v>19.605</v>
      </c>
      <c r="BR368" s="49">
        <f t="shared" si="81"/>
        <v>19.605</v>
      </c>
      <c r="BS368" s="49">
        <f t="shared" si="84"/>
        <v>3.605</v>
      </c>
      <c r="BT368" s="49">
        <f t="shared" si="85"/>
        <v>16</v>
      </c>
      <c r="BU368" s="49">
        <f t="shared" si="79"/>
        <v>0</v>
      </c>
      <c r="BV368" s="49">
        <f t="shared" si="86"/>
        <v>0</v>
      </c>
      <c r="BW368" s="49">
        <f t="shared" si="87"/>
        <v>0</v>
      </c>
      <c r="BX368" s="49">
        <f t="shared" si="88"/>
        <v>3.605</v>
      </c>
      <c r="BY368" s="49">
        <v>3.605</v>
      </c>
      <c r="BZ368" s="49" t="s">
        <v>4078</v>
      </c>
      <c r="CA368" s="49" t="s">
        <v>4088</v>
      </c>
      <c r="CB368" s="36"/>
      <c r="CC368" s="36"/>
      <c r="CD368" s="36"/>
      <c r="CE368" s="36">
        <f t="shared" si="89"/>
        <v>16</v>
      </c>
      <c r="CF368" s="36">
        <v>16</v>
      </c>
      <c r="CG368" s="36" t="s">
        <v>4066</v>
      </c>
      <c r="CH368" s="36" t="s">
        <v>4440</v>
      </c>
      <c r="CI368" s="36"/>
      <c r="CJ368" s="36"/>
      <c r="CK368" s="36"/>
      <c r="CL368" s="36"/>
      <c r="CM368" s="36"/>
      <c r="CN368" s="36"/>
      <c r="CO368" s="36"/>
      <c r="CP368" s="36"/>
      <c r="CQ368" s="36">
        <f t="shared" si="90"/>
        <v>0</v>
      </c>
      <c r="CR368" s="36"/>
      <c r="CS368" s="36"/>
      <c r="CT368" s="36"/>
      <c r="CU368" s="36"/>
      <c r="CV368" s="36"/>
      <c r="CW368" s="36"/>
      <c r="CX368" s="59">
        <f t="shared" si="80"/>
        <v>0</v>
      </c>
      <c r="CY368" s="36"/>
      <c r="CZ368" s="36"/>
      <c r="DA368" s="36"/>
      <c r="DB368" s="36"/>
      <c r="DC368" s="36"/>
      <c r="DD368" s="36"/>
      <c r="DE368" s="59">
        <f t="shared" si="91"/>
        <v>16.07</v>
      </c>
      <c r="DF368" s="59">
        <v>3.61</v>
      </c>
      <c r="DG368" s="59">
        <v>12.46</v>
      </c>
      <c r="DH368" s="59"/>
      <c r="DI368" s="59"/>
      <c r="DJ368" s="59"/>
      <c r="DK368" s="59" t="s">
        <v>4071</v>
      </c>
      <c r="DL368" s="59">
        <v>0</v>
      </c>
      <c r="DM368" s="23">
        <v>0</v>
      </c>
    </row>
    <row r="369" s="9" customFormat="1" ht="70" customHeight="1" spans="1:117">
      <c r="A369" s="23"/>
      <c r="B369" s="23"/>
      <c r="C369" s="23"/>
      <c r="D369" s="23"/>
      <c r="E369" s="23"/>
      <c r="F369" s="23"/>
      <c r="G369" s="23"/>
      <c r="H369" s="23"/>
      <c r="I369" s="23"/>
      <c r="J369" s="23"/>
      <c r="K369" s="23"/>
      <c r="L369" s="23"/>
      <c r="M369" s="23"/>
      <c r="N369" s="23"/>
      <c r="O369" s="23"/>
      <c r="P369" s="23"/>
      <c r="Q369" s="23">
        <f>SUBTOTAL(103,$W$7:W369)*1</f>
        <v>363</v>
      </c>
      <c r="R369" s="23"/>
      <c r="S369" s="23"/>
      <c r="T369" s="23"/>
      <c r="U369" s="23"/>
      <c r="V369" s="23" t="s">
        <v>4065</v>
      </c>
      <c r="W369" s="23" t="s">
        <v>3177</v>
      </c>
      <c r="X369" s="23" t="s">
        <v>192</v>
      </c>
      <c r="Y369" s="23" t="s">
        <v>193</v>
      </c>
      <c r="Z369" s="23" t="s">
        <v>194</v>
      </c>
      <c r="AA369" s="23" t="s">
        <v>3178</v>
      </c>
      <c r="AB369" s="23" t="s">
        <v>629</v>
      </c>
      <c r="AC369" s="23" t="s">
        <v>47</v>
      </c>
      <c r="AD369" s="23" t="s">
        <v>2687</v>
      </c>
      <c r="AE369" s="23" t="s">
        <v>3179</v>
      </c>
      <c r="AF369" s="23" t="s">
        <v>3180</v>
      </c>
      <c r="AG369" s="23" t="s">
        <v>3181</v>
      </c>
      <c r="AH369" s="23" t="s">
        <v>202</v>
      </c>
      <c r="AI369" s="23" t="s">
        <v>269</v>
      </c>
      <c r="AJ369" s="23" t="s">
        <v>3182</v>
      </c>
      <c r="AK369" s="23">
        <v>0</v>
      </c>
      <c r="AL369" s="23" t="s">
        <v>2687</v>
      </c>
      <c r="AM369" s="33" t="s">
        <v>351</v>
      </c>
      <c r="AN369" s="33" t="s">
        <v>207</v>
      </c>
      <c r="AO369" s="23" t="s">
        <v>208</v>
      </c>
      <c r="AP369" s="23" t="s">
        <v>46</v>
      </c>
      <c r="AQ369" s="23"/>
      <c r="AR369" s="23"/>
      <c r="AS369" s="23"/>
      <c r="AT369" s="23"/>
      <c r="AU369" s="36">
        <v>17.303</v>
      </c>
      <c r="AV369" s="36">
        <v>17.303</v>
      </c>
      <c r="AW369" s="36">
        <f t="shared" si="82"/>
        <v>17.303</v>
      </c>
      <c r="AX369" s="36">
        <f t="shared" si="92"/>
        <v>0</v>
      </c>
      <c r="AY369" s="36">
        <v>0</v>
      </c>
      <c r="AZ369" s="36"/>
      <c r="BA369" s="40">
        <v>350</v>
      </c>
      <c r="BB369" s="40">
        <v>38</v>
      </c>
      <c r="BC369" s="23" t="s">
        <v>210</v>
      </c>
      <c r="BD369" s="23" t="s">
        <v>210</v>
      </c>
      <c r="BE369" s="23" t="s">
        <v>211</v>
      </c>
      <c r="BF369" s="23">
        <v>0</v>
      </c>
      <c r="BG369" s="23" t="s">
        <v>212</v>
      </c>
      <c r="BH369" s="23" t="s">
        <v>210</v>
      </c>
      <c r="BI369" s="23" t="s">
        <v>210</v>
      </c>
      <c r="BJ369" s="23">
        <v>0</v>
      </c>
      <c r="BK369" s="23" t="s">
        <v>210</v>
      </c>
      <c r="BL369" s="23">
        <v>0</v>
      </c>
      <c r="BM369" s="23" t="s">
        <v>3170</v>
      </c>
      <c r="BN369" s="23">
        <v>75671007</v>
      </c>
      <c r="BO369" s="23"/>
      <c r="BP369" s="23" t="s">
        <v>209</v>
      </c>
      <c r="BQ369" s="49">
        <f t="shared" si="83"/>
        <v>17.303</v>
      </c>
      <c r="BR369" s="49">
        <f t="shared" si="81"/>
        <v>17.303</v>
      </c>
      <c r="BS369" s="49">
        <f t="shared" si="84"/>
        <v>3.303</v>
      </c>
      <c r="BT369" s="49">
        <f t="shared" si="85"/>
        <v>14</v>
      </c>
      <c r="BU369" s="49">
        <f t="shared" si="79"/>
        <v>0</v>
      </c>
      <c r="BV369" s="49">
        <f t="shared" si="86"/>
        <v>0</v>
      </c>
      <c r="BW369" s="49">
        <f t="shared" si="87"/>
        <v>0</v>
      </c>
      <c r="BX369" s="49">
        <f t="shared" si="88"/>
        <v>3.303</v>
      </c>
      <c r="BY369" s="49">
        <v>3.303</v>
      </c>
      <c r="BZ369" s="49" t="s">
        <v>4078</v>
      </c>
      <c r="CA369" s="49" t="s">
        <v>4088</v>
      </c>
      <c r="CB369" s="36"/>
      <c r="CC369" s="36"/>
      <c r="CD369" s="36"/>
      <c r="CE369" s="36">
        <f t="shared" si="89"/>
        <v>14</v>
      </c>
      <c r="CF369" s="36">
        <v>14</v>
      </c>
      <c r="CG369" s="36" t="s">
        <v>4066</v>
      </c>
      <c r="CH369" s="36" t="s">
        <v>4440</v>
      </c>
      <c r="CI369" s="36"/>
      <c r="CJ369" s="36"/>
      <c r="CK369" s="36"/>
      <c r="CL369" s="36"/>
      <c r="CM369" s="36"/>
      <c r="CN369" s="36"/>
      <c r="CO369" s="36"/>
      <c r="CP369" s="36"/>
      <c r="CQ369" s="36">
        <f t="shared" si="90"/>
        <v>0</v>
      </c>
      <c r="CR369" s="36"/>
      <c r="CS369" s="36"/>
      <c r="CT369" s="36"/>
      <c r="CU369" s="36"/>
      <c r="CV369" s="36"/>
      <c r="CW369" s="36"/>
      <c r="CX369" s="59">
        <f t="shared" si="80"/>
        <v>0</v>
      </c>
      <c r="CY369" s="36"/>
      <c r="CZ369" s="36"/>
      <c r="DA369" s="36"/>
      <c r="DB369" s="36"/>
      <c r="DC369" s="36"/>
      <c r="DD369" s="36"/>
      <c r="DE369" s="59">
        <f t="shared" si="91"/>
        <v>14.18</v>
      </c>
      <c r="DF369" s="59">
        <v>3.3</v>
      </c>
      <c r="DG369" s="59">
        <v>10.88</v>
      </c>
      <c r="DH369" s="59"/>
      <c r="DI369" s="59"/>
      <c r="DJ369" s="59"/>
      <c r="DK369" s="59" t="s">
        <v>4071</v>
      </c>
      <c r="DL369" s="59">
        <v>0</v>
      </c>
      <c r="DM369" s="23">
        <v>0</v>
      </c>
    </row>
    <row r="370" s="9" customFormat="1" ht="70" customHeight="1" spans="1:117">
      <c r="A370" s="23"/>
      <c r="B370" s="23"/>
      <c r="C370" s="23"/>
      <c r="D370" s="23"/>
      <c r="E370" s="23"/>
      <c r="F370" s="23"/>
      <c r="G370" s="23"/>
      <c r="H370" s="23"/>
      <c r="I370" s="23"/>
      <c r="J370" s="23"/>
      <c r="K370" s="23"/>
      <c r="L370" s="23"/>
      <c r="M370" s="23"/>
      <c r="N370" s="23"/>
      <c r="O370" s="23"/>
      <c r="P370" s="23"/>
      <c r="Q370" s="23">
        <f>SUBTOTAL(103,$W$7:W370)*1</f>
        <v>364</v>
      </c>
      <c r="R370" s="23"/>
      <c r="S370" s="23"/>
      <c r="T370" s="30"/>
      <c r="U370" s="23"/>
      <c r="V370" s="23" t="s">
        <v>4065</v>
      </c>
      <c r="W370" s="23" t="s">
        <v>3183</v>
      </c>
      <c r="X370" s="23" t="s">
        <v>192</v>
      </c>
      <c r="Y370" s="23" t="s">
        <v>193</v>
      </c>
      <c r="Z370" s="23" t="s">
        <v>194</v>
      </c>
      <c r="AA370" s="23" t="s">
        <v>3184</v>
      </c>
      <c r="AB370" s="23" t="s">
        <v>629</v>
      </c>
      <c r="AC370" s="23" t="s">
        <v>47</v>
      </c>
      <c r="AD370" s="23" t="s">
        <v>3185</v>
      </c>
      <c r="AE370" s="23" t="s">
        <v>3186</v>
      </c>
      <c r="AF370" s="23" t="s">
        <v>3187</v>
      </c>
      <c r="AG370" s="23" t="s">
        <v>3188</v>
      </c>
      <c r="AH370" s="23" t="s">
        <v>202</v>
      </c>
      <c r="AI370" s="23" t="s">
        <v>269</v>
      </c>
      <c r="AJ370" s="23" t="s">
        <v>3189</v>
      </c>
      <c r="AK370" s="23">
        <v>0</v>
      </c>
      <c r="AL370" s="23" t="s">
        <v>3185</v>
      </c>
      <c r="AM370" s="33" t="s">
        <v>351</v>
      </c>
      <c r="AN370" s="33" t="s">
        <v>207</v>
      </c>
      <c r="AO370" s="23" t="s">
        <v>208</v>
      </c>
      <c r="AP370" s="23" t="s">
        <v>46</v>
      </c>
      <c r="AQ370" s="23"/>
      <c r="AR370" s="23"/>
      <c r="AS370" s="23"/>
      <c r="AT370" s="23"/>
      <c r="AU370" s="36">
        <v>15.608</v>
      </c>
      <c r="AV370" s="36">
        <v>15.608</v>
      </c>
      <c r="AW370" s="36">
        <f t="shared" si="82"/>
        <v>15.608</v>
      </c>
      <c r="AX370" s="36">
        <f t="shared" si="92"/>
        <v>0</v>
      </c>
      <c r="AY370" s="36">
        <v>0</v>
      </c>
      <c r="AZ370" s="36"/>
      <c r="BA370" s="40">
        <v>250</v>
      </c>
      <c r="BB370" s="40">
        <v>51</v>
      </c>
      <c r="BC370" s="23" t="s">
        <v>210</v>
      </c>
      <c r="BD370" s="23" t="s">
        <v>210</v>
      </c>
      <c r="BE370" s="23" t="s">
        <v>211</v>
      </c>
      <c r="BF370" s="23">
        <v>0</v>
      </c>
      <c r="BG370" s="23" t="s">
        <v>212</v>
      </c>
      <c r="BH370" s="23" t="s">
        <v>210</v>
      </c>
      <c r="BI370" s="23" t="s">
        <v>210</v>
      </c>
      <c r="BJ370" s="23">
        <v>0</v>
      </c>
      <c r="BK370" s="23" t="s">
        <v>210</v>
      </c>
      <c r="BL370" s="23">
        <v>0</v>
      </c>
      <c r="BM370" s="23" t="s">
        <v>3170</v>
      </c>
      <c r="BN370" s="23">
        <v>75671007</v>
      </c>
      <c r="BO370" s="23"/>
      <c r="BP370" s="23" t="s">
        <v>209</v>
      </c>
      <c r="BQ370" s="49">
        <f t="shared" si="83"/>
        <v>15.608</v>
      </c>
      <c r="BR370" s="49">
        <f t="shared" si="81"/>
        <v>15.608</v>
      </c>
      <c r="BS370" s="49">
        <f t="shared" si="84"/>
        <v>3.608</v>
      </c>
      <c r="BT370" s="49">
        <f t="shared" si="85"/>
        <v>12</v>
      </c>
      <c r="BU370" s="49">
        <f t="shared" si="79"/>
        <v>0</v>
      </c>
      <c r="BV370" s="49">
        <f t="shared" si="86"/>
        <v>0</v>
      </c>
      <c r="BW370" s="49">
        <f t="shared" si="87"/>
        <v>0</v>
      </c>
      <c r="BX370" s="49">
        <f t="shared" si="88"/>
        <v>3.608</v>
      </c>
      <c r="BY370" s="49">
        <v>3.608</v>
      </c>
      <c r="BZ370" s="49" t="s">
        <v>4078</v>
      </c>
      <c r="CA370" s="49" t="s">
        <v>4088</v>
      </c>
      <c r="CB370" s="36"/>
      <c r="CC370" s="36"/>
      <c r="CD370" s="36"/>
      <c r="CE370" s="36">
        <f t="shared" si="89"/>
        <v>12</v>
      </c>
      <c r="CF370" s="36">
        <v>12</v>
      </c>
      <c r="CG370" s="36" t="s">
        <v>4066</v>
      </c>
      <c r="CH370" s="36" t="s">
        <v>4440</v>
      </c>
      <c r="CI370" s="36"/>
      <c r="CJ370" s="36"/>
      <c r="CK370" s="36"/>
      <c r="CL370" s="36"/>
      <c r="CM370" s="36"/>
      <c r="CN370" s="36"/>
      <c r="CO370" s="36"/>
      <c r="CP370" s="36"/>
      <c r="CQ370" s="36">
        <f t="shared" si="90"/>
        <v>0</v>
      </c>
      <c r="CR370" s="36"/>
      <c r="CS370" s="36"/>
      <c r="CT370" s="36"/>
      <c r="CU370" s="36"/>
      <c r="CV370" s="36"/>
      <c r="CW370" s="36"/>
      <c r="CX370" s="59">
        <f t="shared" si="80"/>
        <v>0</v>
      </c>
      <c r="CY370" s="36"/>
      <c r="CZ370" s="36"/>
      <c r="DA370" s="36"/>
      <c r="DB370" s="36"/>
      <c r="DC370" s="36"/>
      <c r="DD370" s="36"/>
      <c r="DE370" s="59">
        <f t="shared" si="91"/>
        <v>12.8</v>
      </c>
      <c r="DF370" s="59">
        <v>3.61</v>
      </c>
      <c r="DG370" s="59">
        <v>9.19</v>
      </c>
      <c r="DH370" s="59"/>
      <c r="DI370" s="59"/>
      <c r="DJ370" s="59"/>
      <c r="DK370" s="59" t="s">
        <v>4071</v>
      </c>
      <c r="DL370" s="59">
        <v>0</v>
      </c>
      <c r="DM370" s="23">
        <v>0</v>
      </c>
    </row>
    <row r="371" s="9" customFormat="1" ht="70" customHeight="1" spans="1:117">
      <c r="A371" s="23"/>
      <c r="B371" s="23"/>
      <c r="C371" s="23"/>
      <c r="D371" s="23"/>
      <c r="E371" s="23"/>
      <c r="F371" s="23"/>
      <c r="G371" s="23"/>
      <c r="H371" s="23"/>
      <c r="I371" s="23"/>
      <c r="J371" s="23"/>
      <c r="K371" s="23"/>
      <c r="L371" s="23"/>
      <c r="M371" s="23"/>
      <c r="N371" s="23"/>
      <c r="O371" s="23"/>
      <c r="P371" s="23"/>
      <c r="Q371" s="23">
        <f>SUBTOTAL(103,$W$7:W371)*1</f>
        <v>365</v>
      </c>
      <c r="R371" s="23"/>
      <c r="S371" s="23"/>
      <c r="T371" s="23"/>
      <c r="U371" s="23"/>
      <c r="V371" s="23" t="s">
        <v>4065</v>
      </c>
      <c r="W371" s="23" t="s">
        <v>3190</v>
      </c>
      <c r="X371" s="23" t="s">
        <v>192</v>
      </c>
      <c r="Y371" s="23" t="s">
        <v>193</v>
      </c>
      <c r="Z371" s="23" t="s">
        <v>194</v>
      </c>
      <c r="AA371" s="23" t="s">
        <v>3191</v>
      </c>
      <c r="AB371" s="23" t="s">
        <v>629</v>
      </c>
      <c r="AC371" s="23" t="s">
        <v>85</v>
      </c>
      <c r="AD371" s="23" t="s">
        <v>3192</v>
      </c>
      <c r="AE371" s="23" t="s">
        <v>3193</v>
      </c>
      <c r="AF371" s="23" t="s">
        <v>3194</v>
      </c>
      <c r="AG371" s="23" t="s">
        <v>3195</v>
      </c>
      <c r="AH371" s="23" t="s">
        <v>3196</v>
      </c>
      <c r="AI371" s="23" t="s">
        <v>3197</v>
      </c>
      <c r="AJ371" s="23" t="s">
        <v>3198</v>
      </c>
      <c r="AK371" s="23">
        <v>0</v>
      </c>
      <c r="AL371" s="23" t="s">
        <v>3199</v>
      </c>
      <c r="AM371" s="33" t="s">
        <v>351</v>
      </c>
      <c r="AN371" s="33" t="s">
        <v>207</v>
      </c>
      <c r="AO371" s="23" t="s">
        <v>208</v>
      </c>
      <c r="AP371" s="23" t="s">
        <v>84</v>
      </c>
      <c r="AQ371" s="23"/>
      <c r="AR371" s="23"/>
      <c r="AS371" s="23"/>
      <c r="AT371" s="23"/>
      <c r="AU371" s="36">
        <v>30.386</v>
      </c>
      <c r="AV371" s="36">
        <v>30.386</v>
      </c>
      <c r="AW371" s="36">
        <f t="shared" si="82"/>
        <v>30.386</v>
      </c>
      <c r="AX371" s="36">
        <f t="shared" si="92"/>
        <v>0</v>
      </c>
      <c r="AY371" s="36">
        <v>0</v>
      </c>
      <c r="AZ371" s="36"/>
      <c r="BA371" s="40">
        <v>130</v>
      </c>
      <c r="BB371" s="40">
        <v>15</v>
      </c>
      <c r="BC371" s="23" t="s">
        <v>210</v>
      </c>
      <c r="BD371" s="23" t="s">
        <v>210</v>
      </c>
      <c r="BE371" s="23" t="s">
        <v>211</v>
      </c>
      <c r="BF371" s="23">
        <v>0</v>
      </c>
      <c r="BG371" s="23" t="s">
        <v>212</v>
      </c>
      <c r="BH371" s="23" t="s">
        <v>210</v>
      </c>
      <c r="BI371" s="23" t="s">
        <v>210</v>
      </c>
      <c r="BJ371" s="23">
        <v>0</v>
      </c>
      <c r="BK371" s="23" t="s">
        <v>210</v>
      </c>
      <c r="BL371" s="23">
        <v>0</v>
      </c>
      <c r="BM371" s="23" t="s">
        <v>1669</v>
      </c>
      <c r="BN371" s="23">
        <v>18996968678</v>
      </c>
      <c r="BO371" s="23"/>
      <c r="BP371" s="23" t="s">
        <v>209</v>
      </c>
      <c r="BQ371" s="49">
        <f t="shared" si="83"/>
        <v>30.386</v>
      </c>
      <c r="BR371" s="49">
        <f t="shared" si="81"/>
        <v>30.386</v>
      </c>
      <c r="BS371" s="49">
        <f t="shared" si="84"/>
        <v>6.386</v>
      </c>
      <c r="BT371" s="49">
        <f t="shared" si="85"/>
        <v>24</v>
      </c>
      <c r="BU371" s="49">
        <f t="shared" si="79"/>
        <v>0</v>
      </c>
      <c r="BV371" s="49">
        <f t="shared" si="86"/>
        <v>0</v>
      </c>
      <c r="BW371" s="49">
        <f t="shared" si="87"/>
        <v>0</v>
      </c>
      <c r="BX371" s="49">
        <f t="shared" si="88"/>
        <v>6.386</v>
      </c>
      <c r="BY371" s="49">
        <v>6.386</v>
      </c>
      <c r="BZ371" s="49" t="s">
        <v>4078</v>
      </c>
      <c r="CA371" s="49" t="s">
        <v>4088</v>
      </c>
      <c r="CB371" s="36"/>
      <c r="CC371" s="36"/>
      <c r="CD371" s="36"/>
      <c r="CE371" s="36">
        <f t="shared" si="89"/>
        <v>24</v>
      </c>
      <c r="CF371" s="36">
        <v>24</v>
      </c>
      <c r="CG371" s="36" t="s">
        <v>4066</v>
      </c>
      <c r="CH371" s="36" t="s">
        <v>4440</v>
      </c>
      <c r="CI371" s="36"/>
      <c r="CJ371" s="36"/>
      <c r="CK371" s="36"/>
      <c r="CL371" s="36"/>
      <c r="CM371" s="36"/>
      <c r="CN371" s="36"/>
      <c r="CO371" s="36"/>
      <c r="CP371" s="36"/>
      <c r="CQ371" s="36">
        <f t="shared" si="90"/>
        <v>0</v>
      </c>
      <c r="CR371" s="36"/>
      <c r="CS371" s="36"/>
      <c r="CT371" s="36"/>
      <c r="CU371" s="36"/>
      <c r="CV371" s="36"/>
      <c r="CW371" s="36"/>
      <c r="CX371" s="59">
        <f t="shared" si="80"/>
        <v>0</v>
      </c>
      <c r="CY371" s="36"/>
      <c r="CZ371" s="36"/>
      <c r="DA371" s="36"/>
      <c r="DB371" s="36"/>
      <c r="DC371" s="36"/>
      <c r="DD371" s="36"/>
      <c r="DE371" s="59">
        <f t="shared" si="91"/>
        <v>24</v>
      </c>
      <c r="DF371" s="59">
        <v>6.39</v>
      </c>
      <c r="DG371" s="59">
        <v>17.61</v>
      </c>
      <c r="DH371" s="59"/>
      <c r="DI371" s="59"/>
      <c r="DJ371" s="59"/>
      <c r="DK371" s="59" t="s">
        <v>4070</v>
      </c>
      <c r="DL371" s="59">
        <v>1</v>
      </c>
      <c r="DM371" s="23" t="s">
        <v>4442</v>
      </c>
    </row>
    <row r="372" s="9" customFormat="1" ht="70" customHeight="1" spans="1:117">
      <c r="A372" s="23"/>
      <c r="B372" s="23"/>
      <c r="C372" s="23"/>
      <c r="D372" s="23"/>
      <c r="E372" s="23"/>
      <c r="F372" s="23"/>
      <c r="G372" s="23"/>
      <c r="H372" s="23"/>
      <c r="I372" s="23"/>
      <c r="J372" s="23"/>
      <c r="K372" s="23"/>
      <c r="L372" s="23"/>
      <c r="M372" s="23"/>
      <c r="N372" s="23"/>
      <c r="O372" s="23"/>
      <c r="P372" s="23"/>
      <c r="Q372" s="23">
        <f>SUBTOTAL(103,$W$7:W372)*1</f>
        <v>366</v>
      </c>
      <c r="R372" s="23"/>
      <c r="S372" s="23"/>
      <c r="T372" s="30"/>
      <c r="U372" s="23"/>
      <c r="V372" s="23" t="s">
        <v>4065</v>
      </c>
      <c r="W372" s="23" t="s">
        <v>3200</v>
      </c>
      <c r="X372" s="23" t="s">
        <v>192</v>
      </c>
      <c r="Y372" s="23" t="s">
        <v>193</v>
      </c>
      <c r="Z372" s="23" t="s">
        <v>194</v>
      </c>
      <c r="AA372" s="23" t="s">
        <v>3201</v>
      </c>
      <c r="AB372" s="23" t="s">
        <v>196</v>
      </c>
      <c r="AC372" s="23" t="s">
        <v>85</v>
      </c>
      <c r="AD372" s="23" t="s">
        <v>3202</v>
      </c>
      <c r="AE372" s="23" t="s">
        <v>3203</v>
      </c>
      <c r="AF372" s="23" t="s">
        <v>3204</v>
      </c>
      <c r="AG372" s="23" t="s">
        <v>3205</v>
      </c>
      <c r="AH372" s="23" t="s">
        <v>3206</v>
      </c>
      <c r="AI372" s="23" t="s">
        <v>3207</v>
      </c>
      <c r="AJ372" s="23" t="s">
        <v>3208</v>
      </c>
      <c r="AK372" s="23">
        <v>0</v>
      </c>
      <c r="AL372" s="23" t="s">
        <v>3209</v>
      </c>
      <c r="AM372" s="33" t="s">
        <v>351</v>
      </c>
      <c r="AN372" s="33" t="s">
        <v>207</v>
      </c>
      <c r="AO372" s="23" t="s">
        <v>208</v>
      </c>
      <c r="AP372" s="23" t="s">
        <v>84</v>
      </c>
      <c r="AQ372" s="23"/>
      <c r="AR372" s="23"/>
      <c r="AS372" s="23"/>
      <c r="AT372" s="23"/>
      <c r="AU372" s="36">
        <v>20.984</v>
      </c>
      <c r="AV372" s="36">
        <v>20.984</v>
      </c>
      <c r="AW372" s="36">
        <f t="shared" si="82"/>
        <v>20.984</v>
      </c>
      <c r="AX372" s="36">
        <f t="shared" si="92"/>
        <v>0</v>
      </c>
      <c r="AY372" s="36">
        <v>0</v>
      </c>
      <c r="AZ372" s="36"/>
      <c r="BA372" s="40">
        <v>380</v>
      </c>
      <c r="BB372" s="40">
        <v>26</v>
      </c>
      <c r="BC372" s="23" t="s">
        <v>210</v>
      </c>
      <c r="BD372" s="23" t="s">
        <v>210</v>
      </c>
      <c r="BE372" s="23" t="s">
        <v>211</v>
      </c>
      <c r="BF372" s="23">
        <v>0</v>
      </c>
      <c r="BG372" s="23" t="s">
        <v>212</v>
      </c>
      <c r="BH372" s="23" t="s">
        <v>210</v>
      </c>
      <c r="BI372" s="23" t="s">
        <v>210</v>
      </c>
      <c r="BJ372" s="23">
        <v>0</v>
      </c>
      <c r="BK372" s="23" t="s">
        <v>210</v>
      </c>
      <c r="BL372" s="23">
        <v>0</v>
      </c>
      <c r="BM372" s="23" t="s">
        <v>1669</v>
      </c>
      <c r="BN372" s="23">
        <v>18996968679</v>
      </c>
      <c r="BO372" s="23"/>
      <c r="BP372" s="23" t="s">
        <v>209</v>
      </c>
      <c r="BQ372" s="49">
        <f t="shared" si="83"/>
        <v>20.984</v>
      </c>
      <c r="BR372" s="49">
        <f t="shared" si="81"/>
        <v>20.984</v>
      </c>
      <c r="BS372" s="49">
        <f t="shared" si="84"/>
        <v>3.984</v>
      </c>
      <c r="BT372" s="49">
        <f t="shared" si="85"/>
        <v>17</v>
      </c>
      <c r="BU372" s="49">
        <f t="shared" ref="BU372:BU435" si="93">CO372</f>
        <v>0</v>
      </c>
      <c r="BV372" s="49">
        <f t="shared" si="86"/>
        <v>0</v>
      </c>
      <c r="BW372" s="49">
        <f t="shared" si="87"/>
        <v>0</v>
      </c>
      <c r="BX372" s="49">
        <f t="shared" si="88"/>
        <v>3.984</v>
      </c>
      <c r="BY372" s="49">
        <v>3.984</v>
      </c>
      <c r="BZ372" s="49" t="s">
        <v>4078</v>
      </c>
      <c r="CA372" s="49" t="s">
        <v>4088</v>
      </c>
      <c r="CB372" s="36"/>
      <c r="CC372" s="36"/>
      <c r="CD372" s="36"/>
      <c r="CE372" s="36">
        <f t="shared" si="89"/>
        <v>17</v>
      </c>
      <c r="CF372" s="36">
        <v>17</v>
      </c>
      <c r="CG372" s="36" t="s">
        <v>4066</v>
      </c>
      <c r="CH372" s="36" t="s">
        <v>4440</v>
      </c>
      <c r="CI372" s="36"/>
      <c r="CJ372" s="36"/>
      <c r="CK372" s="36"/>
      <c r="CL372" s="36"/>
      <c r="CM372" s="36"/>
      <c r="CN372" s="36"/>
      <c r="CO372" s="36"/>
      <c r="CP372" s="36"/>
      <c r="CQ372" s="36">
        <f t="shared" si="90"/>
        <v>0</v>
      </c>
      <c r="CR372" s="36"/>
      <c r="CS372" s="36"/>
      <c r="CT372" s="36"/>
      <c r="CU372" s="36"/>
      <c r="CV372" s="36"/>
      <c r="CW372" s="36"/>
      <c r="CX372" s="59">
        <f t="shared" si="80"/>
        <v>0</v>
      </c>
      <c r="CY372" s="36"/>
      <c r="CZ372" s="36"/>
      <c r="DA372" s="36"/>
      <c r="DB372" s="36"/>
      <c r="DC372" s="36"/>
      <c r="DD372" s="36"/>
      <c r="DE372" s="59">
        <f t="shared" si="91"/>
        <v>16</v>
      </c>
      <c r="DF372" s="59">
        <v>3.98</v>
      </c>
      <c r="DG372" s="59">
        <v>12.02</v>
      </c>
      <c r="DH372" s="59"/>
      <c r="DI372" s="59"/>
      <c r="DJ372" s="59"/>
      <c r="DK372" s="59" t="s">
        <v>4070</v>
      </c>
      <c r="DL372" s="59">
        <v>0.95</v>
      </c>
      <c r="DM372" s="23" t="s">
        <v>4442</v>
      </c>
    </row>
    <row r="373" s="9" customFormat="1" ht="70" customHeight="1" spans="1:117">
      <c r="A373" s="23"/>
      <c r="B373" s="23"/>
      <c r="C373" s="23"/>
      <c r="D373" s="23"/>
      <c r="E373" s="23"/>
      <c r="F373" s="23"/>
      <c r="G373" s="23"/>
      <c r="H373" s="23"/>
      <c r="I373" s="23"/>
      <c r="J373" s="23"/>
      <c r="K373" s="23"/>
      <c r="L373" s="23"/>
      <c r="M373" s="23"/>
      <c r="N373" s="23"/>
      <c r="O373" s="23"/>
      <c r="P373" s="23"/>
      <c r="Q373" s="23">
        <f>SUBTOTAL(103,$W$7:W373)*1</f>
        <v>367</v>
      </c>
      <c r="R373" s="23"/>
      <c r="S373" s="23"/>
      <c r="T373" s="23"/>
      <c r="U373" s="23"/>
      <c r="V373" s="23" t="s">
        <v>4065</v>
      </c>
      <c r="W373" s="23" t="s">
        <v>3210</v>
      </c>
      <c r="X373" s="23" t="s">
        <v>192</v>
      </c>
      <c r="Y373" s="23" t="s">
        <v>193</v>
      </c>
      <c r="Z373" s="23" t="s">
        <v>194</v>
      </c>
      <c r="AA373" s="23" t="s">
        <v>3211</v>
      </c>
      <c r="AB373" s="23" t="s">
        <v>196</v>
      </c>
      <c r="AC373" s="23" t="s">
        <v>29</v>
      </c>
      <c r="AD373" s="23" t="s">
        <v>3212</v>
      </c>
      <c r="AE373" s="23" t="s">
        <v>3213</v>
      </c>
      <c r="AF373" s="23" t="s">
        <v>3211</v>
      </c>
      <c r="AG373" s="23" t="s">
        <v>3214</v>
      </c>
      <c r="AH373" s="23" t="s">
        <v>202</v>
      </c>
      <c r="AI373" s="23" t="s">
        <v>269</v>
      </c>
      <c r="AJ373" s="23" t="s">
        <v>3215</v>
      </c>
      <c r="AK373" s="23">
        <v>0</v>
      </c>
      <c r="AL373" s="23" t="s">
        <v>3216</v>
      </c>
      <c r="AM373" s="33" t="s">
        <v>351</v>
      </c>
      <c r="AN373" s="33" t="s">
        <v>207</v>
      </c>
      <c r="AO373" s="23" t="s">
        <v>208</v>
      </c>
      <c r="AP373" s="23" t="s">
        <v>28</v>
      </c>
      <c r="AQ373" s="23"/>
      <c r="AR373" s="23"/>
      <c r="AS373" s="23"/>
      <c r="AT373" s="23"/>
      <c r="AU373" s="36">
        <v>36.925</v>
      </c>
      <c r="AV373" s="36">
        <v>36.925</v>
      </c>
      <c r="AW373" s="36">
        <f t="shared" si="82"/>
        <v>36.925</v>
      </c>
      <c r="AX373" s="36">
        <f t="shared" si="92"/>
        <v>0</v>
      </c>
      <c r="AY373" s="36">
        <v>0</v>
      </c>
      <c r="AZ373" s="36"/>
      <c r="BA373" s="40">
        <v>0</v>
      </c>
      <c r="BB373" s="40">
        <v>0</v>
      </c>
      <c r="BC373" s="23">
        <v>0</v>
      </c>
      <c r="BD373" s="23">
        <v>0</v>
      </c>
      <c r="BE373" s="23">
        <v>0</v>
      </c>
      <c r="BF373" s="23">
        <v>0</v>
      </c>
      <c r="BG373" s="23">
        <v>0</v>
      </c>
      <c r="BH373" s="23">
        <v>0</v>
      </c>
      <c r="BI373" s="23">
        <v>0</v>
      </c>
      <c r="BJ373" s="23">
        <v>0</v>
      </c>
      <c r="BK373" s="23">
        <v>0</v>
      </c>
      <c r="BL373" s="23">
        <v>0</v>
      </c>
      <c r="BM373" s="23">
        <v>0</v>
      </c>
      <c r="BN373" s="23">
        <v>0</v>
      </c>
      <c r="BO373" s="23"/>
      <c r="BP373" s="23" t="s">
        <v>209</v>
      </c>
      <c r="BQ373" s="49">
        <f t="shared" si="83"/>
        <v>36.925</v>
      </c>
      <c r="BR373" s="49">
        <f t="shared" si="81"/>
        <v>36.925</v>
      </c>
      <c r="BS373" s="49">
        <f t="shared" si="84"/>
        <v>3.456</v>
      </c>
      <c r="BT373" s="49">
        <f t="shared" si="85"/>
        <v>33.469</v>
      </c>
      <c r="BU373" s="49">
        <f t="shared" si="93"/>
        <v>0</v>
      </c>
      <c r="BV373" s="49">
        <f t="shared" si="86"/>
        <v>0</v>
      </c>
      <c r="BW373" s="49">
        <f t="shared" si="87"/>
        <v>0</v>
      </c>
      <c r="BX373" s="49">
        <f t="shared" si="88"/>
        <v>3.456</v>
      </c>
      <c r="BY373" s="49">
        <v>3.456</v>
      </c>
      <c r="BZ373" s="52" t="s">
        <v>4078</v>
      </c>
      <c r="CA373" s="52" t="s">
        <v>4079</v>
      </c>
      <c r="CB373" s="36"/>
      <c r="CC373" s="36"/>
      <c r="CD373" s="36"/>
      <c r="CE373" s="36">
        <f t="shared" si="89"/>
        <v>33.469</v>
      </c>
      <c r="CF373" s="36">
        <v>30</v>
      </c>
      <c r="CG373" s="36" t="s">
        <v>4066</v>
      </c>
      <c r="CH373" s="36" t="s">
        <v>4440</v>
      </c>
      <c r="CI373" s="36">
        <v>3.46899999999999</v>
      </c>
      <c r="CJ373" s="36" t="s">
        <v>4066</v>
      </c>
      <c r="CK373" s="36" t="s">
        <v>4101</v>
      </c>
      <c r="CL373" s="36"/>
      <c r="CM373" s="36"/>
      <c r="CN373" s="36"/>
      <c r="CO373" s="36"/>
      <c r="CP373" s="36"/>
      <c r="CQ373" s="36">
        <f t="shared" si="90"/>
        <v>0</v>
      </c>
      <c r="CR373" s="36"/>
      <c r="CS373" s="36"/>
      <c r="CT373" s="36"/>
      <c r="CU373" s="36"/>
      <c r="CV373" s="36"/>
      <c r="CW373" s="36"/>
      <c r="CX373" s="59">
        <f t="shared" si="80"/>
        <v>0</v>
      </c>
      <c r="CY373" s="36"/>
      <c r="CZ373" s="36"/>
      <c r="DA373" s="36"/>
      <c r="DB373" s="36"/>
      <c r="DC373" s="36"/>
      <c r="DD373" s="36"/>
      <c r="DE373" s="59">
        <f t="shared" si="91"/>
        <v>29.09</v>
      </c>
      <c r="DF373" s="59">
        <v>3.46</v>
      </c>
      <c r="DG373" s="59">
        <v>25.63</v>
      </c>
      <c r="DH373" s="59"/>
      <c r="DI373" s="59"/>
      <c r="DJ373" s="59"/>
      <c r="DK373" s="59" t="s">
        <v>4070</v>
      </c>
      <c r="DL373" s="59">
        <v>0</v>
      </c>
      <c r="DM373" s="23">
        <v>0</v>
      </c>
    </row>
    <row r="374" s="9" customFormat="1" ht="70" customHeight="1" spans="1:117">
      <c r="A374" s="23"/>
      <c r="B374" s="23"/>
      <c r="C374" s="23"/>
      <c r="D374" s="23"/>
      <c r="E374" s="23"/>
      <c r="F374" s="23"/>
      <c r="G374" s="23"/>
      <c r="H374" s="23"/>
      <c r="I374" s="23"/>
      <c r="J374" s="23"/>
      <c r="K374" s="23"/>
      <c r="L374" s="23"/>
      <c r="M374" s="23"/>
      <c r="N374" s="23"/>
      <c r="O374" s="23"/>
      <c r="P374" s="23"/>
      <c r="Q374" s="23">
        <f>SUBTOTAL(103,$W$7:W374)*1</f>
        <v>368</v>
      </c>
      <c r="R374" s="23"/>
      <c r="S374" s="23"/>
      <c r="T374" s="30"/>
      <c r="U374" s="23"/>
      <c r="V374" s="23" t="s">
        <v>4065</v>
      </c>
      <c r="W374" s="23" t="s">
        <v>3217</v>
      </c>
      <c r="X374" s="23" t="s">
        <v>192</v>
      </c>
      <c r="Y374" s="23" t="s">
        <v>193</v>
      </c>
      <c r="Z374" s="23" t="s">
        <v>194</v>
      </c>
      <c r="AA374" s="23" t="s">
        <v>3218</v>
      </c>
      <c r="AB374" s="23" t="s">
        <v>196</v>
      </c>
      <c r="AC374" s="23" t="s">
        <v>3219</v>
      </c>
      <c r="AD374" s="23" t="s">
        <v>3220</v>
      </c>
      <c r="AE374" s="23" t="s">
        <v>3221</v>
      </c>
      <c r="AF374" s="23" t="s">
        <v>3218</v>
      </c>
      <c r="AG374" s="23" t="s">
        <v>3222</v>
      </c>
      <c r="AH374" s="23" t="s">
        <v>202</v>
      </c>
      <c r="AI374" s="23" t="s">
        <v>269</v>
      </c>
      <c r="AJ374" s="23" t="s">
        <v>3223</v>
      </c>
      <c r="AK374" s="23">
        <v>0</v>
      </c>
      <c r="AL374" s="23" t="s">
        <v>3224</v>
      </c>
      <c r="AM374" s="33" t="s">
        <v>351</v>
      </c>
      <c r="AN374" s="33" t="s">
        <v>207</v>
      </c>
      <c r="AO374" s="23" t="s">
        <v>208</v>
      </c>
      <c r="AP374" s="23" t="s">
        <v>78</v>
      </c>
      <c r="AQ374" s="23"/>
      <c r="AR374" s="23"/>
      <c r="AS374" s="23"/>
      <c r="AT374" s="23"/>
      <c r="AU374" s="36">
        <v>15.36</v>
      </c>
      <c r="AV374" s="36">
        <v>15.36</v>
      </c>
      <c r="AW374" s="36">
        <f t="shared" si="82"/>
        <v>15.36</v>
      </c>
      <c r="AX374" s="36">
        <f t="shared" si="92"/>
        <v>0</v>
      </c>
      <c r="AY374" s="36">
        <v>0</v>
      </c>
      <c r="AZ374" s="36"/>
      <c r="BA374" s="40">
        <v>432</v>
      </c>
      <c r="BB374" s="40">
        <v>125</v>
      </c>
      <c r="BC374" s="23" t="s">
        <v>210</v>
      </c>
      <c r="BD374" s="23" t="s">
        <v>210</v>
      </c>
      <c r="BE374" s="23" t="s">
        <v>211</v>
      </c>
      <c r="BF374" s="23">
        <v>0</v>
      </c>
      <c r="BG374" s="23" t="s">
        <v>212</v>
      </c>
      <c r="BH374" s="23" t="s">
        <v>210</v>
      </c>
      <c r="BI374" s="23" t="s">
        <v>210</v>
      </c>
      <c r="BJ374" s="23">
        <v>0</v>
      </c>
      <c r="BK374" s="23" t="s">
        <v>210</v>
      </c>
      <c r="BL374" s="23">
        <v>0</v>
      </c>
      <c r="BM374" s="23" t="s">
        <v>488</v>
      </c>
      <c r="BN374" s="23">
        <v>75711118</v>
      </c>
      <c r="BO374" s="23"/>
      <c r="BP374" s="23" t="s">
        <v>209</v>
      </c>
      <c r="BQ374" s="49">
        <f t="shared" si="83"/>
        <v>15.36</v>
      </c>
      <c r="BR374" s="49">
        <f t="shared" si="81"/>
        <v>15.36</v>
      </c>
      <c r="BS374" s="49">
        <f t="shared" si="84"/>
        <v>3.36</v>
      </c>
      <c r="BT374" s="49">
        <f t="shared" si="85"/>
        <v>12</v>
      </c>
      <c r="BU374" s="49">
        <f t="shared" si="93"/>
        <v>0</v>
      </c>
      <c r="BV374" s="49">
        <f t="shared" si="86"/>
        <v>0</v>
      </c>
      <c r="BW374" s="49">
        <f t="shared" si="87"/>
        <v>0</v>
      </c>
      <c r="BX374" s="49">
        <f t="shared" si="88"/>
        <v>3.36</v>
      </c>
      <c r="BY374" s="49">
        <v>3.36</v>
      </c>
      <c r="BZ374" s="49" t="s">
        <v>4078</v>
      </c>
      <c r="CA374" s="49" t="s">
        <v>4088</v>
      </c>
      <c r="CB374" s="36"/>
      <c r="CC374" s="36"/>
      <c r="CD374" s="36"/>
      <c r="CE374" s="36">
        <f t="shared" si="89"/>
        <v>12</v>
      </c>
      <c r="CF374" s="36">
        <v>12</v>
      </c>
      <c r="CG374" s="36" t="s">
        <v>4066</v>
      </c>
      <c r="CH374" s="36" t="s">
        <v>4440</v>
      </c>
      <c r="CI374" s="36"/>
      <c r="CJ374" s="36"/>
      <c r="CK374" s="36"/>
      <c r="CL374" s="36"/>
      <c r="CM374" s="36"/>
      <c r="CN374" s="36"/>
      <c r="CO374" s="36"/>
      <c r="CP374" s="36"/>
      <c r="CQ374" s="36">
        <f t="shared" si="90"/>
        <v>0</v>
      </c>
      <c r="CR374" s="36"/>
      <c r="CS374" s="36"/>
      <c r="CT374" s="36"/>
      <c r="CU374" s="36"/>
      <c r="CV374" s="36"/>
      <c r="CW374" s="36"/>
      <c r="CX374" s="59">
        <f t="shared" si="80"/>
        <v>0</v>
      </c>
      <c r="CY374" s="36"/>
      <c r="CZ374" s="36"/>
      <c r="DA374" s="36"/>
      <c r="DB374" s="36"/>
      <c r="DC374" s="36"/>
      <c r="DD374" s="36"/>
      <c r="DE374" s="59">
        <f t="shared" si="91"/>
        <v>0</v>
      </c>
      <c r="DF374" s="59">
        <v>0</v>
      </c>
      <c r="DG374" s="59">
        <v>0</v>
      </c>
      <c r="DH374" s="59"/>
      <c r="DI374" s="59"/>
      <c r="DJ374" s="59"/>
      <c r="DK374" s="59" t="s">
        <v>4075</v>
      </c>
      <c r="DL374" s="59">
        <v>80</v>
      </c>
      <c r="DM374" s="23">
        <v>0</v>
      </c>
    </row>
    <row r="375" s="9" customFormat="1" ht="70" customHeight="1" spans="1:117">
      <c r="A375" s="23"/>
      <c r="B375" s="23"/>
      <c r="C375" s="23"/>
      <c r="D375" s="23"/>
      <c r="E375" s="23"/>
      <c r="F375" s="23"/>
      <c r="G375" s="23"/>
      <c r="H375" s="23"/>
      <c r="I375" s="23"/>
      <c r="J375" s="23"/>
      <c r="K375" s="23"/>
      <c r="L375" s="23"/>
      <c r="M375" s="23"/>
      <c r="N375" s="23"/>
      <c r="O375" s="23"/>
      <c r="P375" s="23"/>
      <c r="Q375" s="23">
        <f>SUBTOTAL(103,$W$7:W375)*1</f>
        <v>369</v>
      </c>
      <c r="R375" s="23"/>
      <c r="S375" s="23"/>
      <c r="T375" s="23"/>
      <c r="U375" s="23"/>
      <c r="V375" s="23" t="s">
        <v>4065</v>
      </c>
      <c r="W375" s="23" t="s">
        <v>3225</v>
      </c>
      <c r="X375" s="23" t="s">
        <v>192</v>
      </c>
      <c r="Y375" s="23" t="s">
        <v>193</v>
      </c>
      <c r="Z375" s="23" t="s">
        <v>194</v>
      </c>
      <c r="AA375" s="23" t="s">
        <v>4443</v>
      </c>
      <c r="AB375" s="23" t="s">
        <v>196</v>
      </c>
      <c r="AC375" s="23" t="s">
        <v>3227</v>
      </c>
      <c r="AD375" s="23" t="s">
        <v>3228</v>
      </c>
      <c r="AE375" s="23" t="s">
        <v>3229</v>
      </c>
      <c r="AF375" s="23" t="s">
        <v>4443</v>
      </c>
      <c r="AG375" s="23" t="s">
        <v>4444</v>
      </c>
      <c r="AH375" s="23" t="s">
        <v>202</v>
      </c>
      <c r="AI375" s="23" t="s">
        <v>269</v>
      </c>
      <c r="AJ375" s="23" t="s">
        <v>3231</v>
      </c>
      <c r="AK375" s="23">
        <v>0</v>
      </c>
      <c r="AL375" s="23" t="s">
        <v>3232</v>
      </c>
      <c r="AM375" s="33" t="s">
        <v>351</v>
      </c>
      <c r="AN375" s="33" t="s">
        <v>207</v>
      </c>
      <c r="AO375" s="23" t="s">
        <v>208</v>
      </c>
      <c r="AP375" s="23" t="s">
        <v>78</v>
      </c>
      <c r="AQ375" s="23"/>
      <c r="AR375" s="23"/>
      <c r="AS375" s="23"/>
      <c r="AT375" s="23"/>
      <c r="AU375" s="36">
        <v>25.53</v>
      </c>
      <c r="AV375" s="36">
        <v>25.53</v>
      </c>
      <c r="AW375" s="36">
        <f t="shared" si="82"/>
        <v>25.53</v>
      </c>
      <c r="AX375" s="36">
        <f t="shared" si="92"/>
        <v>0</v>
      </c>
      <c r="AY375" s="36">
        <v>0</v>
      </c>
      <c r="AZ375" s="36"/>
      <c r="BA375" s="40">
        <v>2427</v>
      </c>
      <c r="BB375" s="40">
        <v>827</v>
      </c>
      <c r="BC375" s="23" t="s">
        <v>210</v>
      </c>
      <c r="BD375" s="23" t="s">
        <v>210</v>
      </c>
      <c r="BE375" s="23" t="s">
        <v>211</v>
      </c>
      <c r="BF375" s="23">
        <v>0</v>
      </c>
      <c r="BG375" s="23" t="s">
        <v>212</v>
      </c>
      <c r="BH375" s="23" t="s">
        <v>210</v>
      </c>
      <c r="BI375" s="23" t="s">
        <v>210</v>
      </c>
      <c r="BJ375" s="23">
        <v>0</v>
      </c>
      <c r="BK375" s="23" t="s">
        <v>210</v>
      </c>
      <c r="BL375" s="23">
        <v>0</v>
      </c>
      <c r="BM375" s="23" t="s">
        <v>488</v>
      </c>
      <c r="BN375" s="23">
        <v>75711118</v>
      </c>
      <c r="BO375" s="23"/>
      <c r="BP375" s="23" t="s">
        <v>209</v>
      </c>
      <c r="BQ375" s="49">
        <f t="shared" si="83"/>
        <v>25.53</v>
      </c>
      <c r="BR375" s="49">
        <f t="shared" si="81"/>
        <v>25.53</v>
      </c>
      <c r="BS375" s="49">
        <f t="shared" si="84"/>
        <v>5.53</v>
      </c>
      <c r="BT375" s="49">
        <f t="shared" si="85"/>
        <v>20</v>
      </c>
      <c r="BU375" s="49">
        <f t="shared" si="93"/>
        <v>0</v>
      </c>
      <c r="BV375" s="49">
        <f t="shared" si="86"/>
        <v>0</v>
      </c>
      <c r="BW375" s="49">
        <f t="shared" si="87"/>
        <v>0</v>
      </c>
      <c r="BX375" s="49">
        <f t="shared" si="88"/>
        <v>5.53</v>
      </c>
      <c r="BY375" s="49">
        <v>5.53</v>
      </c>
      <c r="BZ375" s="49" t="s">
        <v>4078</v>
      </c>
      <c r="CA375" s="49" t="s">
        <v>4088</v>
      </c>
      <c r="CB375" s="36"/>
      <c r="CC375" s="36"/>
      <c r="CD375" s="36"/>
      <c r="CE375" s="36">
        <f t="shared" si="89"/>
        <v>20</v>
      </c>
      <c r="CF375" s="36">
        <v>20</v>
      </c>
      <c r="CG375" s="36" t="s">
        <v>4066</v>
      </c>
      <c r="CH375" s="36" t="s">
        <v>4440</v>
      </c>
      <c r="CI375" s="36"/>
      <c r="CJ375" s="36"/>
      <c r="CK375" s="36"/>
      <c r="CL375" s="36"/>
      <c r="CM375" s="36"/>
      <c r="CN375" s="36"/>
      <c r="CO375" s="36"/>
      <c r="CP375" s="36"/>
      <c r="CQ375" s="36">
        <f t="shared" si="90"/>
        <v>0</v>
      </c>
      <c r="CR375" s="36"/>
      <c r="CS375" s="36"/>
      <c r="CT375" s="36"/>
      <c r="CU375" s="36"/>
      <c r="CV375" s="36"/>
      <c r="CW375" s="36"/>
      <c r="CX375" s="59">
        <f t="shared" si="80"/>
        <v>0</v>
      </c>
      <c r="CY375" s="36"/>
      <c r="CZ375" s="36"/>
      <c r="DA375" s="36"/>
      <c r="DB375" s="36"/>
      <c r="DC375" s="36"/>
      <c r="DD375" s="36"/>
      <c r="DE375" s="59">
        <f t="shared" si="91"/>
        <v>20</v>
      </c>
      <c r="DF375" s="59">
        <v>5.53</v>
      </c>
      <c r="DG375" s="59">
        <v>14.47</v>
      </c>
      <c r="DH375" s="59"/>
      <c r="DI375" s="59"/>
      <c r="DJ375" s="59"/>
      <c r="DK375" s="59" t="s">
        <v>4075</v>
      </c>
      <c r="DL375" s="59">
        <v>100</v>
      </c>
      <c r="DM375" s="23">
        <v>0</v>
      </c>
    </row>
    <row r="376" s="9" customFormat="1" ht="70" customHeight="1" spans="1:117">
      <c r="A376" s="23"/>
      <c r="B376" s="23"/>
      <c r="C376" s="23"/>
      <c r="D376" s="23"/>
      <c r="E376" s="23"/>
      <c r="F376" s="23"/>
      <c r="G376" s="23"/>
      <c r="H376" s="23"/>
      <c r="I376" s="23"/>
      <c r="J376" s="23"/>
      <c r="K376" s="23"/>
      <c r="L376" s="23"/>
      <c r="M376" s="23"/>
      <c r="N376" s="23"/>
      <c r="O376" s="23"/>
      <c r="P376" s="23"/>
      <c r="Q376" s="23">
        <f>SUBTOTAL(103,$W$7:W376)*1</f>
        <v>370</v>
      </c>
      <c r="R376" s="23"/>
      <c r="S376" s="23"/>
      <c r="T376" s="30"/>
      <c r="U376" s="23"/>
      <c r="V376" s="23" t="s">
        <v>4065</v>
      </c>
      <c r="W376" s="23" t="s">
        <v>3233</v>
      </c>
      <c r="X376" s="23" t="s">
        <v>192</v>
      </c>
      <c r="Y376" s="23" t="s">
        <v>193</v>
      </c>
      <c r="Z376" s="23" t="s">
        <v>194</v>
      </c>
      <c r="AA376" s="23" t="s">
        <v>3234</v>
      </c>
      <c r="AB376" s="23" t="s">
        <v>196</v>
      </c>
      <c r="AC376" s="23" t="s">
        <v>3235</v>
      </c>
      <c r="AD376" s="23" t="s">
        <v>3236</v>
      </c>
      <c r="AE376" s="23" t="s">
        <v>3237</v>
      </c>
      <c r="AF376" s="23" t="s">
        <v>3234</v>
      </c>
      <c r="AG376" s="23" t="s">
        <v>3238</v>
      </c>
      <c r="AH376" s="23" t="s">
        <v>202</v>
      </c>
      <c r="AI376" s="23" t="s">
        <v>269</v>
      </c>
      <c r="AJ376" s="23" t="s">
        <v>3239</v>
      </c>
      <c r="AK376" s="23">
        <v>0</v>
      </c>
      <c r="AL376" s="23" t="s">
        <v>4445</v>
      </c>
      <c r="AM376" s="33">
        <v>0</v>
      </c>
      <c r="AN376" s="33" t="s">
        <v>207</v>
      </c>
      <c r="AO376" s="23" t="s">
        <v>208</v>
      </c>
      <c r="AP376" s="23" t="s">
        <v>78</v>
      </c>
      <c r="AQ376" s="23"/>
      <c r="AR376" s="23"/>
      <c r="AS376" s="23"/>
      <c r="AT376" s="23"/>
      <c r="AU376" s="36">
        <v>24.122</v>
      </c>
      <c r="AV376" s="36">
        <v>24.122</v>
      </c>
      <c r="AW376" s="36">
        <f t="shared" si="82"/>
        <v>24.122</v>
      </c>
      <c r="AX376" s="36">
        <f t="shared" si="92"/>
        <v>0</v>
      </c>
      <c r="AY376" s="36">
        <v>0</v>
      </c>
      <c r="AZ376" s="36"/>
      <c r="BA376" s="40">
        <v>400</v>
      </c>
      <c r="BB376" s="40">
        <v>110</v>
      </c>
      <c r="BC376" s="23" t="s">
        <v>210</v>
      </c>
      <c r="BD376" s="23" t="s">
        <v>210</v>
      </c>
      <c r="BE376" s="23" t="s">
        <v>211</v>
      </c>
      <c r="BF376" s="23">
        <v>0</v>
      </c>
      <c r="BG376" s="23" t="s">
        <v>212</v>
      </c>
      <c r="BH376" s="23" t="s">
        <v>209</v>
      </c>
      <c r="BI376" s="23" t="s">
        <v>210</v>
      </c>
      <c r="BJ376" s="23">
        <v>0</v>
      </c>
      <c r="BK376" s="23" t="s">
        <v>209</v>
      </c>
      <c r="BL376" s="23">
        <v>0</v>
      </c>
      <c r="BM376" s="23" t="s">
        <v>488</v>
      </c>
      <c r="BN376" s="23">
        <v>75711118</v>
      </c>
      <c r="BO376" s="23"/>
      <c r="BP376" s="23" t="s">
        <v>209</v>
      </c>
      <c r="BQ376" s="49">
        <f t="shared" si="83"/>
        <v>24.122</v>
      </c>
      <c r="BR376" s="49">
        <f t="shared" si="81"/>
        <v>24.122</v>
      </c>
      <c r="BS376" s="49">
        <f t="shared" si="84"/>
        <v>5.122</v>
      </c>
      <c r="BT376" s="49">
        <f t="shared" si="85"/>
        <v>19</v>
      </c>
      <c r="BU376" s="49">
        <f t="shared" si="93"/>
        <v>0</v>
      </c>
      <c r="BV376" s="49">
        <f t="shared" si="86"/>
        <v>0</v>
      </c>
      <c r="BW376" s="49">
        <f t="shared" si="87"/>
        <v>0</v>
      </c>
      <c r="BX376" s="49">
        <f t="shared" si="88"/>
        <v>5.122</v>
      </c>
      <c r="BY376" s="49">
        <v>5.122</v>
      </c>
      <c r="BZ376" s="49" t="s">
        <v>4078</v>
      </c>
      <c r="CA376" s="49" t="s">
        <v>4088</v>
      </c>
      <c r="CB376" s="36"/>
      <c r="CC376" s="36"/>
      <c r="CD376" s="36"/>
      <c r="CE376" s="36">
        <f t="shared" si="89"/>
        <v>19</v>
      </c>
      <c r="CF376" s="36">
        <v>19</v>
      </c>
      <c r="CG376" s="36" t="s">
        <v>4066</v>
      </c>
      <c r="CH376" s="36" t="s">
        <v>4440</v>
      </c>
      <c r="CI376" s="36"/>
      <c r="CJ376" s="36"/>
      <c r="CK376" s="36"/>
      <c r="CL376" s="36"/>
      <c r="CM376" s="36"/>
      <c r="CN376" s="36"/>
      <c r="CO376" s="36"/>
      <c r="CP376" s="36"/>
      <c r="CQ376" s="36">
        <f t="shared" si="90"/>
        <v>0</v>
      </c>
      <c r="CR376" s="36"/>
      <c r="CS376" s="36"/>
      <c r="CT376" s="36"/>
      <c r="CU376" s="36"/>
      <c r="CV376" s="36"/>
      <c r="CW376" s="36"/>
      <c r="CX376" s="59">
        <f t="shared" si="80"/>
        <v>0</v>
      </c>
      <c r="CY376" s="36"/>
      <c r="CZ376" s="36"/>
      <c r="DA376" s="36"/>
      <c r="DB376" s="36"/>
      <c r="DC376" s="36"/>
      <c r="DD376" s="36"/>
      <c r="DE376" s="59">
        <f t="shared" si="91"/>
        <v>23.54</v>
      </c>
      <c r="DF376" s="59">
        <v>5.12</v>
      </c>
      <c r="DG376" s="59">
        <v>18.42</v>
      </c>
      <c r="DH376" s="59"/>
      <c r="DI376" s="59"/>
      <c r="DJ376" s="59"/>
      <c r="DK376" s="59" t="s">
        <v>4070</v>
      </c>
      <c r="DL376" s="59">
        <v>100</v>
      </c>
      <c r="DM376" s="23">
        <v>0</v>
      </c>
    </row>
    <row r="377" s="9" customFormat="1" ht="70" customHeight="1" spans="1:117">
      <c r="A377" s="23"/>
      <c r="B377" s="23"/>
      <c r="C377" s="23"/>
      <c r="D377" s="23"/>
      <c r="E377" s="23"/>
      <c r="F377" s="23"/>
      <c r="G377" s="23"/>
      <c r="H377" s="23"/>
      <c r="I377" s="23"/>
      <c r="J377" s="23"/>
      <c r="K377" s="23"/>
      <c r="L377" s="23"/>
      <c r="M377" s="23"/>
      <c r="N377" s="23"/>
      <c r="O377" s="23"/>
      <c r="P377" s="23"/>
      <c r="Q377" s="23">
        <f>SUBTOTAL(103,$W$7:W377)*1</f>
        <v>371</v>
      </c>
      <c r="R377" s="23"/>
      <c r="S377" s="23"/>
      <c r="T377" s="23"/>
      <c r="U377" s="23"/>
      <c r="V377" s="23" t="s">
        <v>4065</v>
      </c>
      <c r="W377" s="23" t="s">
        <v>3240</v>
      </c>
      <c r="X377" s="23" t="s">
        <v>192</v>
      </c>
      <c r="Y377" s="23" t="s">
        <v>193</v>
      </c>
      <c r="Z377" s="23" t="s">
        <v>194</v>
      </c>
      <c r="AA377" s="23" t="s">
        <v>3241</v>
      </c>
      <c r="AB377" s="23" t="s">
        <v>196</v>
      </c>
      <c r="AC377" s="23" t="s">
        <v>35</v>
      </c>
      <c r="AD377" s="23" t="s">
        <v>3242</v>
      </c>
      <c r="AE377" s="23" t="s">
        <v>3243</v>
      </c>
      <c r="AF377" s="23" t="s">
        <v>3241</v>
      </c>
      <c r="AG377" s="23" t="s">
        <v>3241</v>
      </c>
      <c r="AH377" s="23" t="s">
        <v>202</v>
      </c>
      <c r="AI377" s="23" t="s">
        <v>269</v>
      </c>
      <c r="AJ377" s="23" t="s">
        <v>3244</v>
      </c>
      <c r="AK377" s="23">
        <v>0</v>
      </c>
      <c r="AL377" s="23" t="s">
        <v>3242</v>
      </c>
      <c r="AM377" s="33" t="s">
        <v>351</v>
      </c>
      <c r="AN377" s="33" t="s">
        <v>207</v>
      </c>
      <c r="AO377" s="23" t="s">
        <v>208</v>
      </c>
      <c r="AP377" s="23" t="s">
        <v>34</v>
      </c>
      <c r="AQ377" s="23"/>
      <c r="AR377" s="23"/>
      <c r="AS377" s="23"/>
      <c r="AT377" s="23"/>
      <c r="AU377" s="36">
        <v>47.114</v>
      </c>
      <c r="AV377" s="36">
        <v>47.114</v>
      </c>
      <c r="AW377" s="36">
        <f t="shared" si="82"/>
        <v>47.114</v>
      </c>
      <c r="AX377" s="36">
        <f t="shared" si="92"/>
        <v>0</v>
      </c>
      <c r="AY377" s="36">
        <v>0</v>
      </c>
      <c r="AZ377" s="36"/>
      <c r="BA377" s="40">
        <v>1320</v>
      </c>
      <c r="BB377" s="40">
        <v>213</v>
      </c>
      <c r="BC377" s="23" t="s">
        <v>210</v>
      </c>
      <c r="BD377" s="23" t="s">
        <v>210</v>
      </c>
      <c r="BE377" s="23" t="s">
        <v>211</v>
      </c>
      <c r="BF377" s="23">
        <v>0</v>
      </c>
      <c r="BG377" s="23" t="s">
        <v>212</v>
      </c>
      <c r="BH377" s="23" t="s">
        <v>210</v>
      </c>
      <c r="BI377" s="23" t="s">
        <v>210</v>
      </c>
      <c r="BJ377" s="23">
        <v>0</v>
      </c>
      <c r="BK377" s="23" t="s">
        <v>210</v>
      </c>
      <c r="BL377" s="23">
        <v>0</v>
      </c>
      <c r="BM377" s="23" t="s">
        <v>3245</v>
      </c>
      <c r="BN377" s="23">
        <v>75415589</v>
      </c>
      <c r="BO377" s="23"/>
      <c r="BP377" s="23" t="s">
        <v>209</v>
      </c>
      <c r="BQ377" s="49">
        <f t="shared" si="83"/>
        <v>47.114</v>
      </c>
      <c r="BR377" s="49">
        <f t="shared" si="81"/>
        <v>47.114</v>
      </c>
      <c r="BS377" s="49">
        <f t="shared" si="84"/>
        <v>9.114</v>
      </c>
      <c r="BT377" s="49">
        <f t="shared" si="85"/>
        <v>38</v>
      </c>
      <c r="BU377" s="49">
        <f t="shared" si="93"/>
        <v>0</v>
      </c>
      <c r="BV377" s="49">
        <f t="shared" si="86"/>
        <v>0</v>
      </c>
      <c r="BW377" s="49">
        <f t="shared" si="87"/>
        <v>0</v>
      </c>
      <c r="BX377" s="49">
        <f t="shared" si="88"/>
        <v>9.114</v>
      </c>
      <c r="BY377" s="49">
        <v>9.114</v>
      </c>
      <c r="BZ377" s="49" t="s">
        <v>4078</v>
      </c>
      <c r="CA377" s="49" t="s">
        <v>4088</v>
      </c>
      <c r="CB377" s="36"/>
      <c r="CC377" s="36"/>
      <c r="CD377" s="36"/>
      <c r="CE377" s="36">
        <f t="shared" si="89"/>
        <v>38</v>
      </c>
      <c r="CF377" s="36">
        <v>38</v>
      </c>
      <c r="CG377" s="36" t="s">
        <v>4066</v>
      </c>
      <c r="CH377" s="36" t="s">
        <v>4440</v>
      </c>
      <c r="CI377" s="36"/>
      <c r="CJ377" s="36"/>
      <c r="CK377" s="36"/>
      <c r="CL377" s="36"/>
      <c r="CM377" s="36"/>
      <c r="CN377" s="36"/>
      <c r="CO377" s="36"/>
      <c r="CP377" s="36"/>
      <c r="CQ377" s="36">
        <f t="shared" si="90"/>
        <v>0</v>
      </c>
      <c r="CR377" s="36"/>
      <c r="CS377" s="36"/>
      <c r="CT377" s="36"/>
      <c r="CU377" s="36"/>
      <c r="CV377" s="36"/>
      <c r="CW377" s="36"/>
      <c r="CX377" s="59">
        <f t="shared" si="80"/>
        <v>0</v>
      </c>
      <c r="CY377" s="36"/>
      <c r="CZ377" s="36"/>
      <c r="DA377" s="36"/>
      <c r="DB377" s="36"/>
      <c r="DC377" s="36"/>
      <c r="DD377" s="36"/>
      <c r="DE377" s="59">
        <f t="shared" si="91"/>
        <v>37.68</v>
      </c>
      <c r="DF377" s="59">
        <v>9.11</v>
      </c>
      <c r="DG377" s="59">
        <v>28.57</v>
      </c>
      <c r="DH377" s="59"/>
      <c r="DI377" s="59"/>
      <c r="DJ377" s="59"/>
      <c r="DK377" s="59" t="s">
        <v>4070</v>
      </c>
      <c r="DL377" s="59">
        <v>1</v>
      </c>
      <c r="DM377" s="23" t="s">
        <v>4194</v>
      </c>
    </row>
    <row r="378" s="9" customFormat="1" ht="70" customHeight="1" spans="1:117">
      <c r="A378" s="23"/>
      <c r="B378" s="23"/>
      <c r="C378" s="23"/>
      <c r="D378" s="23"/>
      <c r="E378" s="23"/>
      <c r="F378" s="23"/>
      <c r="G378" s="23"/>
      <c r="H378" s="23"/>
      <c r="I378" s="23"/>
      <c r="J378" s="23"/>
      <c r="K378" s="23"/>
      <c r="L378" s="23"/>
      <c r="M378" s="23"/>
      <c r="N378" s="23"/>
      <c r="O378" s="23"/>
      <c r="P378" s="23"/>
      <c r="Q378" s="23">
        <f>SUBTOTAL(103,$W$7:W378)*1</f>
        <v>372</v>
      </c>
      <c r="R378" s="23"/>
      <c r="S378" s="23"/>
      <c r="T378" s="30"/>
      <c r="U378" s="23"/>
      <c r="V378" s="23" t="s">
        <v>4065</v>
      </c>
      <c r="W378" s="23" t="s">
        <v>3246</v>
      </c>
      <c r="X378" s="23" t="s">
        <v>192</v>
      </c>
      <c r="Y378" s="23" t="s">
        <v>193</v>
      </c>
      <c r="Z378" s="23" t="s">
        <v>194</v>
      </c>
      <c r="AA378" s="23" t="s">
        <v>3247</v>
      </c>
      <c r="AB378" s="23" t="s">
        <v>196</v>
      </c>
      <c r="AC378" s="23" t="s">
        <v>25</v>
      </c>
      <c r="AD378" s="23" t="s">
        <v>3248</v>
      </c>
      <c r="AE378" s="23" t="s">
        <v>3249</v>
      </c>
      <c r="AF378" s="23" t="s">
        <v>3247</v>
      </c>
      <c r="AG378" s="23" t="s">
        <v>3250</v>
      </c>
      <c r="AH378" s="23" t="s">
        <v>202</v>
      </c>
      <c r="AI378" s="23" t="s">
        <v>269</v>
      </c>
      <c r="AJ378" s="23" t="s">
        <v>3251</v>
      </c>
      <c r="AK378" s="23">
        <v>0</v>
      </c>
      <c r="AL378" s="23" t="s">
        <v>3252</v>
      </c>
      <c r="AM378" s="33" t="s">
        <v>351</v>
      </c>
      <c r="AN378" s="33" t="s">
        <v>207</v>
      </c>
      <c r="AO378" s="23" t="s">
        <v>208</v>
      </c>
      <c r="AP378" s="23" t="s">
        <v>24</v>
      </c>
      <c r="AQ378" s="23"/>
      <c r="AR378" s="23"/>
      <c r="AS378" s="23"/>
      <c r="AT378" s="23"/>
      <c r="AU378" s="36">
        <v>17.445</v>
      </c>
      <c r="AV378" s="36">
        <v>17.445</v>
      </c>
      <c r="AW378" s="36">
        <f t="shared" si="82"/>
        <v>17.445</v>
      </c>
      <c r="AX378" s="36">
        <f t="shared" si="92"/>
        <v>0</v>
      </c>
      <c r="AY378" s="36">
        <v>0</v>
      </c>
      <c r="AZ378" s="36"/>
      <c r="BA378" s="40">
        <v>62</v>
      </c>
      <c r="BB378" s="40">
        <v>11</v>
      </c>
      <c r="BC378" s="23" t="s">
        <v>210</v>
      </c>
      <c r="BD378" s="23" t="s">
        <v>210</v>
      </c>
      <c r="BE378" s="23" t="s">
        <v>211</v>
      </c>
      <c r="BF378" s="23">
        <v>0</v>
      </c>
      <c r="BG378" s="23" t="s">
        <v>212</v>
      </c>
      <c r="BH378" s="23" t="s">
        <v>210</v>
      </c>
      <c r="BI378" s="23" t="s">
        <v>210</v>
      </c>
      <c r="BJ378" s="23">
        <v>0</v>
      </c>
      <c r="BK378" s="23" t="s">
        <v>210</v>
      </c>
      <c r="BL378" s="23">
        <v>0</v>
      </c>
      <c r="BM378" s="23" t="s">
        <v>2661</v>
      </c>
      <c r="BN378" s="23">
        <v>13452249559</v>
      </c>
      <c r="BO378" s="23"/>
      <c r="BP378" s="23" t="s">
        <v>209</v>
      </c>
      <c r="BQ378" s="49">
        <f t="shared" si="83"/>
        <v>17.445</v>
      </c>
      <c r="BR378" s="49">
        <f t="shared" si="81"/>
        <v>17.445</v>
      </c>
      <c r="BS378" s="49">
        <f t="shared" si="84"/>
        <v>3.445</v>
      </c>
      <c r="BT378" s="49">
        <f t="shared" si="85"/>
        <v>14</v>
      </c>
      <c r="BU378" s="49">
        <f t="shared" si="93"/>
        <v>0</v>
      </c>
      <c r="BV378" s="49">
        <f t="shared" si="86"/>
        <v>0</v>
      </c>
      <c r="BW378" s="49">
        <f t="shared" si="87"/>
        <v>0</v>
      </c>
      <c r="BX378" s="49">
        <f t="shared" si="88"/>
        <v>3.445</v>
      </c>
      <c r="BY378" s="49">
        <v>3.445</v>
      </c>
      <c r="BZ378" s="49" t="s">
        <v>4078</v>
      </c>
      <c r="CA378" s="49" t="s">
        <v>4088</v>
      </c>
      <c r="CB378" s="36"/>
      <c r="CC378" s="36"/>
      <c r="CD378" s="36"/>
      <c r="CE378" s="36">
        <f t="shared" si="89"/>
        <v>14</v>
      </c>
      <c r="CF378" s="36">
        <v>14</v>
      </c>
      <c r="CG378" s="36" t="s">
        <v>4066</v>
      </c>
      <c r="CH378" s="36" t="s">
        <v>4440</v>
      </c>
      <c r="CI378" s="36"/>
      <c r="CJ378" s="36"/>
      <c r="CK378" s="36"/>
      <c r="CL378" s="36"/>
      <c r="CM378" s="36"/>
      <c r="CN378" s="36"/>
      <c r="CO378" s="36"/>
      <c r="CP378" s="36"/>
      <c r="CQ378" s="36">
        <f t="shared" si="90"/>
        <v>0</v>
      </c>
      <c r="CR378" s="36"/>
      <c r="CS378" s="36"/>
      <c r="CT378" s="36"/>
      <c r="CU378" s="36"/>
      <c r="CV378" s="36"/>
      <c r="CW378" s="36"/>
      <c r="CX378" s="59">
        <f t="shared" si="80"/>
        <v>0</v>
      </c>
      <c r="CY378" s="36"/>
      <c r="CZ378" s="36"/>
      <c r="DA378" s="36"/>
      <c r="DB378" s="36"/>
      <c r="DC378" s="36"/>
      <c r="DD378" s="36"/>
      <c r="DE378" s="59">
        <f t="shared" si="91"/>
        <v>17.1</v>
      </c>
      <c r="DF378" s="59">
        <v>3.1</v>
      </c>
      <c r="DG378" s="59">
        <v>14</v>
      </c>
      <c r="DH378" s="59"/>
      <c r="DI378" s="59"/>
      <c r="DJ378" s="59"/>
      <c r="DK378" s="59" t="s">
        <v>4070</v>
      </c>
      <c r="DL378" s="59">
        <v>1</v>
      </c>
      <c r="DM378" s="23" t="s">
        <v>4071</v>
      </c>
    </row>
    <row r="379" s="9" customFormat="1" ht="70" customHeight="1" spans="1:117">
      <c r="A379" s="23"/>
      <c r="B379" s="23"/>
      <c r="C379" s="23"/>
      <c r="D379" s="23"/>
      <c r="E379" s="23"/>
      <c r="F379" s="23"/>
      <c r="G379" s="23"/>
      <c r="H379" s="23"/>
      <c r="I379" s="23"/>
      <c r="J379" s="23"/>
      <c r="K379" s="23"/>
      <c r="L379" s="23"/>
      <c r="M379" s="23"/>
      <c r="N379" s="23"/>
      <c r="O379" s="23"/>
      <c r="P379" s="23"/>
      <c r="Q379" s="23">
        <f>SUBTOTAL(103,$W$7:W379)*1</f>
        <v>373</v>
      </c>
      <c r="R379" s="23"/>
      <c r="S379" s="23"/>
      <c r="T379" s="23"/>
      <c r="U379" s="23"/>
      <c r="V379" s="23" t="s">
        <v>4065</v>
      </c>
      <c r="W379" s="23" t="s">
        <v>3253</v>
      </c>
      <c r="X379" s="23" t="s">
        <v>192</v>
      </c>
      <c r="Y379" s="23" t="s">
        <v>193</v>
      </c>
      <c r="Z379" s="23" t="s">
        <v>194</v>
      </c>
      <c r="AA379" s="23" t="s">
        <v>3254</v>
      </c>
      <c r="AB379" s="23" t="s">
        <v>196</v>
      </c>
      <c r="AC379" s="23" t="s">
        <v>25</v>
      </c>
      <c r="AD379" s="23" t="s">
        <v>3255</v>
      </c>
      <c r="AE379" s="23" t="s">
        <v>3256</v>
      </c>
      <c r="AF379" s="23" t="s">
        <v>3254</v>
      </c>
      <c r="AG379" s="23" t="s">
        <v>3257</v>
      </c>
      <c r="AH379" s="23" t="s">
        <v>202</v>
      </c>
      <c r="AI379" s="23" t="s">
        <v>269</v>
      </c>
      <c r="AJ379" s="23" t="s">
        <v>3258</v>
      </c>
      <c r="AK379" s="23">
        <v>0</v>
      </c>
      <c r="AL379" s="23" t="s">
        <v>3259</v>
      </c>
      <c r="AM379" s="33" t="s">
        <v>351</v>
      </c>
      <c r="AN379" s="33" t="s">
        <v>207</v>
      </c>
      <c r="AO379" s="23" t="s">
        <v>208</v>
      </c>
      <c r="AP379" s="23" t="s">
        <v>24</v>
      </c>
      <c r="AQ379" s="23"/>
      <c r="AR379" s="23"/>
      <c r="AS379" s="23"/>
      <c r="AT379" s="23"/>
      <c r="AU379" s="36">
        <v>18.247</v>
      </c>
      <c r="AV379" s="36">
        <v>18.247</v>
      </c>
      <c r="AW379" s="36">
        <f t="shared" si="82"/>
        <v>18.247</v>
      </c>
      <c r="AX379" s="36">
        <f t="shared" si="92"/>
        <v>0</v>
      </c>
      <c r="AY379" s="36">
        <v>0</v>
      </c>
      <c r="AZ379" s="36"/>
      <c r="BA379" s="40">
        <v>65</v>
      </c>
      <c r="BB379" s="40">
        <v>14</v>
      </c>
      <c r="BC379" s="23" t="s">
        <v>210</v>
      </c>
      <c r="BD379" s="23" t="s">
        <v>210</v>
      </c>
      <c r="BE379" s="23" t="s">
        <v>211</v>
      </c>
      <c r="BF379" s="23">
        <v>0</v>
      </c>
      <c r="BG379" s="23" t="s">
        <v>212</v>
      </c>
      <c r="BH379" s="23" t="s">
        <v>210</v>
      </c>
      <c r="BI379" s="23" t="s">
        <v>210</v>
      </c>
      <c r="BJ379" s="23">
        <v>0</v>
      </c>
      <c r="BK379" s="23" t="s">
        <v>210</v>
      </c>
      <c r="BL379" s="23">
        <v>0</v>
      </c>
      <c r="BM379" s="23" t="s">
        <v>2661</v>
      </c>
      <c r="BN379" s="23">
        <v>13452249559</v>
      </c>
      <c r="BO379" s="23"/>
      <c r="BP379" s="23" t="s">
        <v>209</v>
      </c>
      <c r="BQ379" s="49">
        <f t="shared" si="83"/>
        <v>18.247</v>
      </c>
      <c r="BR379" s="49">
        <f t="shared" si="81"/>
        <v>18.247</v>
      </c>
      <c r="BS379" s="49">
        <f t="shared" si="84"/>
        <v>3.247</v>
      </c>
      <c r="BT379" s="49">
        <f t="shared" si="85"/>
        <v>15</v>
      </c>
      <c r="BU379" s="49">
        <f t="shared" si="93"/>
        <v>0</v>
      </c>
      <c r="BV379" s="49">
        <f t="shared" si="86"/>
        <v>0</v>
      </c>
      <c r="BW379" s="49">
        <f t="shared" si="87"/>
        <v>0</v>
      </c>
      <c r="BX379" s="49">
        <f t="shared" si="88"/>
        <v>3.247</v>
      </c>
      <c r="BY379" s="49">
        <v>3.247</v>
      </c>
      <c r="BZ379" s="49" t="s">
        <v>4078</v>
      </c>
      <c r="CA379" s="49" t="s">
        <v>4088</v>
      </c>
      <c r="CB379" s="36"/>
      <c r="CC379" s="36"/>
      <c r="CD379" s="36"/>
      <c r="CE379" s="36">
        <f t="shared" si="89"/>
        <v>15</v>
      </c>
      <c r="CF379" s="36">
        <v>15</v>
      </c>
      <c r="CG379" s="36" t="s">
        <v>4066</v>
      </c>
      <c r="CH379" s="36" t="s">
        <v>4440</v>
      </c>
      <c r="CI379" s="36"/>
      <c r="CJ379" s="36"/>
      <c r="CK379" s="36"/>
      <c r="CL379" s="36"/>
      <c r="CM379" s="36"/>
      <c r="CN379" s="36"/>
      <c r="CO379" s="36"/>
      <c r="CP379" s="36"/>
      <c r="CQ379" s="36">
        <f t="shared" si="90"/>
        <v>0</v>
      </c>
      <c r="CR379" s="36"/>
      <c r="CS379" s="36"/>
      <c r="CT379" s="36"/>
      <c r="CU379" s="36"/>
      <c r="CV379" s="36"/>
      <c r="CW379" s="36"/>
      <c r="CX379" s="59">
        <f t="shared" si="80"/>
        <v>0</v>
      </c>
      <c r="CY379" s="36"/>
      <c r="CZ379" s="36"/>
      <c r="DA379" s="36"/>
      <c r="DB379" s="36"/>
      <c r="DC379" s="36"/>
      <c r="DD379" s="36"/>
      <c r="DE379" s="59">
        <f t="shared" si="91"/>
        <v>17.89</v>
      </c>
      <c r="DF379" s="59">
        <v>2.89</v>
      </c>
      <c r="DG379" s="59">
        <v>15</v>
      </c>
      <c r="DH379" s="59"/>
      <c r="DI379" s="59"/>
      <c r="DJ379" s="59"/>
      <c r="DK379" s="59" t="s">
        <v>4070</v>
      </c>
      <c r="DL379" s="59">
        <v>1</v>
      </c>
      <c r="DM379" s="23" t="s">
        <v>4071</v>
      </c>
    </row>
    <row r="380" s="9" customFormat="1" ht="70" customHeight="1" spans="1:117">
      <c r="A380" s="23"/>
      <c r="B380" s="23"/>
      <c r="C380" s="23"/>
      <c r="D380" s="23"/>
      <c r="E380" s="23"/>
      <c r="F380" s="23"/>
      <c r="G380" s="23"/>
      <c r="H380" s="23"/>
      <c r="I380" s="23"/>
      <c r="J380" s="23"/>
      <c r="K380" s="23"/>
      <c r="L380" s="23"/>
      <c r="M380" s="23"/>
      <c r="N380" s="23"/>
      <c r="O380" s="23"/>
      <c r="P380" s="23"/>
      <c r="Q380" s="23">
        <f>SUBTOTAL(103,$W$7:W380)*1</f>
        <v>374</v>
      </c>
      <c r="R380" s="23"/>
      <c r="S380" s="23"/>
      <c r="T380" s="30"/>
      <c r="U380" s="23"/>
      <c r="V380" s="23" t="s">
        <v>4065</v>
      </c>
      <c r="W380" s="23" t="s">
        <v>3260</v>
      </c>
      <c r="X380" s="23" t="s">
        <v>192</v>
      </c>
      <c r="Y380" s="23" t="s">
        <v>193</v>
      </c>
      <c r="Z380" s="23" t="s">
        <v>194</v>
      </c>
      <c r="AA380" s="23" t="s">
        <v>3261</v>
      </c>
      <c r="AB380" s="23" t="s">
        <v>196</v>
      </c>
      <c r="AC380" s="23" t="s">
        <v>25</v>
      </c>
      <c r="AD380" s="23" t="s">
        <v>3262</v>
      </c>
      <c r="AE380" s="23" t="s">
        <v>3263</v>
      </c>
      <c r="AF380" s="23" t="s">
        <v>3261</v>
      </c>
      <c r="AG380" s="23" t="s">
        <v>3264</v>
      </c>
      <c r="AH380" s="23" t="s">
        <v>202</v>
      </c>
      <c r="AI380" s="23" t="s">
        <v>269</v>
      </c>
      <c r="AJ380" s="23" t="s">
        <v>3265</v>
      </c>
      <c r="AK380" s="23">
        <v>0</v>
      </c>
      <c r="AL380" s="23" t="s">
        <v>3266</v>
      </c>
      <c r="AM380" s="33" t="s">
        <v>351</v>
      </c>
      <c r="AN380" s="33" t="s">
        <v>207</v>
      </c>
      <c r="AO380" s="23" t="s">
        <v>208</v>
      </c>
      <c r="AP380" s="23" t="s">
        <v>24</v>
      </c>
      <c r="AQ380" s="23"/>
      <c r="AR380" s="23"/>
      <c r="AS380" s="23"/>
      <c r="AT380" s="23"/>
      <c r="AU380" s="36">
        <v>23.511</v>
      </c>
      <c r="AV380" s="36">
        <v>23.511</v>
      </c>
      <c r="AW380" s="36">
        <f t="shared" si="82"/>
        <v>23.511</v>
      </c>
      <c r="AX380" s="36">
        <f t="shared" si="92"/>
        <v>0</v>
      </c>
      <c r="AY380" s="36">
        <v>0</v>
      </c>
      <c r="AZ380" s="36"/>
      <c r="BA380" s="40">
        <v>110</v>
      </c>
      <c r="BB380" s="40">
        <v>34</v>
      </c>
      <c r="BC380" s="23" t="s">
        <v>210</v>
      </c>
      <c r="BD380" s="23" t="s">
        <v>210</v>
      </c>
      <c r="BE380" s="23" t="s">
        <v>211</v>
      </c>
      <c r="BF380" s="23">
        <v>0</v>
      </c>
      <c r="BG380" s="23" t="s">
        <v>212</v>
      </c>
      <c r="BH380" s="23" t="s">
        <v>210</v>
      </c>
      <c r="BI380" s="23" t="s">
        <v>210</v>
      </c>
      <c r="BJ380" s="23">
        <v>0</v>
      </c>
      <c r="BK380" s="23" t="s">
        <v>210</v>
      </c>
      <c r="BL380" s="23">
        <v>0</v>
      </c>
      <c r="BM380" s="23" t="s">
        <v>2661</v>
      </c>
      <c r="BN380" s="23">
        <v>13452249559</v>
      </c>
      <c r="BO380" s="23"/>
      <c r="BP380" s="23" t="s">
        <v>209</v>
      </c>
      <c r="BQ380" s="49">
        <f t="shared" si="83"/>
        <v>23.511</v>
      </c>
      <c r="BR380" s="49">
        <f t="shared" si="81"/>
        <v>23.511</v>
      </c>
      <c r="BS380" s="49">
        <f t="shared" si="84"/>
        <v>4.511</v>
      </c>
      <c r="BT380" s="49">
        <f t="shared" si="85"/>
        <v>19</v>
      </c>
      <c r="BU380" s="49">
        <f t="shared" si="93"/>
        <v>0</v>
      </c>
      <c r="BV380" s="49">
        <f t="shared" si="86"/>
        <v>0</v>
      </c>
      <c r="BW380" s="49">
        <f t="shared" si="87"/>
        <v>0</v>
      </c>
      <c r="BX380" s="49">
        <f t="shared" si="88"/>
        <v>4.511</v>
      </c>
      <c r="BY380" s="49">
        <v>4.511</v>
      </c>
      <c r="BZ380" s="49" t="s">
        <v>4078</v>
      </c>
      <c r="CA380" s="49" t="s">
        <v>4088</v>
      </c>
      <c r="CB380" s="36"/>
      <c r="CC380" s="36"/>
      <c r="CD380" s="36"/>
      <c r="CE380" s="36">
        <f t="shared" si="89"/>
        <v>19</v>
      </c>
      <c r="CF380" s="36">
        <v>19</v>
      </c>
      <c r="CG380" s="36" t="s">
        <v>4066</v>
      </c>
      <c r="CH380" s="36" t="s">
        <v>4440</v>
      </c>
      <c r="CI380" s="36"/>
      <c r="CJ380" s="36"/>
      <c r="CK380" s="36"/>
      <c r="CL380" s="36"/>
      <c r="CM380" s="36"/>
      <c r="CN380" s="36"/>
      <c r="CO380" s="36"/>
      <c r="CP380" s="36"/>
      <c r="CQ380" s="36">
        <f t="shared" si="90"/>
        <v>0</v>
      </c>
      <c r="CR380" s="36"/>
      <c r="CS380" s="36"/>
      <c r="CT380" s="36"/>
      <c r="CU380" s="36"/>
      <c r="CV380" s="36"/>
      <c r="CW380" s="36"/>
      <c r="CX380" s="59">
        <f t="shared" ref="CX380:CX443" si="94">CY380</f>
        <v>0</v>
      </c>
      <c r="CY380" s="36"/>
      <c r="CZ380" s="36"/>
      <c r="DA380" s="36"/>
      <c r="DB380" s="36"/>
      <c r="DC380" s="36"/>
      <c r="DD380" s="36"/>
      <c r="DE380" s="59">
        <f t="shared" si="91"/>
        <v>23.05</v>
      </c>
      <c r="DF380" s="59">
        <v>4.05</v>
      </c>
      <c r="DG380" s="59">
        <v>19</v>
      </c>
      <c r="DH380" s="59"/>
      <c r="DI380" s="59"/>
      <c r="DJ380" s="59"/>
      <c r="DK380" s="59" t="s">
        <v>4070</v>
      </c>
      <c r="DL380" s="59">
        <v>1</v>
      </c>
      <c r="DM380" s="23" t="s">
        <v>4071</v>
      </c>
    </row>
    <row r="381" s="9" customFormat="1" ht="70" customHeight="1" spans="1:117">
      <c r="A381" s="23"/>
      <c r="B381" s="23"/>
      <c r="C381" s="23"/>
      <c r="D381" s="23"/>
      <c r="E381" s="23"/>
      <c r="F381" s="23"/>
      <c r="G381" s="23"/>
      <c r="H381" s="23"/>
      <c r="I381" s="23"/>
      <c r="J381" s="23"/>
      <c r="K381" s="23"/>
      <c r="L381" s="23"/>
      <c r="M381" s="23"/>
      <c r="N381" s="23"/>
      <c r="O381" s="23"/>
      <c r="P381" s="23"/>
      <c r="Q381" s="23">
        <f>SUBTOTAL(103,$W$7:W381)*1</f>
        <v>375</v>
      </c>
      <c r="R381" s="23"/>
      <c r="S381" s="23"/>
      <c r="T381" s="23"/>
      <c r="U381" s="23"/>
      <c r="V381" s="23" t="s">
        <v>4065</v>
      </c>
      <c r="W381" s="23" t="s">
        <v>3267</v>
      </c>
      <c r="X381" s="23" t="s">
        <v>192</v>
      </c>
      <c r="Y381" s="23" t="s">
        <v>193</v>
      </c>
      <c r="Z381" s="23" t="s">
        <v>194</v>
      </c>
      <c r="AA381" s="23" t="s">
        <v>3268</v>
      </c>
      <c r="AB381" s="23" t="s">
        <v>196</v>
      </c>
      <c r="AC381" s="23" t="s">
        <v>25</v>
      </c>
      <c r="AD381" s="23" t="s">
        <v>3269</v>
      </c>
      <c r="AE381" s="23" t="s">
        <v>3270</v>
      </c>
      <c r="AF381" s="23" t="s">
        <v>3268</v>
      </c>
      <c r="AG381" s="23" t="s">
        <v>3271</v>
      </c>
      <c r="AH381" s="23" t="s">
        <v>202</v>
      </c>
      <c r="AI381" s="23" t="s">
        <v>269</v>
      </c>
      <c r="AJ381" s="23" t="s">
        <v>3272</v>
      </c>
      <c r="AK381" s="23">
        <v>0</v>
      </c>
      <c r="AL381" s="23" t="s">
        <v>3273</v>
      </c>
      <c r="AM381" s="33" t="s">
        <v>351</v>
      </c>
      <c r="AN381" s="33" t="s">
        <v>207</v>
      </c>
      <c r="AO381" s="23" t="s">
        <v>208</v>
      </c>
      <c r="AP381" s="23" t="s">
        <v>24</v>
      </c>
      <c r="AQ381" s="23"/>
      <c r="AR381" s="23"/>
      <c r="AS381" s="23"/>
      <c r="AT381" s="23"/>
      <c r="AU381" s="36">
        <v>16.347</v>
      </c>
      <c r="AV381" s="36">
        <v>16.347</v>
      </c>
      <c r="AW381" s="36">
        <f t="shared" si="82"/>
        <v>16.347</v>
      </c>
      <c r="AX381" s="36">
        <f t="shared" si="92"/>
        <v>0</v>
      </c>
      <c r="AY381" s="36">
        <v>0</v>
      </c>
      <c r="AZ381" s="36"/>
      <c r="BA381" s="40">
        <v>200</v>
      </c>
      <c r="BB381" s="40">
        <v>47</v>
      </c>
      <c r="BC381" s="23" t="s">
        <v>210</v>
      </c>
      <c r="BD381" s="23" t="s">
        <v>210</v>
      </c>
      <c r="BE381" s="23" t="s">
        <v>211</v>
      </c>
      <c r="BF381" s="23">
        <v>0</v>
      </c>
      <c r="BG381" s="23" t="s">
        <v>212</v>
      </c>
      <c r="BH381" s="23" t="s">
        <v>210</v>
      </c>
      <c r="BI381" s="23" t="s">
        <v>210</v>
      </c>
      <c r="BJ381" s="23">
        <v>0</v>
      </c>
      <c r="BK381" s="23" t="s">
        <v>210</v>
      </c>
      <c r="BL381" s="23">
        <v>0</v>
      </c>
      <c r="BM381" s="23" t="s">
        <v>3274</v>
      </c>
      <c r="BN381" s="23">
        <v>15223934826</v>
      </c>
      <c r="BO381" s="23"/>
      <c r="BP381" s="23" t="s">
        <v>209</v>
      </c>
      <c r="BQ381" s="49">
        <f t="shared" si="83"/>
        <v>16.347</v>
      </c>
      <c r="BR381" s="49">
        <f t="shared" si="81"/>
        <v>16.347</v>
      </c>
      <c r="BS381" s="49">
        <f t="shared" si="84"/>
        <v>3.347</v>
      </c>
      <c r="BT381" s="49">
        <f t="shared" si="85"/>
        <v>13</v>
      </c>
      <c r="BU381" s="49">
        <f t="shared" si="93"/>
        <v>0</v>
      </c>
      <c r="BV381" s="49">
        <f t="shared" si="86"/>
        <v>0</v>
      </c>
      <c r="BW381" s="49">
        <f t="shared" si="87"/>
        <v>0</v>
      </c>
      <c r="BX381" s="49">
        <f t="shared" si="88"/>
        <v>3.347</v>
      </c>
      <c r="BY381" s="49">
        <v>3.347</v>
      </c>
      <c r="BZ381" s="49" t="s">
        <v>4078</v>
      </c>
      <c r="CA381" s="49" t="s">
        <v>4088</v>
      </c>
      <c r="CB381" s="36"/>
      <c r="CC381" s="36"/>
      <c r="CD381" s="36"/>
      <c r="CE381" s="36">
        <f t="shared" si="89"/>
        <v>13</v>
      </c>
      <c r="CF381" s="36">
        <v>13</v>
      </c>
      <c r="CG381" s="36" t="s">
        <v>4066</v>
      </c>
      <c r="CH381" s="36" t="s">
        <v>4440</v>
      </c>
      <c r="CI381" s="36"/>
      <c r="CJ381" s="36"/>
      <c r="CK381" s="36"/>
      <c r="CL381" s="36"/>
      <c r="CM381" s="36"/>
      <c r="CN381" s="36"/>
      <c r="CO381" s="36"/>
      <c r="CP381" s="36"/>
      <c r="CQ381" s="36">
        <f t="shared" si="90"/>
        <v>0</v>
      </c>
      <c r="CR381" s="36"/>
      <c r="CS381" s="36"/>
      <c r="CT381" s="36"/>
      <c r="CU381" s="36"/>
      <c r="CV381" s="36"/>
      <c r="CW381" s="36"/>
      <c r="CX381" s="59">
        <f t="shared" si="94"/>
        <v>0</v>
      </c>
      <c r="CY381" s="36"/>
      <c r="CZ381" s="36"/>
      <c r="DA381" s="36"/>
      <c r="DB381" s="36"/>
      <c r="DC381" s="36"/>
      <c r="DD381" s="36"/>
      <c r="DE381" s="59">
        <f t="shared" si="91"/>
        <v>16.35</v>
      </c>
      <c r="DF381" s="59">
        <v>3.35</v>
      </c>
      <c r="DG381" s="59">
        <v>13</v>
      </c>
      <c r="DH381" s="59"/>
      <c r="DI381" s="59"/>
      <c r="DJ381" s="59"/>
      <c r="DK381" s="59" t="s">
        <v>4070</v>
      </c>
      <c r="DL381" s="59">
        <v>1</v>
      </c>
      <c r="DM381" s="23" t="s">
        <v>4071</v>
      </c>
    </row>
    <row r="382" s="9" customFormat="1" ht="70" customHeight="1" spans="1:117">
      <c r="A382" s="23"/>
      <c r="B382" s="23"/>
      <c r="C382" s="23"/>
      <c r="D382" s="23"/>
      <c r="E382" s="23"/>
      <c r="F382" s="23"/>
      <c r="G382" s="23"/>
      <c r="H382" s="23"/>
      <c r="I382" s="23"/>
      <c r="J382" s="23"/>
      <c r="K382" s="23"/>
      <c r="L382" s="23"/>
      <c r="M382" s="23"/>
      <c r="N382" s="23"/>
      <c r="O382" s="23"/>
      <c r="P382" s="23"/>
      <c r="Q382" s="23">
        <f>SUBTOTAL(103,$W$7:W382)*1</f>
        <v>376</v>
      </c>
      <c r="R382" s="23"/>
      <c r="S382" s="23"/>
      <c r="T382" s="30"/>
      <c r="U382" s="23"/>
      <c r="V382" s="23" t="s">
        <v>4065</v>
      </c>
      <c r="W382" s="23" t="s">
        <v>3275</v>
      </c>
      <c r="X382" s="23" t="s">
        <v>192</v>
      </c>
      <c r="Y382" s="23" t="s">
        <v>193</v>
      </c>
      <c r="Z382" s="23" t="s">
        <v>194</v>
      </c>
      <c r="AA382" s="23" t="s">
        <v>3276</v>
      </c>
      <c r="AB382" s="23" t="s">
        <v>196</v>
      </c>
      <c r="AC382" s="23" t="s">
        <v>25</v>
      </c>
      <c r="AD382" s="23" t="s">
        <v>3277</v>
      </c>
      <c r="AE382" s="23" t="s">
        <v>3278</v>
      </c>
      <c r="AF382" s="23" t="s">
        <v>3276</v>
      </c>
      <c r="AG382" s="23" t="s">
        <v>3279</v>
      </c>
      <c r="AH382" s="23" t="s">
        <v>202</v>
      </c>
      <c r="AI382" s="23" t="s">
        <v>269</v>
      </c>
      <c r="AJ382" s="23" t="s">
        <v>3280</v>
      </c>
      <c r="AK382" s="23">
        <v>0</v>
      </c>
      <c r="AL382" s="23" t="s">
        <v>3281</v>
      </c>
      <c r="AM382" s="33" t="s">
        <v>351</v>
      </c>
      <c r="AN382" s="33" t="s">
        <v>207</v>
      </c>
      <c r="AO382" s="23" t="s">
        <v>208</v>
      </c>
      <c r="AP382" s="23" t="s">
        <v>24</v>
      </c>
      <c r="AQ382" s="23"/>
      <c r="AR382" s="23"/>
      <c r="AS382" s="23"/>
      <c r="AT382" s="23"/>
      <c r="AU382" s="36">
        <v>27.633</v>
      </c>
      <c r="AV382" s="36">
        <v>27.633</v>
      </c>
      <c r="AW382" s="36">
        <f t="shared" si="82"/>
        <v>27.633</v>
      </c>
      <c r="AX382" s="36">
        <f t="shared" si="92"/>
        <v>0</v>
      </c>
      <c r="AY382" s="36">
        <v>0</v>
      </c>
      <c r="AZ382" s="36"/>
      <c r="BA382" s="40">
        <v>550</v>
      </c>
      <c r="BB382" s="40">
        <v>101</v>
      </c>
      <c r="BC382" s="23" t="s">
        <v>210</v>
      </c>
      <c r="BD382" s="23" t="s">
        <v>210</v>
      </c>
      <c r="BE382" s="23" t="s">
        <v>211</v>
      </c>
      <c r="BF382" s="23">
        <v>0</v>
      </c>
      <c r="BG382" s="23" t="s">
        <v>212</v>
      </c>
      <c r="BH382" s="23" t="s">
        <v>210</v>
      </c>
      <c r="BI382" s="23" t="s">
        <v>210</v>
      </c>
      <c r="BJ382" s="23">
        <v>0</v>
      </c>
      <c r="BK382" s="23" t="s">
        <v>210</v>
      </c>
      <c r="BL382" s="23">
        <v>0</v>
      </c>
      <c r="BM382" s="23" t="s">
        <v>3274</v>
      </c>
      <c r="BN382" s="23">
        <v>15223934826</v>
      </c>
      <c r="BO382" s="23"/>
      <c r="BP382" s="23" t="s">
        <v>209</v>
      </c>
      <c r="BQ382" s="49">
        <f t="shared" si="83"/>
        <v>27.633</v>
      </c>
      <c r="BR382" s="49">
        <f t="shared" si="81"/>
        <v>27.633</v>
      </c>
      <c r="BS382" s="49">
        <f t="shared" si="84"/>
        <v>5.633</v>
      </c>
      <c r="BT382" s="49">
        <f t="shared" si="85"/>
        <v>22</v>
      </c>
      <c r="BU382" s="49">
        <f t="shared" si="93"/>
        <v>0</v>
      </c>
      <c r="BV382" s="49">
        <f t="shared" si="86"/>
        <v>0</v>
      </c>
      <c r="BW382" s="49">
        <f t="shared" si="87"/>
        <v>0</v>
      </c>
      <c r="BX382" s="49">
        <f t="shared" si="88"/>
        <v>5.633</v>
      </c>
      <c r="BY382" s="49">
        <v>5.633</v>
      </c>
      <c r="BZ382" s="52" t="s">
        <v>4078</v>
      </c>
      <c r="CA382" s="52" t="s">
        <v>4079</v>
      </c>
      <c r="CB382" s="36"/>
      <c r="CC382" s="36"/>
      <c r="CD382" s="36"/>
      <c r="CE382" s="36">
        <f t="shared" si="89"/>
        <v>22</v>
      </c>
      <c r="CF382" s="36">
        <v>22</v>
      </c>
      <c r="CG382" s="36" t="s">
        <v>4066</v>
      </c>
      <c r="CH382" s="36" t="s">
        <v>4440</v>
      </c>
      <c r="CI382" s="36"/>
      <c r="CJ382" s="36"/>
      <c r="CK382" s="36"/>
      <c r="CL382" s="36"/>
      <c r="CM382" s="36"/>
      <c r="CN382" s="36"/>
      <c r="CO382" s="36"/>
      <c r="CP382" s="36"/>
      <c r="CQ382" s="36">
        <f t="shared" si="90"/>
        <v>0</v>
      </c>
      <c r="CR382" s="36"/>
      <c r="CS382" s="36"/>
      <c r="CT382" s="36"/>
      <c r="CU382" s="36"/>
      <c r="CV382" s="36"/>
      <c r="CW382" s="36"/>
      <c r="CX382" s="59">
        <f t="shared" si="94"/>
        <v>0</v>
      </c>
      <c r="CY382" s="36"/>
      <c r="CZ382" s="36"/>
      <c r="DA382" s="36"/>
      <c r="DB382" s="36"/>
      <c r="DC382" s="36"/>
      <c r="DD382" s="36"/>
      <c r="DE382" s="59">
        <f t="shared" si="91"/>
        <v>27.63</v>
      </c>
      <c r="DF382" s="59">
        <v>5.63</v>
      </c>
      <c r="DG382" s="59">
        <v>22</v>
      </c>
      <c r="DH382" s="59"/>
      <c r="DI382" s="59"/>
      <c r="DJ382" s="59"/>
      <c r="DK382" s="59" t="s">
        <v>4070</v>
      </c>
      <c r="DL382" s="59">
        <v>1</v>
      </c>
      <c r="DM382" s="23" t="s">
        <v>4071</v>
      </c>
    </row>
    <row r="383" s="9" customFormat="1" ht="70" customHeight="1" spans="1:117">
      <c r="A383" s="23"/>
      <c r="B383" s="23"/>
      <c r="C383" s="23"/>
      <c r="D383" s="23"/>
      <c r="E383" s="23"/>
      <c r="F383" s="23"/>
      <c r="G383" s="23"/>
      <c r="H383" s="23"/>
      <c r="I383" s="23"/>
      <c r="J383" s="23"/>
      <c r="K383" s="23"/>
      <c r="L383" s="23"/>
      <c r="M383" s="23"/>
      <c r="N383" s="23"/>
      <c r="O383" s="23"/>
      <c r="P383" s="23"/>
      <c r="Q383" s="23">
        <f>SUBTOTAL(103,$W$7:W383)*1</f>
        <v>377</v>
      </c>
      <c r="R383" s="23"/>
      <c r="S383" s="23"/>
      <c r="T383" s="23"/>
      <c r="U383" s="23"/>
      <c r="V383" s="23" t="s">
        <v>4065</v>
      </c>
      <c r="W383" s="23" t="s">
        <v>3282</v>
      </c>
      <c r="X383" s="23" t="s">
        <v>192</v>
      </c>
      <c r="Y383" s="23" t="s">
        <v>193</v>
      </c>
      <c r="Z383" s="23" t="s">
        <v>194</v>
      </c>
      <c r="AA383" s="23" t="s">
        <v>3283</v>
      </c>
      <c r="AB383" s="23" t="s">
        <v>196</v>
      </c>
      <c r="AC383" s="23" t="s">
        <v>25</v>
      </c>
      <c r="AD383" s="23" t="s">
        <v>3284</v>
      </c>
      <c r="AE383" s="23" t="s">
        <v>3285</v>
      </c>
      <c r="AF383" s="23" t="s">
        <v>3283</v>
      </c>
      <c r="AG383" s="23" t="s">
        <v>3286</v>
      </c>
      <c r="AH383" s="23" t="s">
        <v>202</v>
      </c>
      <c r="AI383" s="23" t="s">
        <v>269</v>
      </c>
      <c r="AJ383" s="23" t="s">
        <v>3287</v>
      </c>
      <c r="AK383" s="23">
        <v>0</v>
      </c>
      <c r="AL383" s="23" t="s">
        <v>3288</v>
      </c>
      <c r="AM383" s="33" t="s">
        <v>351</v>
      </c>
      <c r="AN383" s="33" t="s">
        <v>207</v>
      </c>
      <c r="AO383" s="23" t="s">
        <v>208</v>
      </c>
      <c r="AP383" s="23" t="s">
        <v>24</v>
      </c>
      <c r="AQ383" s="23"/>
      <c r="AR383" s="23"/>
      <c r="AS383" s="23"/>
      <c r="AT383" s="23"/>
      <c r="AU383" s="36">
        <v>19.927</v>
      </c>
      <c r="AV383" s="36">
        <v>19.927</v>
      </c>
      <c r="AW383" s="36">
        <f t="shared" si="82"/>
        <v>19.927</v>
      </c>
      <c r="AX383" s="36">
        <f t="shared" si="92"/>
        <v>0</v>
      </c>
      <c r="AY383" s="36">
        <v>0</v>
      </c>
      <c r="AZ383" s="36"/>
      <c r="BA383" s="40">
        <v>180</v>
      </c>
      <c r="BB383" s="40">
        <v>31</v>
      </c>
      <c r="BC383" s="23" t="s">
        <v>210</v>
      </c>
      <c r="BD383" s="23" t="s">
        <v>210</v>
      </c>
      <c r="BE383" s="23" t="s">
        <v>211</v>
      </c>
      <c r="BF383" s="23">
        <v>0</v>
      </c>
      <c r="BG383" s="23" t="s">
        <v>212</v>
      </c>
      <c r="BH383" s="23" t="s">
        <v>210</v>
      </c>
      <c r="BI383" s="23" t="s">
        <v>210</v>
      </c>
      <c r="BJ383" s="23">
        <v>0</v>
      </c>
      <c r="BK383" s="23" t="s">
        <v>210</v>
      </c>
      <c r="BL383" s="23">
        <v>0</v>
      </c>
      <c r="BM383" s="23" t="s">
        <v>3289</v>
      </c>
      <c r="BN383" s="23">
        <v>19923386888</v>
      </c>
      <c r="BO383" s="23"/>
      <c r="BP383" s="23" t="s">
        <v>209</v>
      </c>
      <c r="BQ383" s="49">
        <f t="shared" si="83"/>
        <v>19.927</v>
      </c>
      <c r="BR383" s="49">
        <f t="shared" si="81"/>
        <v>19.927</v>
      </c>
      <c r="BS383" s="49">
        <f t="shared" si="84"/>
        <v>3.927</v>
      </c>
      <c r="BT383" s="49">
        <f t="shared" si="85"/>
        <v>16</v>
      </c>
      <c r="BU383" s="49">
        <f t="shared" si="93"/>
        <v>0</v>
      </c>
      <c r="BV383" s="49">
        <f t="shared" si="86"/>
        <v>0</v>
      </c>
      <c r="BW383" s="49">
        <f t="shared" si="87"/>
        <v>0</v>
      </c>
      <c r="BX383" s="49">
        <f t="shared" si="88"/>
        <v>3.927</v>
      </c>
      <c r="BY383" s="49">
        <v>3.927</v>
      </c>
      <c r="BZ383" s="49" t="s">
        <v>4078</v>
      </c>
      <c r="CA383" s="49" t="s">
        <v>4088</v>
      </c>
      <c r="CB383" s="36"/>
      <c r="CC383" s="36"/>
      <c r="CD383" s="36"/>
      <c r="CE383" s="36">
        <f t="shared" si="89"/>
        <v>16</v>
      </c>
      <c r="CF383" s="36">
        <v>16</v>
      </c>
      <c r="CG383" s="36" t="s">
        <v>4066</v>
      </c>
      <c r="CH383" s="36" t="s">
        <v>4440</v>
      </c>
      <c r="CI383" s="36"/>
      <c r="CJ383" s="36"/>
      <c r="CK383" s="36"/>
      <c r="CL383" s="36"/>
      <c r="CM383" s="36"/>
      <c r="CN383" s="36"/>
      <c r="CO383" s="36"/>
      <c r="CP383" s="36"/>
      <c r="CQ383" s="36">
        <f t="shared" si="90"/>
        <v>0</v>
      </c>
      <c r="CR383" s="36"/>
      <c r="CS383" s="36"/>
      <c r="CT383" s="36"/>
      <c r="CU383" s="36"/>
      <c r="CV383" s="36"/>
      <c r="CW383" s="36"/>
      <c r="CX383" s="59">
        <f t="shared" si="94"/>
        <v>0</v>
      </c>
      <c r="CY383" s="36"/>
      <c r="CZ383" s="36"/>
      <c r="DA383" s="36"/>
      <c r="DB383" s="36"/>
      <c r="DC383" s="36"/>
      <c r="DD383" s="36"/>
      <c r="DE383" s="59">
        <f t="shared" si="91"/>
        <v>15.63</v>
      </c>
      <c r="DF383" s="59">
        <v>0</v>
      </c>
      <c r="DG383" s="59">
        <v>15.63</v>
      </c>
      <c r="DH383" s="59"/>
      <c r="DI383" s="59"/>
      <c r="DJ383" s="59"/>
      <c r="DK383" s="59" t="s">
        <v>4070</v>
      </c>
      <c r="DL383" s="59">
        <v>1</v>
      </c>
      <c r="DM383" s="23" t="s">
        <v>4071</v>
      </c>
    </row>
    <row r="384" s="9" customFormat="1" ht="70" customHeight="1" spans="1:117">
      <c r="A384" s="23"/>
      <c r="B384" s="23"/>
      <c r="C384" s="23"/>
      <c r="D384" s="23"/>
      <c r="E384" s="23"/>
      <c r="F384" s="23"/>
      <c r="G384" s="23"/>
      <c r="H384" s="23"/>
      <c r="I384" s="23"/>
      <c r="J384" s="23"/>
      <c r="K384" s="23"/>
      <c r="L384" s="23"/>
      <c r="M384" s="23"/>
      <c r="N384" s="23"/>
      <c r="O384" s="23"/>
      <c r="P384" s="23"/>
      <c r="Q384" s="23">
        <f>SUBTOTAL(103,$W$7:W384)*1</f>
        <v>378</v>
      </c>
      <c r="R384" s="23"/>
      <c r="S384" s="23"/>
      <c r="T384" s="30"/>
      <c r="U384" s="23"/>
      <c r="V384" s="23" t="s">
        <v>4065</v>
      </c>
      <c r="W384" s="23" t="s">
        <v>3290</v>
      </c>
      <c r="X384" s="23" t="s">
        <v>192</v>
      </c>
      <c r="Y384" s="23" t="s">
        <v>193</v>
      </c>
      <c r="Z384" s="23" t="s">
        <v>194</v>
      </c>
      <c r="AA384" s="23" t="s">
        <v>3291</v>
      </c>
      <c r="AB384" s="23" t="s">
        <v>196</v>
      </c>
      <c r="AC384" s="23" t="s">
        <v>25</v>
      </c>
      <c r="AD384" s="23" t="s">
        <v>3292</v>
      </c>
      <c r="AE384" s="23" t="s">
        <v>3293</v>
      </c>
      <c r="AF384" s="23" t="s">
        <v>3291</v>
      </c>
      <c r="AG384" s="23" t="s">
        <v>3294</v>
      </c>
      <c r="AH384" s="23" t="s">
        <v>202</v>
      </c>
      <c r="AI384" s="23" t="s">
        <v>269</v>
      </c>
      <c r="AJ384" s="23" t="s">
        <v>3295</v>
      </c>
      <c r="AK384" s="23">
        <v>0</v>
      </c>
      <c r="AL384" s="23" t="s">
        <v>3296</v>
      </c>
      <c r="AM384" s="33" t="s">
        <v>351</v>
      </c>
      <c r="AN384" s="33" t="s">
        <v>207</v>
      </c>
      <c r="AO384" s="23" t="s">
        <v>208</v>
      </c>
      <c r="AP384" s="23" t="s">
        <v>24</v>
      </c>
      <c r="AQ384" s="23"/>
      <c r="AR384" s="23"/>
      <c r="AS384" s="23"/>
      <c r="AT384" s="23"/>
      <c r="AU384" s="36">
        <v>23.581</v>
      </c>
      <c r="AV384" s="36">
        <v>23.581</v>
      </c>
      <c r="AW384" s="36">
        <f t="shared" si="82"/>
        <v>23.581</v>
      </c>
      <c r="AX384" s="36">
        <f t="shared" si="92"/>
        <v>0</v>
      </c>
      <c r="AY384" s="36">
        <v>0</v>
      </c>
      <c r="AZ384" s="36"/>
      <c r="BA384" s="40">
        <v>820</v>
      </c>
      <c r="BB384" s="40">
        <v>207</v>
      </c>
      <c r="BC384" s="23" t="s">
        <v>210</v>
      </c>
      <c r="BD384" s="23" t="s">
        <v>210</v>
      </c>
      <c r="BE384" s="23" t="s">
        <v>211</v>
      </c>
      <c r="BF384" s="23">
        <v>0</v>
      </c>
      <c r="BG384" s="23" t="s">
        <v>212</v>
      </c>
      <c r="BH384" s="23" t="s">
        <v>210</v>
      </c>
      <c r="BI384" s="23" t="s">
        <v>210</v>
      </c>
      <c r="BJ384" s="23">
        <v>0</v>
      </c>
      <c r="BK384" s="23" t="s">
        <v>210</v>
      </c>
      <c r="BL384" s="23">
        <v>0</v>
      </c>
      <c r="BM384" s="23" t="s">
        <v>3297</v>
      </c>
      <c r="BN384" s="23">
        <v>13896415008</v>
      </c>
      <c r="BO384" s="23"/>
      <c r="BP384" s="23" t="s">
        <v>209</v>
      </c>
      <c r="BQ384" s="49">
        <f t="shared" si="83"/>
        <v>23.581</v>
      </c>
      <c r="BR384" s="49">
        <f t="shared" si="81"/>
        <v>23.581</v>
      </c>
      <c r="BS384" s="49">
        <f t="shared" si="84"/>
        <v>4.581</v>
      </c>
      <c r="BT384" s="49">
        <f t="shared" si="85"/>
        <v>19</v>
      </c>
      <c r="BU384" s="49">
        <f t="shared" si="93"/>
        <v>0</v>
      </c>
      <c r="BV384" s="49">
        <f t="shared" si="86"/>
        <v>0</v>
      </c>
      <c r="BW384" s="49">
        <f t="shared" si="87"/>
        <v>0</v>
      </c>
      <c r="BX384" s="49">
        <f t="shared" si="88"/>
        <v>4.581</v>
      </c>
      <c r="BY384" s="49">
        <v>4.581</v>
      </c>
      <c r="BZ384" s="49" t="s">
        <v>4078</v>
      </c>
      <c r="CA384" s="49" t="s">
        <v>4088</v>
      </c>
      <c r="CB384" s="36"/>
      <c r="CC384" s="36"/>
      <c r="CD384" s="36"/>
      <c r="CE384" s="36">
        <f t="shared" si="89"/>
        <v>19</v>
      </c>
      <c r="CF384" s="36">
        <v>19</v>
      </c>
      <c r="CG384" s="36" t="s">
        <v>4066</v>
      </c>
      <c r="CH384" s="36" t="s">
        <v>4440</v>
      </c>
      <c r="CI384" s="36"/>
      <c r="CJ384" s="36"/>
      <c r="CK384" s="36"/>
      <c r="CL384" s="36"/>
      <c r="CM384" s="36"/>
      <c r="CN384" s="36"/>
      <c r="CO384" s="36"/>
      <c r="CP384" s="36"/>
      <c r="CQ384" s="36">
        <f t="shared" si="90"/>
        <v>0</v>
      </c>
      <c r="CR384" s="36"/>
      <c r="CS384" s="36"/>
      <c r="CT384" s="36"/>
      <c r="CU384" s="36"/>
      <c r="CV384" s="36"/>
      <c r="CW384" s="36"/>
      <c r="CX384" s="59">
        <f t="shared" si="94"/>
        <v>0</v>
      </c>
      <c r="CY384" s="36"/>
      <c r="CZ384" s="36"/>
      <c r="DA384" s="36"/>
      <c r="DB384" s="36"/>
      <c r="DC384" s="36"/>
      <c r="DD384" s="36"/>
      <c r="DE384" s="59">
        <f t="shared" si="91"/>
        <v>23.02</v>
      </c>
      <c r="DF384" s="59">
        <v>4.52</v>
      </c>
      <c r="DG384" s="59">
        <v>18.5</v>
      </c>
      <c r="DH384" s="59"/>
      <c r="DI384" s="59"/>
      <c r="DJ384" s="59"/>
      <c r="DK384" s="59" t="s">
        <v>4070</v>
      </c>
      <c r="DL384" s="59">
        <v>1</v>
      </c>
      <c r="DM384" s="23" t="s">
        <v>4071</v>
      </c>
    </row>
    <row r="385" s="9" customFormat="1" ht="70" customHeight="1" spans="1:117">
      <c r="A385" s="23"/>
      <c r="B385" s="23"/>
      <c r="C385" s="23"/>
      <c r="D385" s="23"/>
      <c r="E385" s="23"/>
      <c r="F385" s="23"/>
      <c r="G385" s="23"/>
      <c r="H385" s="23"/>
      <c r="I385" s="23"/>
      <c r="J385" s="23"/>
      <c r="K385" s="23"/>
      <c r="L385" s="23"/>
      <c r="M385" s="23"/>
      <c r="N385" s="23"/>
      <c r="O385" s="23"/>
      <c r="P385" s="23"/>
      <c r="Q385" s="23">
        <f>SUBTOTAL(103,$W$7:W385)*1</f>
        <v>379</v>
      </c>
      <c r="R385" s="23"/>
      <c r="S385" s="23"/>
      <c r="T385" s="23"/>
      <c r="U385" s="23"/>
      <c r="V385" s="23" t="s">
        <v>4065</v>
      </c>
      <c r="W385" s="23" t="s">
        <v>3298</v>
      </c>
      <c r="X385" s="23" t="s">
        <v>192</v>
      </c>
      <c r="Y385" s="23" t="s">
        <v>193</v>
      </c>
      <c r="Z385" s="23" t="s">
        <v>194</v>
      </c>
      <c r="AA385" s="23" t="s">
        <v>3299</v>
      </c>
      <c r="AB385" s="23" t="s">
        <v>196</v>
      </c>
      <c r="AC385" s="23" t="s">
        <v>61</v>
      </c>
      <c r="AD385" s="23" t="s">
        <v>3300</v>
      </c>
      <c r="AE385" s="23" t="s">
        <v>3301</v>
      </c>
      <c r="AF385" s="23" t="s">
        <v>3302</v>
      </c>
      <c r="AG385" s="23" t="s">
        <v>3303</v>
      </c>
      <c r="AH385" s="23" t="s">
        <v>202</v>
      </c>
      <c r="AI385" s="23" t="s">
        <v>269</v>
      </c>
      <c r="AJ385" s="23" t="s">
        <v>3304</v>
      </c>
      <c r="AK385" s="23">
        <v>0</v>
      </c>
      <c r="AL385" s="23" t="s">
        <v>3305</v>
      </c>
      <c r="AM385" s="33" t="s">
        <v>351</v>
      </c>
      <c r="AN385" s="33" t="s">
        <v>207</v>
      </c>
      <c r="AO385" s="23" t="s">
        <v>208</v>
      </c>
      <c r="AP385" s="23" t="s">
        <v>60</v>
      </c>
      <c r="AQ385" s="23"/>
      <c r="AR385" s="23"/>
      <c r="AS385" s="23"/>
      <c r="AT385" s="23"/>
      <c r="AU385" s="36">
        <v>21.62</v>
      </c>
      <c r="AV385" s="36">
        <v>21.62</v>
      </c>
      <c r="AW385" s="36">
        <f t="shared" si="82"/>
        <v>21.62</v>
      </c>
      <c r="AX385" s="36">
        <f t="shared" si="92"/>
        <v>0</v>
      </c>
      <c r="AY385" s="36">
        <v>0</v>
      </c>
      <c r="AZ385" s="36"/>
      <c r="BA385" s="40">
        <v>300</v>
      </c>
      <c r="BB385" s="40">
        <v>30</v>
      </c>
      <c r="BC385" s="23" t="s">
        <v>210</v>
      </c>
      <c r="BD385" s="23" t="s">
        <v>210</v>
      </c>
      <c r="BE385" s="23" t="s">
        <v>211</v>
      </c>
      <c r="BF385" s="23">
        <v>0</v>
      </c>
      <c r="BG385" s="23" t="s">
        <v>212</v>
      </c>
      <c r="BH385" s="23" t="s">
        <v>210</v>
      </c>
      <c r="BI385" s="23" t="s">
        <v>210</v>
      </c>
      <c r="BJ385" s="23">
        <v>0</v>
      </c>
      <c r="BK385" s="23" t="s">
        <v>210</v>
      </c>
      <c r="BL385" s="23">
        <v>0</v>
      </c>
      <c r="BM385" s="23" t="s">
        <v>3306</v>
      </c>
      <c r="BN385" s="23">
        <v>18725620985</v>
      </c>
      <c r="BO385" s="23"/>
      <c r="BP385" s="23" t="s">
        <v>209</v>
      </c>
      <c r="BQ385" s="49">
        <f t="shared" si="83"/>
        <v>21.62</v>
      </c>
      <c r="BR385" s="49">
        <f t="shared" si="81"/>
        <v>21.62</v>
      </c>
      <c r="BS385" s="49">
        <f t="shared" si="84"/>
        <v>4.62</v>
      </c>
      <c r="BT385" s="49">
        <f t="shared" si="85"/>
        <v>17</v>
      </c>
      <c r="BU385" s="49">
        <f t="shared" si="93"/>
        <v>0</v>
      </c>
      <c r="BV385" s="49">
        <f t="shared" si="86"/>
        <v>0</v>
      </c>
      <c r="BW385" s="49">
        <f t="shared" si="87"/>
        <v>0</v>
      </c>
      <c r="BX385" s="49">
        <f t="shared" si="88"/>
        <v>4.62</v>
      </c>
      <c r="BY385" s="49">
        <v>4.62</v>
      </c>
      <c r="BZ385" s="49" t="s">
        <v>4078</v>
      </c>
      <c r="CA385" s="49" t="s">
        <v>4088</v>
      </c>
      <c r="CB385" s="36"/>
      <c r="CC385" s="36"/>
      <c r="CD385" s="36"/>
      <c r="CE385" s="36">
        <f t="shared" si="89"/>
        <v>17</v>
      </c>
      <c r="CF385" s="36">
        <v>17</v>
      </c>
      <c r="CG385" s="36" t="s">
        <v>4066</v>
      </c>
      <c r="CH385" s="36" t="s">
        <v>4440</v>
      </c>
      <c r="CI385" s="36"/>
      <c r="CJ385" s="36"/>
      <c r="CK385" s="36"/>
      <c r="CL385" s="36"/>
      <c r="CM385" s="36"/>
      <c r="CN385" s="36"/>
      <c r="CO385" s="36"/>
      <c r="CP385" s="36"/>
      <c r="CQ385" s="36">
        <f t="shared" si="90"/>
        <v>0</v>
      </c>
      <c r="CR385" s="36"/>
      <c r="CS385" s="36"/>
      <c r="CT385" s="36"/>
      <c r="CU385" s="36"/>
      <c r="CV385" s="36"/>
      <c r="CW385" s="36"/>
      <c r="CX385" s="59">
        <f t="shared" si="94"/>
        <v>0</v>
      </c>
      <c r="CY385" s="36"/>
      <c r="CZ385" s="36"/>
      <c r="DA385" s="36"/>
      <c r="DB385" s="36"/>
      <c r="DC385" s="36"/>
      <c r="DD385" s="36"/>
      <c r="DE385" s="59">
        <f t="shared" si="91"/>
        <v>21.62</v>
      </c>
      <c r="DF385" s="59">
        <v>4.62</v>
      </c>
      <c r="DG385" s="59">
        <v>17</v>
      </c>
      <c r="DH385" s="59"/>
      <c r="DI385" s="59"/>
      <c r="DJ385" s="59"/>
      <c r="DK385" s="59" t="s">
        <v>4070</v>
      </c>
      <c r="DL385" s="59">
        <v>1</v>
      </c>
      <c r="DM385" s="23" t="s">
        <v>4182</v>
      </c>
    </row>
    <row r="386" s="9" customFormat="1" ht="70" customHeight="1" spans="1:117">
      <c r="A386" s="23"/>
      <c r="B386" s="23"/>
      <c r="C386" s="23"/>
      <c r="D386" s="23"/>
      <c r="E386" s="23"/>
      <c r="F386" s="23"/>
      <c r="G386" s="23"/>
      <c r="H386" s="23"/>
      <c r="I386" s="23"/>
      <c r="J386" s="23"/>
      <c r="K386" s="23"/>
      <c r="L386" s="23"/>
      <c r="M386" s="23"/>
      <c r="N386" s="23"/>
      <c r="O386" s="23"/>
      <c r="P386" s="23"/>
      <c r="Q386" s="23">
        <f>SUBTOTAL(103,$W$7:W386)*1</f>
        <v>380</v>
      </c>
      <c r="R386" s="23"/>
      <c r="S386" s="23"/>
      <c r="T386" s="30"/>
      <c r="U386" s="23"/>
      <c r="V386" s="23" t="s">
        <v>4065</v>
      </c>
      <c r="W386" s="23" t="s">
        <v>3307</v>
      </c>
      <c r="X386" s="23" t="s">
        <v>192</v>
      </c>
      <c r="Y386" s="23" t="s">
        <v>193</v>
      </c>
      <c r="Z386" s="23" t="s">
        <v>194</v>
      </c>
      <c r="AA386" s="23" t="s">
        <v>3308</v>
      </c>
      <c r="AB386" s="23" t="s">
        <v>196</v>
      </c>
      <c r="AC386" s="23" t="s">
        <v>31</v>
      </c>
      <c r="AD386" s="23" t="s">
        <v>3309</v>
      </c>
      <c r="AE386" s="23" t="s">
        <v>3310</v>
      </c>
      <c r="AF386" s="23" t="s">
        <v>3308</v>
      </c>
      <c r="AG386" s="23" t="s">
        <v>3311</v>
      </c>
      <c r="AH386" s="23" t="s">
        <v>202</v>
      </c>
      <c r="AI386" s="23" t="s">
        <v>269</v>
      </c>
      <c r="AJ386" s="23" t="s">
        <v>3312</v>
      </c>
      <c r="AK386" s="23">
        <v>0</v>
      </c>
      <c r="AL386" s="23" t="s">
        <v>3313</v>
      </c>
      <c r="AM386" s="33" t="s">
        <v>351</v>
      </c>
      <c r="AN386" s="33" t="s">
        <v>207</v>
      </c>
      <c r="AO386" s="23" t="s">
        <v>208</v>
      </c>
      <c r="AP386" s="23" t="s">
        <v>30</v>
      </c>
      <c r="AQ386" s="23"/>
      <c r="AR386" s="23"/>
      <c r="AS386" s="23"/>
      <c r="AT386" s="23"/>
      <c r="AU386" s="36">
        <v>25.811</v>
      </c>
      <c r="AV386" s="36">
        <v>25.811</v>
      </c>
      <c r="AW386" s="36">
        <f t="shared" si="82"/>
        <v>25.811</v>
      </c>
      <c r="AX386" s="36">
        <f t="shared" si="92"/>
        <v>0</v>
      </c>
      <c r="AY386" s="36">
        <v>0</v>
      </c>
      <c r="AZ386" s="36"/>
      <c r="BA386" s="40">
        <v>80</v>
      </c>
      <c r="BB386" s="40">
        <v>12</v>
      </c>
      <c r="BC386" s="23" t="s">
        <v>210</v>
      </c>
      <c r="BD386" s="23" t="s">
        <v>210</v>
      </c>
      <c r="BE386" s="23" t="s">
        <v>211</v>
      </c>
      <c r="BF386" s="23">
        <v>0</v>
      </c>
      <c r="BG386" s="23" t="s">
        <v>212</v>
      </c>
      <c r="BH386" s="23" t="s">
        <v>210</v>
      </c>
      <c r="BI386" s="23" t="s">
        <v>210</v>
      </c>
      <c r="BJ386" s="23">
        <v>0</v>
      </c>
      <c r="BK386" s="23" t="s">
        <v>210</v>
      </c>
      <c r="BL386" s="23">
        <v>0</v>
      </c>
      <c r="BM386" s="23" t="s">
        <v>3314</v>
      </c>
      <c r="BN386" s="23" t="s">
        <v>3315</v>
      </c>
      <c r="BO386" s="23"/>
      <c r="BP386" s="23" t="s">
        <v>209</v>
      </c>
      <c r="BQ386" s="49">
        <f t="shared" si="83"/>
        <v>25.811</v>
      </c>
      <c r="BR386" s="49">
        <f t="shared" si="81"/>
        <v>25.811</v>
      </c>
      <c r="BS386" s="49">
        <f t="shared" si="84"/>
        <v>5.811</v>
      </c>
      <c r="BT386" s="49">
        <f t="shared" si="85"/>
        <v>20</v>
      </c>
      <c r="BU386" s="49">
        <f t="shared" si="93"/>
        <v>0</v>
      </c>
      <c r="BV386" s="49">
        <f t="shared" si="86"/>
        <v>0</v>
      </c>
      <c r="BW386" s="49">
        <f t="shared" si="87"/>
        <v>0</v>
      </c>
      <c r="BX386" s="49">
        <f t="shared" si="88"/>
        <v>5.811</v>
      </c>
      <c r="BY386" s="49">
        <v>5.811</v>
      </c>
      <c r="BZ386" s="49" t="s">
        <v>4078</v>
      </c>
      <c r="CA386" s="49" t="s">
        <v>4088</v>
      </c>
      <c r="CB386" s="36"/>
      <c r="CC386" s="36"/>
      <c r="CD386" s="36"/>
      <c r="CE386" s="36">
        <f t="shared" si="89"/>
        <v>20</v>
      </c>
      <c r="CF386" s="36">
        <v>20</v>
      </c>
      <c r="CG386" s="36" t="s">
        <v>4066</v>
      </c>
      <c r="CH386" s="36" t="s">
        <v>4440</v>
      </c>
      <c r="CI386" s="36"/>
      <c r="CJ386" s="36"/>
      <c r="CK386" s="36"/>
      <c r="CL386" s="36"/>
      <c r="CM386" s="36"/>
      <c r="CN386" s="36"/>
      <c r="CO386" s="36"/>
      <c r="CP386" s="36"/>
      <c r="CQ386" s="36">
        <f t="shared" si="90"/>
        <v>0</v>
      </c>
      <c r="CR386" s="36"/>
      <c r="CS386" s="36"/>
      <c r="CT386" s="36"/>
      <c r="CU386" s="36"/>
      <c r="CV386" s="36"/>
      <c r="CW386" s="36"/>
      <c r="CX386" s="59">
        <f t="shared" si="94"/>
        <v>0</v>
      </c>
      <c r="CY386" s="36"/>
      <c r="CZ386" s="36"/>
      <c r="DA386" s="36"/>
      <c r="DB386" s="36"/>
      <c r="DC386" s="36"/>
      <c r="DD386" s="36"/>
      <c r="DE386" s="59">
        <f t="shared" si="91"/>
        <v>25.81</v>
      </c>
      <c r="DF386" s="59">
        <v>5.81</v>
      </c>
      <c r="DG386" s="59">
        <v>20</v>
      </c>
      <c r="DH386" s="59"/>
      <c r="DI386" s="59"/>
      <c r="DJ386" s="59"/>
      <c r="DK386" s="59" t="s">
        <v>4070</v>
      </c>
      <c r="DL386" s="59">
        <v>1</v>
      </c>
      <c r="DM386" s="23" t="s">
        <v>4187</v>
      </c>
    </row>
    <row r="387" s="9" customFormat="1" ht="70" customHeight="1" spans="1:117">
      <c r="A387" s="23"/>
      <c r="B387" s="23"/>
      <c r="C387" s="23"/>
      <c r="D387" s="23"/>
      <c r="E387" s="23"/>
      <c r="F387" s="23"/>
      <c r="G387" s="23"/>
      <c r="H387" s="23"/>
      <c r="I387" s="23"/>
      <c r="J387" s="23"/>
      <c r="K387" s="23"/>
      <c r="L387" s="23"/>
      <c r="M387" s="23"/>
      <c r="N387" s="23"/>
      <c r="O387" s="23"/>
      <c r="P387" s="23"/>
      <c r="Q387" s="23">
        <f>SUBTOTAL(103,$W$7:W387)*1</f>
        <v>381</v>
      </c>
      <c r="R387" s="23"/>
      <c r="S387" s="23"/>
      <c r="T387" s="23"/>
      <c r="U387" s="23"/>
      <c r="V387" s="23" t="s">
        <v>4065</v>
      </c>
      <c r="W387" s="23" t="s">
        <v>3316</v>
      </c>
      <c r="X387" s="23" t="s">
        <v>192</v>
      </c>
      <c r="Y387" s="23" t="s">
        <v>193</v>
      </c>
      <c r="Z387" s="23" t="s">
        <v>194</v>
      </c>
      <c r="AA387" s="23" t="s">
        <v>3317</v>
      </c>
      <c r="AB387" s="23" t="s">
        <v>196</v>
      </c>
      <c r="AC387" s="23" t="s">
        <v>3318</v>
      </c>
      <c r="AD387" s="23" t="s">
        <v>3319</v>
      </c>
      <c r="AE387" s="23" t="s">
        <v>3320</v>
      </c>
      <c r="AF387" s="23" t="s">
        <v>3321</v>
      </c>
      <c r="AG387" s="23" t="s">
        <v>3322</v>
      </c>
      <c r="AH387" s="23" t="s">
        <v>202</v>
      </c>
      <c r="AI387" s="23" t="s">
        <v>269</v>
      </c>
      <c r="AJ387" s="23" t="s">
        <v>3323</v>
      </c>
      <c r="AK387" s="23">
        <v>0</v>
      </c>
      <c r="AL387" s="23" t="s">
        <v>3324</v>
      </c>
      <c r="AM387" s="33" t="s">
        <v>351</v>
      </c>
      <c r="AN387" s="33" t="s">
        <v>207</v>
      </c>
      <c r="AO387" s="23" t="s">
        <v>208</v>
      </c>
      <c r="AP387" s="23" t="s">
        <v>90</v>
      </c>
      <c r="AQ387" s="23"/>
      <c r="AR387" s="23"/>
      <c r="AS387" s="23"/>
      <c r="AT387" s="23"/>
      <c r="AU387" s="36">
        <v>16.223</v>
      </c>
      <c r="AV387" s="36">
        <v>16.223</v>
      </c>
      <c r="AW387" s="36">
        <f t="shared" si="82"/>
        <v>16.223</v>
      </c>
      <c r="AX387" s="36">
        <f t="shared" si="92"/>
        <v>0</v>
      </c>
      <c r="AY387" s="36">
        <v>0</v>
      </c>
      <c r="AZ387" s="36"/>
      <c r="BA387" s="40">
        <v>510</v>
      </c>
      <c r="BB387" s="40">
        <v>30</v>
      </c>
      <c r="BC387" s="23" t="s">
        <v>210</v>
      </c>
      <c r="BD387" s="23" t="s">
        <v>210</v>
      </c>
      <c r="BE387" s="23" t="s">
        <v>211</v>
      </c>
      <c r="BF387" s="23">
        <v>0</v>
      </c>
      <c r="BG387" s="23" t="s">
        <v>212</v>
      </c>
      <c r="BH387" s="23" t="s">
        <v>210</v>
      </c>
      <c r="BI387" s="23" t="s">
        <v>210</v>
      </c>
      <c r="BJ387" s="23">
        <v>0</v>
      </c>
      <c r="BK387" s="23" t="s">
        <v>210</v>
      </c>
      <c r="BL387" s="23">
        <v>0</v>
      </c>
      <c r="BM387" s="23" t="s">
        <v>1293</v>
      </c>
      <c r="BN387" s="23">
        <v>15023562456</v>
      </c>
      <c r="BO387" s="23"/>
      <c r="BP387" s="23" t="s">
        <v>209</v>
      </c>
      <c r="BQ387" s="49">
        <f t="shared" si="83"/>
        <v>16.223</v>
      </c>
      <c r="BR387" s="49">
        <f t="shared" si="81"/>
        <v>16.223</v>
      </c>
      <c r="BS387" s="49">
        <f t="shared" si="84"/>
        <v>3.223</v>
      </c>
      <c r="BT387" s="49">
        <f t="shared" si="85"/>
        <v>13</v>
      </c>
      <c r="BU387" s="49">
        <f t="shared" si="93"/>
        <v>0</v>
      </c>
      <c r="BV387" s="49">
        <f t="shared" si="86"/>
        <v>0</v>
      </c>
      <c r="BW387" s="49">
        <f t="shared" si="87"/>
        <v>0</v>
      </c>
      <c r="BX387" s="49">
        <f t="shared" si="88"/>
        <v>3.223</v>
      </c>
      <c r="BY387" s="49">
        <v>3.223</v>
      </c>
      <c r="BZ387" s="49" t="s">
        <v>4078</v>
      </c>
      <c r="CA387" s="49" t="s">
        <v>4088</v>
      </c>
      <c r="CB387" s="36"/>
      <c r="CC387" s="36"/>
      <c r="CD387" s="36"/>
      <c r="CE387" s="36">
        <f t="shared" si="89"/>
        <v>13</v>
      </c>
      <c r="CF387" s="36">
        <v>13</v>
      </c>
      <c r="CG387" s="36" t="s">
        <v>4066</v>
      </c>
      <c r="CH387" s="36" t="s">
        <v>4440</v>
      </c>
      <c r="CI387" s="36"/>
      <c r="CJ387" s="36"/>
      <c r="CK387" s="36"/>
      <c r="CL387" s="36"/>
      <c r="CM387" s="36"/>
      <c r="CN387" s="36"/>
      <c r="CO387" s="36"/>
      <c r="CP387" s="36"/>
      <c r="CQ387" s="36">
        <f t="shared" si="90"/>
        <v>0</v>
      </c>
      <c r="CR387" s="36"/>
      <c r="CS387" s="36"/>
      <c r="CT387" s="36"/>
      <c r="CU387" s="36"/>
      <c r="CV387" s="36"/>
      <c r="CW387" s="36"/>
      <c r="CX387" s="59">
        <f t="shared" si="94"/>
        <v>0</v>
      </c>
      <c r="CY387" s="36"/>
      <c r="CZ387" s="36"/>
      <c r="DA387" s="36"/>
      <c r="DB387" s="36"/>
      <c r="DC387" s="36"/>
      <c r="DD387" s="36"/>
      <c r="DE387" s="59">
        <f t="shared" si="91"/>
        <v>12.97</v>
      </c>
      <c r="DF387" s="59">
        <v>3.22</v>
      </c>
      <c r="DG387" s="59">
        <v>9.75</v>
      </c>
      <c r="DH387" s="59"/>
      <c r="DI387" s="59"/>
      <c r="DJ387" s="59"/>
      <c r="DK387" s="59" t="s">
        <v>4070</v>
      </c>
      <c r="DL387" s="59">
        <v>0</v>
      </c>
      <c r="DM387" s="23">
        <v>0</v>
      </c>
    </row>
    <row r="388" s="9" customFormat="1" ht="70" customHeight="1" spans="1:117">
      <c r="A388" s="23"/>
      <c r="B388" s="23"/>
      <c r="C388" s="23"/>
      <c r="D388" s="23"/>
      <c r="E388" s="23"/>
      <c r="F388" s="23"/>
      <c r="G388" s="23"/>
      <c r="H388" s="23"/>
      <c r="I388" s="23"/>
      <c r="J388" s="23"/>
      <c r="K388" s="23"/>
      <c r="L388" s="23"/>
      <c r="M388" s="23"/>
      <c r="N388" s="23"/>
      <c r="O388" s="23"/>
      <c r="P388" s="23"/>
      <c r="Q388" s="23">
        <f>SUBTOTAL(103,$W$7:W388)*1</f>
        <v>382</v>
      </c>
      <c r="R388" s="23"/>
      <c r="S388" s="23"/>
      <c r="T388" s="30"/>
      <c r="U388" s="23"/>
      <c r="V388" s="23" t="s">
        <v>4065</v>
      </c>
      <c r="W388" s="23" t="s">
        <v>3325</v>
      </c>
      <c r="X388" s="23" t="s">
        <v>192</v>
      </c>
      <c r="Y388" s="23" t="s">
        <v>193</v>
      </c>
      <c r="Z388" s="23" t="s">
        <v>194</v>
      </c>
      <c r="AA388" s="23" t="s">
        <v>3326</v>
      </c>
      <c r="AB388" s="23" t="s">
        <v>629</v>
      </c>
      <c r="AC388" s="23" t="s">
        <v>3318</v>
      </c>
      <c r="AD388" s="23" t="s">
        <v>2840</v>
      </c>
      <c r="AE388" s="23" t="s">
        <v>3327</v>
      </c>
      <c r="AF388" s="23" t="s">
        <v>3328</v>
      </c>
      <c r="AG388" s="23" t="s">
        <v>3329</v>
      </c>
      <c r="AH388" s="23" t="s">
        <v>202</v>
      </c>
      <c r="AI388" s="23" t="s">
        <v>269</v>
      </c>
      <c r="AJ388" s="23" t="s">
        <v>3330</v>
      </c>
      <c r="AK388" s="23">
        <v>0</v>
      </c>
      <c r="AL388" s="23" t="s">
        <v>3331</v>
      </c>
      <c r="AM388" s="33" t="s">
        <v>351</v>
      </c>
      <c r="AN388" s="33" t="s">
        <v>207</v>
      </c>
      <c r="AO388" s="23" t="s">
        <v>208</v>
      </c>
      <c r="AP388" s="23" t="s">
        <v>90</v>
      </c>
      <c r="AQ388" s="23"/>
      <c r="AR388" s="23"/>
      <c r="AS388" s="23"/>
      <c r="AT388" s="23"/>
      <c r="AU388" s="36">
        <v>26.219</v>
      </c>
      <c r="AV388" s="36">
        <v>26.219</v>
      </c>
      <c r="AW388" s="36">
        <f t="shared" si="82"/>
        <v>26.219</v>
      </c>
      <c r="AX388" s="36">
        <f t="shared" si="92"/>
        <v>0</v>
      </c>
      <c r="AY388" s="36">
        <v>0</v>
      </c>
      <c r="AZ388" s="36"/>
      <c r="BA388" s="40">
        <v>580</v>
      </c>
      <c r="BB388" s="40">
        <v>110</v>
      </c>
      <c r="BC388" s="23" t="s">
        <v>210</v>
      </c>
      <c r="BD388" s="23" t="s">
        <v>210</v>
      </c>
      <c r="BE388" s="23" t="s">
        <v>211</v>
      </c>
      <c r="BF388" s="23">
        <v>0</v>
      </c>
      <c r="BG388" s="23" t="s">
        <v>212</v>
      </c>
      <c r="BH388" s="23" t="s">
        <v>210</v>
      </c>
      <c r="BI388" s="23" t="s">
        <v>210</v>
      </c>
      <c r="BJ388" s="23">
        <v>0</v>
      </c>
      <c r="BK388" s="23" t="s">
        <v>210</v>
      </c>
      <c r="BL388" s="23">
        <v>0</v>
      </c>
      <c r="BM388" s="23" t="s">
        <v>1293</v>
      </c>
      <c r="BN388" s="23">
        <v>15023562456</v>
      </c>
      <c r="BO388" s="23"/>
      <c r="BP388" s="23" t="s">
        <v>209</v>
      </c>
      <c r="BQ388" s="49">
        <f t="shared" si="83"/>
        <v>26.219</v>
      </c>
      <c r="BR388" s="49">
        <f t="shared" si="81"/>
        <v>26.219</v>
      </c>
      <c r="BS388" s="49">
        <f t="shared" si="84"/>
        <v>5.219</v>
      </c>
      <c r="BT388" s="49">
        <f t="shared" si="85"/>
        <v>21</v>
      </c>
      <c r="BU388" s="49">
        <f t="shared" si="93"/>
        <v>0</v>
      </c>
      <c r="BV388" s="49">
        <f t="shared" si="86"/>
        <v>0</v>
      </c>
      <c r="BW388" s="49">
        <f t="shared" si="87"/>
        <v>0</v>
      </c>
      <c r="BX388" s="49">
        <f t="shared" si="88"/>
        <v>5.219</v>
      </c>
      <c r="BY388" s="49">
        <v>5.219</v>
      </c>
      <c r="BZ388" s="49" t="s">
        <v>4078</v>
      </c>
      <c r="CA388" s="49" t="s">
        <v>4088</v>
      </c>
      <c r="CB388" s="36"/>
      <c r="CC388" s="36"/>
      <c r="CD388" s="36"/>
      <c r="CE388" s="36">
        <f t="shared" si="89"/>
        <v>21</v>
      </c>
      <c r="CF388" s="36">
        <v>21</v>
      </c>
      <c r="CG388" s="36" t="s">
        <v>4066</v>
      </c>
      <c r="CH388" s="36" t="s">
        <v>4440</v>
      </c>
      <c r="CI388" s="36"/>
      <c r="CJ388" s="36"/>
      <c r="CK388" s="36"/>
      <c r="CL388" s="36"/>
      <c r="CM388" s="36"/>
      <c r="CN388" s="36"/>
      <c r="CO388" s="36"/>
      <c r="CP388" s="36"/>
      <c r="CQ388" s="36">
        <f t="shared" si="90"/>
        <v>0</v>
      </c>
      <c r="CR388" s="36"/>
      <c r="CS388" s="36"/>
      <c r="CT388" s="36"/>
      <c r="CU388" s="36"/>
      <c r="CV388" s="36"/>
      <c r="CW388" s="36"/>
      <c r="CX388" s="59">
        <f t="shared" si="94"/>
        <v>0</v>
      </c>
      <c r="CY388" s="36"/>
      <c r="CZ388" s="36"/>
      <c r="DA388" s="36"/>
      <c r="DB388" s="36"/>
      <c r="DC388" s="36"/>
      <c r="DD388" s="36"/>
      <c r="DE388" s="59">
        <f t="shared" si="91"/>
        <v>21.15</v>
      </c>
      <c r="DF388" s="59">
        <v>5.22</v>
      </c>
      <c r="DG388" s="59">
        <v>15.93</v>
      </c>
      <c r="DH388" s="59"/>
      <c r="DI388" s="59"/>
      <c r="DJ388" s="59"/>
      <c r="DK388" s="59" t="s">
        <v>4070</v>
      </c>
      <c r="DL388" s="59">
        <v>0</v>
      </c>
      <c r="DM388" s="23">
        <v>0</v>
      </c>
    </row>
    <row r="389" s="9" customFormat="1" ht="70" customHeight="1" spans="1:117">
      <c r="A389" s="23"/>
      <c r="B389" s="23"/>
      <c r="C389" s="23"/>
      <c r="D389" s="23"/>
      <c r="E389" s="23"/>
      <c r="F389" s="23"/>
      <c r="G389" s="23"/>
      <c r="H389" s="23"/>
      <c r="I389" s="23"/>
      <c r="J389" s="23"/>
      <c r="K389" s="23"/>
      <c r="L389" s="23"/>
      <c r="M389" s="23"/>
      <c r="N389" s="23"/>
      <c r="O389" s="23"/>
      <c r="P389" s="23"/>
      <c r="Q389" s="23">
        <f>SUBTOTAL(103,$W$7:W389)*1</f>
        <v>383</v>
      </c>
      <c r="R389" s="23"/>
      <c r="S389" s="23"/>
      <c r="T389" s="23"/>
      <c r="U389" s="23"/>
      <c r="V389" s="23" t="s">
        <v>4065</v>
      </c>
      <c r="W389" s="23" t="s">
        <v>3332</v>
      </c>
      <c r="X389" s="23" t="s">
        <v>192</v>
      </c>
      <c r="Y389" s="23" t="s">
        <v>193</v>
      </c>
      <c r="Z389" s="23" t="s">
        <v>194</v>
      </c>
      <c r="AA389" s="23" t="s">
        <v>3333</v>
      </c>
      <c r="AB389" s="23" t="s">
        <v>629</v>
      </c>
      <c r="AC389" s="23" t="s">
        <v>3318</v>
      </c>
      <c r="AD389" s="23" t="s">
        <v>3334</v>
      </c>
      <c r="AE389" s="23" t="s">
        <v>3335</v>
      </c>
      <c r="AF389" s="23" t="s">
        <v>3336</v>
      </c>
      <c r="AG389" s="23" t="s">
        <v>3337</v>
      </c>
      <c r="AH389" s="23" t="s">
        <v>202</v>
      </c>
      <c r="AI389" s="23" t="s">
        <v>269</v>
      </c>
      <c r="AJ389" s="23" t="s">
        <v>3338</v>
      </c>
      <c r="AK389" s="23">
        <v>0</v>
      </c>
      <c r="AL389" s="23" t="s">
        <v>3339</v>
      </c>
      <c r="AM389" s="33" t="s">
        <v>351</v>
      </c>
      <c r="AN389" s="33" t="s">
        <v>207</v>
      </c>
      <c r="AO389" s="23" t="s">
        <v>208</v>
      </c>
      <c r="AP389" s="23" t="s">
        <v>90</v>
      </c>
      <c r="AQ389" s="23"/>
      <c r="AR389" s="23"/>
      <c r="AS389" s="23"/>
      <c r="AT389" s="23"/>
      <c r="AU389" s="36">
        <v>19.169</v>
      </c>
      <c r="AV389" s="36">
        <v>19.169</v>
      </c>
      <c r="AW389" s="36">
        <f t="shared" si="82"/>
        <v>19.169</v>
      </c>
      <c r="AX389" s="36">
        <f t="shared" si="92"/>
        <v>0</v>
      </c>
      <c r="AY389" s="36">
        <v>0</v>
      </c>
      <c r="AZ389" s="36"/>
      <c r="BA389" s="40">
        <v>630</v>
      </c>
      <c r="BB389" s="40">
        <v>130</v>
      </c>
      <c r="BC389" s="23" t="s">
        <v>210</v>
      </c>
      <c r="BD389" s="23" t="s">
        <v>210</v>
      </c>
      <c r="BE389" s="23" t="s">
        <v>211</v>
      </c>
      <c r="BF389" s="23">
        <v>0</v>
      </c>
      <c r="BG389" s="23" t="s">
        <v>212</v>
      </c>
      <c r="BH389" s="23" t="s">
        <v>210</v>
      </c>
      <c r="BI389" s="23" t="s">
        <v>210</v>
      </c>
      <c r="BJ389" s="23">
        <v>0</v>
      </c>
      <c r="BK389" s="23" t="s">
        <v>210</v>
      </c>
      <c r="BL389" s="23">
        <v>0</v>
      </c>
      <c r="BM389" s="23" t="s">
        <v>1293</v>
      </c>
      <c r="BN389" s="23">
        <v>15023562456</v>
      </c>
      <c r="BO389" s="23"/>
      <c r="BP389" s="23" t="s">
        <v>209</v>
      </c>
      <c r="BQ389" s="49">
        <f t="shared" si="83"/>
        <v>19.169</v>
      </c>
      <c r="BR389" s="49">
        <f t="shared" si="81"/>
        <v>19.169</v>
      </c>
      <c r="BS389" s="49">
        <f t="shared" si="84"/>
        <v>4.169</v>
      </c>
      <c r="BT389" s="49">
        <f t="shared" si="85"/>
        <v>15</v>
      </c>
      <c r="BU389" s="49">
        <f t="shared" si="93"/>
        <v>0</v>
      </c>
      <c r="BV389" s="49">
        <f t="shared" si="86"/>
        <v>0</v>
      </c>
      <c r="BW389" s="49">
        <f t="shared" si="87"/>
        <v>0</v>
      </c>
      <c r="BX389" s="49">
        <f t="shared" si="88"/>
        <v>4.169</v>
      </c>
      <c r="BY389" s="49">
        <v>4.169</v>
      </c>
      <c r="BZ389" s="49" t="s">
        <v>4078</v>
      </c>
      <c r="CA389" s="49" t="s">
        <v>4088</v>
      </c>
      <c r="CB389" s="36"/>
      <c r="CC389" s="36"/>
      <c r="CD389" s="36"/>
      <c r="CE389" s="36">
        <f t="shared" si="89"/>
        <v>15</v>
      </c>
      <c r="CF389" s="36">
        <v>15</v>
      </c>
      <c r="CG389" s="36" t="s">
        <v>4066</v>
      </c>
      <c r="CH389" s="36" t="s">
        <v>4440</v>
      </c>
      <c r="CI389" s="36"/>
      <c r="CJ389" s="36"/>
      <c r="CK389" s="36"/>
      <c r="CL389" s="36"/>
      <c r="CM389" s="36"/>
      <c r="CN389" s="36"/>
      <c r="CO389" s="36"/>
      <c r="CP389" s="36"/>
      <c r="CQ389" s="36">
        <f t="shared" si="90"/>
        <v>0</v>
      </c>
      <c r="CR389" s="36"/>
      <c r="CS389" s="36"/>
      <c r="CT389" s="36"/>
      <c r="CU389" s="36"/>
      <c r="CV389" s="36"/>
      <c r="CW389" s="36"/>
      <c r="CX389" s="59">
        <f t="shared" si="94"/>
        <v>0</v>
      </c>
      <c r="CY389" s="36"/>
      <c r="CZ389" s="36"/>
      <c r="DA389" s="36"/>
      <c r="DB389" s="36"/>
      <c r="DC389" s="36"/>
      <c r="DD389" s="36"/>
      <c r="DE389" s="59">
        <f t="shared" si="91"/>
        <v>14.94</v>
      </c>
      <c r="DF389" s="59">
        <v>4.17</v>
      </c>
      <c r="DG389" s="59">
        <v>10.77</v>
      </c>
      <c r="DH389" s="59"/>
      <c r="DI389" s="59"/>
      <c r="DJ389" s="59"/>
      <c r="DK389" s="59" t="s">
        <v>4070</v>
      </c>
      <c r="DL389" s="59">
        <v>0</v>
      </c>
      <c r="DM389" s="23">
        <v>0</v>
      </c>
    </row>
    <row r="390" s="9" customFormat="1" ht="70" customHeight="1" spans="1:117">
      <c r="A390" s="23"/>
      <c r="B390" s="23"/>
      <c r="C390" s="23"/>
      <c r="D390" s="23"/>
      <c r="E390" s="23"/>
      <c r="F390" s="23"/>
      <c r="G390" s="23"/>
      <c r="H390" s="23"/>
      <c r="I390" s="23"/>
      <c r="J390" s="23"/>
      <c r="K390" s="23"/>
      <c r="L390" s="23"/>
      <c r="M390" s="23"/>
      <c r="N390" s="23"/>
      <c r="O390" s="23"/>
      <c r="P390" s="23"/>
      <c r="Q390" s="23">
        <f>SUBTOTAL(103,$W$7:W390)*1</f>
        <v>384</v>
      </c>
      <c r="R390" s="23"/>
      <c r="S390" s="23"/>
      <c r="T390" s="30"/>
      <c r="U390" s="23"/>
      <c r="V390" s="23" t="s">
        <v>4065</v>
      </c>
      <c r="W390" s="23" t="s">
        <v>3340</v>
      </c>
      <c r="X390" s="23" t="s">
        <v>192</v>
      </c>
      <c r="Y390" s="23" t="s">
        <v>193</v>
      </c>
      <c r="Z390" s="23" t="s">
        <v>194</v>
      </c>
      <c r="AA390" s="23" t="s">
        <v>3341</v>
      </c>
      <c r="AB390" s="23" t="s">
        <v>629</v>
      </c>
      <c r="AC390" s="23" t="s">
        <v>3318</v>
      </c>
      <c r="AD390" s="23" t="s">
        <v>3342</v>
      </c>
      <c r="AE390" s="23" t="s">
        <v>3343</v>
      </c>
      <c r="AF390" s="23" t="s">
        <v>3344</v>
      </c>
      <c r="AG390" s="23" t="s">
        <v>3345</v>
      </c>
      <c r="AH390" s="23" t="s">
        <v>202</v>
      </c>
      <c r="AI390" s="23" t="s">
        <v>269</v>
      </c>
      <c r="AJ390" s="23" t="s">
        <v>3338</v>
      </c>
      <c r="AK390" s="23">
        <v>0</v>
      </c>
      <c r="AL390" s="23" t="s">
        <v>3346</v>
      </c>
      <c r="AM390" s="33" t="s">
        <v>351</v>
      </c>
      <c r="AN390" s="33" t="s">
        <v>207</v>
      </c>
      <c r="AO390" s="23" t="s">
        <v>208</v>
      </c>
      <c r="AP390" s="23" t="s">
        <v>90</v>
      </c>
      <c r="AQ390" s="23"/>
      <c r="AR390" s="23"/>
      <c r="AS390" s="23"/>
      <c r="AT390" s="23"/>
      <c r="AU390" s="36">
        <v>19.169</v>
      </c>
      <c r="AV390" s="36">
        <v>19.169</v>
      </c>
      <c r="AW390" s="36">
        <f t="shared" si="82"/>
        <v>19.169</v>
      </c>
      <c r="AX390" s="36">
        <f t="shared" si="92"/>
        <v>0</v>
      </c>
      <c r="AY390" s="36">
        <v>0</v>
      </c>
      <c r="AZ390" s="36"/>
      <c r="BA390" s="40">
        <v>680</v>
      </c>
      <c r="BB390" s="40">
        <v>130</v>
      </c>
      <c r="BC390" s="23" t="s">
        <v>210</v>
      </c>
      <c r="BD390" s="23" t="s">
        <v>210</v>
      </c>
      <c r="BE390" s="23" t="s">
        <v>211</v>
      </c>
      <c r="BF390" s="23">
        <v>0</v>
      </c>
      <c r="BG390" s="23" t="s">
        <v>212</v>
      </c>
      <c r="BH390" s="23" t="s">
        <v>210</v>
      </c>
      <c r="BI390" s="23" t="s">
        <v>210</v>
      </c>
      <c r="BJ390" s="23">
        <v>0</v>
      </c>
      <c r="BK390" s="23" t="s">
        <v>210</v>
      </c>
      <c r="BL390" s="23">
        <v>0</v>
      </c>
      <c r="BM390" s="23" t="s">
        <v>1293</v>
      </c>
      <c r="BN390" s="23">
        <v>15023562456</v>
      </c>
      <c r="BO390" s="23"/>
      <c r="BP390" s="23" t="s">
        <v>209</v>
      </c>
      <c r="BQ390" s="49">
        <f t="shared" si="83"/>
        <v>19.169</v>
      </c>
      <c r="BR390" s="49">
        <f t="shared" ref="BR390:BR453" si="95">BS390+BT390+BU390</f>
        <v>19.169</v>
      </c>
      <c r="BS390" s="49">
        <f t="shared" si="84"/>
        <v>4.169</v>
      </c>
      <c r="BT390" s="49">
        <f t="shared" si="85"/>
        <v>15</v>
      </c>
      <c r="BU390" s="49">
        <f t="shared" si="93"/>
        <v>0</v>
      </c>
      <c r="BV390" s="49">
        <f t="shared" si="86"/>
        <v>0</v>
      </c>
      <c r="BW390" s="49">
        <f t="shared" si="87"/>
        <v>0</v>
      </c>
      <c r="BX390" s="49">
        <f t="shared" si="88"/>
        <v>4.169</v>
      </c>
      <c r="BY390" s="49">
        <v>4.169</v>
      </c>
      <c r="BZ390" s="49" t="s">
        <v>4078</v>
      </c>
      <c r="CA390" s="49" t="s">
        <v>4088</v>
      </c>
      <c r="CB390" s="36"/>
      <c r="CC390" s="36"/>
      <c r="CD390" s="36"/>
      <c r="CE390" s="36">
        <f t="shared" si="89"/>
        <v>15</v>
      </c>
      <c r="CF390" s="36">
        <v>15</v>
      </c>
      <c r="CG390" s="36" t="s">
        <v>4066</v>
      </c>
      <c r="CH390" s="36" t="s">
        <v>4440</v>
      </c>
      <c r="CI390" s="36"/>
      <c r="CJ390" s="36"/>
      <c r="CK390" s="36"/>
      <c r="CL390" s="36"/>
      <c r="CM390" s="36"/>
      <c r="CN390" s="36"/>
      <c r="CO390" s="36"/>
      <c r="CP390" s="36"/>
      <c r="CQ390" s="36">
        <f t="shared" si="90"/>
        <v>0</v>
      </c>
      <c r="CR390" s="36"/>
      <c r="CS390" s="36"/>
      <c r="CT390" s="36"/>
      <c r="CU390" s="36"/>
      <c r="CV390" s="36"/>
      <c r="CW390" s="36"/>
      <c r="CX390" s="59">
        <f t="shared" si="94"/>
        <v>0</v>
      </c>
      <c r="CY390" s="36"/>
      <c r="CZ390" s="36"/>
      <c r="DA390" s="36"/>
      <c r="DB390" s="36"/>
      <c r="DC390" s="36"/>
      <c r="DD390" s="36"/>
      <c r="DE390" s="59">
        <f t="shared" si="91"/>
        <v>15.45</v>
      </c>
      <c r="DF390" s="59">
        <v>4.17</v>
      </c>
      <c r="DG390" s="59">
        <v>11.28</v>
      </c>
      <c r="DH390" s="59"/>
      <c r="DI390" s="59"/>
      <c r="DJ390" s="59"/>
      <c r="DK390" s="59" t="s">
        <v>4070</v>
      </c>
      <c r="DL390" s="59">
        <v>0</v>
      </c>
      <c r="DM390" s="23">
        <v>0</v>
      </c>
    </row>
    <row r="391" s="9" customFormat="1" ht="70" customHeight="1" spans="1:117">
      <c r="A391" s="23"/>
      <c r="B391" s="23"/>
      <c r="C391" s="23"/>
      <c r="D391" s="23"/>
      <c r="E391" s="23"/>
      <c r="F391" s="23"/>
      <c r="G391" s="23"/>
      <c r="H391" s="23"/>
      <c r="I391" s="23"/>
      <c r="J391" s="23"/>
      <c r="K391" s="23"/>
      <c r="L391" s="23"/>
      <c r="M391" s="23"/>
      <c r="N391" s="23"/>
      <c r="O391" s="23"/>
      <c r="P391" s="23"/>
      <c r="Q391" s="23">
        <f>SUBTOTAL(103,$W$7:W391)*1</f>
        <v>385</v>
      </c>
      <c r="R391" s="23"/>
      <c r="S391" s="23"/>
      <c r="T391" s="23"/>
      <c r="U391" s="23"/>
      <c r="V391" s="23" t="s">
        <v>4065</v>
      </c>
      <c r="W391" s="23" t="s">
        <v>3347</v>
      </c>
      <c r="X391" s="23" t="s">
        <v>192</v>
      </c>
      <c r="Y391" s="23" t="s">
        <v>244</v>
      </c>
      <c r="Z391" s="23" t="s">
        <v>245</v>
      </c>
      <c r="AA391" s="23" t="s">
        <v>3348</v>
      </c>
      <c r="AB391" s="23" t="s">
        <v>196</v>
      </c>
      <c r="AC391" s="23" t="s">
        <v>3349</v>
      </c>
      <c r="AD391" s="23" t="s">
        <v>3350</v>
      </c>
      <c r="AE391" s="23" t="s">
        <v>3351</v>
      </c>
      <c r="AF391" s="23" t="s">
        <v>3350</v>
      </c>
      <c r="AG391" s="23" t="s">
        <v>3348</v>
      </c>
      <c r="AH391" s="23" t="s">
        <v>252</v>
      </c>
      <c r="AI391" s="23" t="s">
        <v>253</v>
      </c>
      <c r="AJ391" s="23" t="s">
        <v>3352</v>
      </c>
      <c r="AK391" s="23">
        <v>0</v>
      </c>
      <c r="AL391" s="23" t="s">
        <v>2429</v>
      </c>
      <c r="AM391" s="33" t="s">
        <v>256</v>
      </c>
      <c r="AN391" s="33" t="s">
        <v>257</v>
      </c>
      <c r="AO391" s="23" t="s">
        <v>1334</v>
      </c>
      <c r="AP391" s="23" t="s">
        <v>98</v>
      </c>
      <c r="AQ391" s="23"/>
      <c r="AR391" s="23"/>
      <c r="AS391" s="23"/>
      <c r="AT391" s="23"/>
      <c r="AU391" s="36">
        <v>394.02</v>
      </c>
      <c r="AV391" s="36">
        <v>394.02</v>
      </c>
      <c r="AW391" s="36">
        <f t="shared" ref="AW391:AW454" si="96">BR391+BV391+BW391</f>
        <v>394.02</v>
      </c>
      <c r="AX391" s="36">
        <f t="shared" si="92"/>
        <v>0</v>
      </c>
      <c r="AY391" s="36">
        <v>0</v>
      </c>
      <c r="AZ391" s="36"/>
      <c r="BA391" s="40">
        <v>0</v>
      </c>
      <c r="BB391" s="40">
        <v>0</v>
      </c>
      <c r="BC391" s="23" t="s">
        <v>210</v>
      </c>
      <c r="BD391" s="23">
        <v>0</v>
      </c>
      <c r="BE391" s="23">
        <v>0</v>
      </c>
      <c r="BF391" s="23">
        <v>0</v>
      </c>
      <c r="BG391" s="23">
        <v>0</v>
      </c>
      <c r="BH391" s="23">
        <v>0</v>
      </c>
      <c r="BI391" s="23">
        <v>0</v>
      </c>
      <c r="BJ391" s="23">
        <v>0</v>
      </c>
      <c r="BK391" s="23">
        <v>0</v>
      </c>
      <c r="BL391" s="23">
        <v>0</v>
      </c>
      <c r="BM391" s="23">
        <v>0</v>
      </c>
      <c r="BN391" s="23">
        <v>0</v>
      </c>
      <c r="BO391" s="23"/>
      <c r="BP391" s="23" t="s">
        <v>209</v>
      </c>
      <c r="BQ391" s="49">
        <f t="shared" ref="BQ391:BQ454" si="97">BS391+BT391+BU391+BV391+BW391</f>
        <v>394.02</v>
      </c>
      <c r="BR391" s="49">
        <f t="shared" si="95"/>
        <v>284.02</v>
      </c>
      <c r="BS391" s="49">
        <f t="shared" ref="BS391:BS454" si="98">BX391</f>
        <v>36.02</v>
      </c>
      <c r="BT391" s="49">
        <f t="shared" ref="BT391:BT454" si="99">CE391</f>
        <v>248</v>
      </c>
      <c r="BU391" s="49">
        <f t="shared" si="93"/>
        <v>0</v>
      </c>
      <c r="BV391" s="49">
        <f t="shared" ref="BV391:BV454" si="100">CQ391</f>
        <v>110</v>
      </c>
      <c r="BW391" s="49">
        <f t="shared" ref="BW391:BW454" si="101">CX391</f>
        <v>0</v>
      </c>
      <c r="BX391" s="49">
        <f t="shared" ref="BX391:BX454" si="102">BY391+CB391</f>
        <v>36.02</v>
      </c>
      <c r="BY391" s="49">
        <v>36.02</v>
      </c>
      <c r="BZ391" s="49" t="s">
        <v>4078</v>
      </c>
      <c r="CA391" s="49" t="s">
        <v>4088</v>
      </c>
      <c r="CB391" s="36"/>
      <c r="CC391" s="36"/>
      <c r="CD391" s="36"/>
      <c r="CE391" s="36">
        <f t="shared" ref="CE391:CE454" si="103">CF391+CI391+CL391</f>
        <v>248</v>
      </c>
      <c r="CF391" s="36">
        <v>248</v>
      </c>
      <c r="CG391" s="36" t="s">
        <v>4066</v>
      </c>
      <c r="CH391" s="36" t="s">
        <v>4104</v>
      </c>
      <c r="CI391" s="36"/>
      <c r="CJ391" s="36"/>
      <c r="CK391" s="36"/>
      <c r="CL391" s="36"/>
      <c r="CM391" s="36"/>
      <c r="CN391" s="36"/>
      <c r="CO391" s="36"/>
      <c r="CP391" s="36"/>
      <c r="CQ391" s="36">
        <f t="shared" ref="CQ391:CQ446" si="104">CR391+CU391</f>
        <v>110</v>
      </c>
      <c r="CR391" s="36">
        <v>110</v>
      </c>
      <c r="CS391" s="36" t="s">
        <v>4131</v>
      </c>
      <c r="CT391" s="36" t="s">
        <v>4166</v>
      </c>
      <c r="CU391" s="36"/>
      <c r="CV391" s="36"/>
      <c r="CW391" s="36"/>
      <c r="CX391" s="59">
        <f t="shared" si="94"/>
        <v>0</v>
      </c>
      <c r="CY391" s="36"/>
      <c r="CZ391" s="36"/>
      <c r="DA391" s="36"/>
      <c r="DB391" s="36"/>
      <c r="DC391" s="36"/>
      <c r="DD391" s="36"/>
      <c r="DE391" s="59">
        <f t="shared" ref="DE391:DE454" si="105">SUM(DF391:DH391)</f>
        <v>253.6</v>
      </c>
      <c r="DF391" s="59">
        <v>5.6</v>
      </c>
      <c r="DG391" s="59">
        <v>248</v>
      </c>
      <c r="DH391" s="59"/>
      <c r="DI391" s="59"/>
      <c r="DJ391" s="59"/>
      <c r="DK391" s="59" t="s">
        <v>4071</v>
      </c>
      <c r="DL391" s="59">
        <v>0</v>
      </c>
      <c r="DM391" s="23">
        <v>0</v>
      </c>
    </row>
    <row r="392" s="9" customFormat="1" ht="70" customHeight="1" spans="1:117">
      <c r="A392" s="23"/>
      <c r="B392" s="23"/>
      <c r="C392" s="23"/>
      <c r="D392" s="23"/>
      <c r="E392" s="23"/>
      <c r="F392" s="23"/>
      <c r="G392" s="23"/>
      <c r="H392" s="23"/>
      <c r="I392" s="23"/>
      <c r="J392" s="23"/>
      <c r="K392" s="23"/>
      <c r="L392" s="23"/>
      <c r="M392" s="23"/>
      <c r="N392" s="23"/>
      <c r="O392" s="23"/>
      <c r="P392" s="23"/>
      <c r="Q392" s="23">
        <f>SUBTOTAL(103,$W$7:W392)*1</f>
        <v>386</v>
      </c>
      <c r="R392" s="23"/>
      <c r="S392" s="23"/>
      <c r="T392" s="30"/>
      <c r="U392" s="23"/>
      <c r="V392" s="23" t="s">
        <v>4065</v>
      </c>
      <c r="W392" s="23" t="s">
        <v>3353</v>
      </c>
      <c r="X392" s="23" t="s">
        <v>192</v>
      </c>
      <c r="Y392" s="23" t="s">
        <v>244</v>
      </c>
      <c r="Z392" s="23" t="s">
        <v>807</v>
      </c>
      <c r="AA392" s="23" t="s">
        <v>3354</v>
      </c>
      <c r="AB392" s="23" t="s">
        <v>196</v>
      </c>
      <c r="AC392" s="23" t="s">
        <v>25</v>
      </c>
      <c r="AD392" s="23" t="s">
        <v>3355</v>
      </c>
      <c r="AE392" s="23" t="s">
        <v>3356</v>
      </c>
      <c r="AF392" s="23" t="s">
        <v>3355</v>
      </c>
      <c r="AG392" s="23" t="s">
        <v>3357</v>
      </c>
      <c r="AH392" s="23" t="s">
        <v>202</v>
      </c>
      <c r="AI392" s="23" t="s">
        <v>203</v>
      </c>
      <c r="AJ392" s="23" t="s">
        <v>3358</v>
      </c>
      <c r="AK392" s="23">
        <v>0</v>
      </c>
      <c r="AL392" s="23" t="s">
        <v>2429</v>
      </c>
      <c r="AM392" s="33" t="s">
        <v>206</v>
      </c>
      <c r="AN392" s="33" t="s">
        <v>1099</v>
      </c>
      <c r="AO392" s="23" t="s">
        <v>1334</v>
      </c>
      <c r="AP392" s="23" t="s">
        <v>98</v>
      </c>
      <c r="AQ392" s="23"/>
      <c r="AR392" s="23"/>
      <c r="AS392" s="23"/>
      <c r="AT392" s="23"/>
      <c r="AU392" s="36">
        <v>392.9</v>
      </c>
      <c r="AV392" s="36">
        <v>392.9</v>
      </c>
      <c r="AW392" s="36">
        <f t="shared" si="96"/>
        <v>210.9</v>
      </c>
      <c r="AX392" s="36">
        <f t="shared" si="92"/>
        <v>182</v>
      </c>
      <c r="AY392" s="36">
        <v>0</v>
      </c>
      <c r="AZ392" s="36"/>
      <c r="BA392" s="40">
        <v>0</v>
      </c>
      <c r="BB392" s="40">
        <v>0</v>
      </c>
      <c r="BC392" s="23" t="s">
        <v>210</v>
      </c>
      <c r="BD392" s="23">
        <v>0</v>
      </c>
      <c r="BE392" s="23">
        <v>0</v>
      </c>
      <c r="BF392" s="23">
        <v>0</v>
      </c>
      <c r="BG392" s="23">
        <v>0</v>
      </c>
      <c r="BH392" s="23">
        <v>0</v>
      </c>
      <c r="BI392" s="23">
        <v>0</v>
      </c>
      <c r="BJ392" s="23">
        <v>0</v>
      </c>
      <c r="BK392" s="23">
        <v>0</v>
      </c>
      <c r="BL392" s="23">
        <v>0</v>
      </c>
      <c r="BM392" s="23">
        <v>0</v>
      </c>
      <c r="BN392" s="23">
        <v>0</v>
      </c>
      <c r="BO392" s="23"/>
      <c r="BP392" s="23" t="s">
        <v>209</v>
      </c>
      <c r="BQ392" s="49">
        <f t="shared" si="97"/>
        <v>210.9</v>
      </c>
      <c r="BR392" s="49">
        <f t="shared" si="95"/>
        <v>100.9</v>
      </c>
      <c r="BS392" s="49">
        <f t="shared" si="98"/>
        <v>32.9</v>
      </c>
      <c r="BT392" s="49">
        <f t="shared" si="99"/>
        <v>68</v>
      </c>
      <c r="BU392" s="49">
        <f t="shared" si="93"/>
        <v>0</v>
      </c>
      <c r="BV392" s="49">
        <f t="shared" si="100"/>
        <v>110</v>
      </c>
      <c r="BW392" s="49">
        <f t="shared" si="101"/>
        <v>0</v>
      </c>
      <c r="BX392" s="49">
        <f t="shared" si="102"/>
        <v>32.9</v>
      </c>
      <c r="BY392" s="49">
        <v>32.9</v>
      </c>
      <c r="BZ392" s="49" t="s">
        <v>4078</v>
      </c>
      <c r="CA392" s="49" t="s">
        <v>4088</v>
      </c>
      <c r="CB392" s="36"/>
      <c r="CC392" s="36"/>
      <c r="CD392" s="36"/>
      <c r="CE392" s="36">
        <f t="shared" si="103"/>
        <v>68</v>
      </c>
      <c r="CF392" s="36">
        <v>50</v>
      </c>
      <c r="CG392" s="36" t="s">
        <v>4066</v>
      </c>
      <c r="CH392" s="36" t="s">
        <v>4104</v>
      </c>
      <c r="CI392" s="36">
        <v>18</v>
      </c>
      <c r="CJ392" s="36" t="s">
        <v>4080</v>
      </c>
      <c r="CK392" s="36" t="s">
        <v>4081</v>
      </c>
      <c r="CL392" s="36"/>
      <c r="CM392" s="36"/>
      <c r="CN392" s="36"/>
      <c r="CO392" s="36"/>
      <c r="CP392" s="36"/>
      <c r="CQ392" s="36">
        <f t="shared" si="104"/>
        <v>110</v>
      </c>
      <c r="CR392" s="36">
        <v>110</v>
      </c>
      <c r="CS392" s="36" t="s">
        <v>4131</v>
      </c>
      <c r="CT392" s="36" t="s">
        <v>4166</v>
      </c>
      <c r="CU392" s="36"/>
      <c r="CV392" s="36"/>
      <c r="CW392" s="36"/>
      <c r="CX392" s="59">
        <f t="shared" si="94"/>
        <v>0</v>
      </c>
      <c r="CY392" s="36"/>
      <c r="CZ392" s="36"/>
      <c r="DA392" s="36"/>
      <c r="DB392" s="36"/>
      <c r="DC392" s="36"/>
      <c r="DD392" s="36"/>
      <c r="DE392" s="59">
        <f t="shared" si="105"/>
        <v>42.96</v>
      </c>
      <c r="DF392" s="59">
        <v>0</v>
      </c>
      <c r="DG392" s="59">
        <v>42.96</v>
      </c>
      <c r="DH392" s="59"/>
      <c r="DI392" s="59"/>
      <c r="DJ392" s="59"/>
      <c r="DK392" s="59" t="s">
        <v>4071</v>
      </c>
      <c r="DL392" s="59">
        <v>0</v>
      </c>
      <c r="DM392" s="23">
        <v>0</v>
      </c>
    </row>
    <row r="393" s="9" customFormat="1" ht="70" customHeight="1" spans="1:117">
      <c r="A393" s="23"/>
      <c r="B393" s="23"/>
      <c r="C393" s="23"/>
      <c r="D393" s="23"/>
      <c r="E393" s="23"/>
      <c r="F393" s="23"/>
      <c r="G393" s="23"/>
      <c r="H393" s="23"/>
      <c r="I393" s="23"/>
      <c r="J393" s="23"/>
      <c r="K393" s="23"/>
      <c r="L393" s="23"/>
      <c r="M393" s="23"/>
      <c r="N393" s="23"/>
      <c r="O393" s="23"/>
      <c r="P393" s="23"/>
      <c r="Q393" s="23">
        <f>SUBTOTAL(103,$W$7:W393)*1</f>
        <v>387</v>
      </c>
      <c r="R393" s="23"/>
      <c r="S393" s="23"/>
      <c r="T393" s="23"/>
      <c r="U393" s="23"/>
      <c r="V393" s="23" t="s">
        <v>4065</v>
      </c>
      <c r="W393" s="23" t="s">
        <v>3360</v>
      </c>
      <c r="X393" s="23" t="s">
        <v>192</v>
      </c>
      <c r="Y393" s="23" t="s">
        <v>244</v>
      </c>
      <c r="Z393" s="23" t="s">
        <v>245</v>
      </c>
      <c r="AA393" s="23" t="s">
        <v>3361</v>
      </c>
      <c r="AB393" s="23" t="s">
        <v>196</v>
      </c>
      <c r="AC393" s="23" t="s">
        <v>197</v>
      </c>
      <c r="AD393" s="23" t="s">
        <v>3362</v>
      </c>
      <c r="AE393" s="23" t="s">
        <v>3363</v>
      </c>
      <c r="AF393" s="23" t="s">
        <v>3362</v>
      </c>
      <c r="AG393" s="23" t="s">
        <v>3364</v>
      </c>
      <c r="AH393" s="23" t="s">
        <v>224</v>
      </c>
      <c r="AI393" s="23" t="s">
        <v>225</v>
      </c>
      <c r="AJ393" s="23" t="s">
        <v>3365</v>
      </c>
      <c r="AK393" s="23" t="s">
        <v>3366</v>
      </c>
      <c r="AL393" s="23" t="s">
        <v>3367</v>
      </c>
      <c r="AM393" s="33" t="s">
        <v>3368</v>
      </c>
      <c r="AN393" s="33" t="s">
        <v>290</v>
      </c>
      <c r="AO393" s="23" t="s">
        <v>1120</v>
      </c>
      <c r="AP393" s="23" t="s">
        <v>24</v>
      </c>
      <c r="AQ393" s="23"/>
      <c r="AR393" s="23"/>
      <c r="AS393" s="23"/>
      <c r="AT393" s="23"/>
      <c r="AU393" s="36">
        <v>388</v>
      </c>
      <c r="AV393" s="36">
        <v>388</v>
      </c>
      <c r="AW393" s="36">
        <f t="shared" si="96"/>
        <v>388</v>
      </c>
      <c r="AX393" s="36">
        <f t="shared" si="92"/>
        <v>0</v>
      </c>
      <c r="AY393" s="36">
        <v>0</v>
      </c>
      <c r="AZ393" s="36"/>
      <c r="BA393" s="40">
        <v>209</v>
      </c>
      <c r="BB393" s="40">
        <v>19</v>
      </c>
      <c r="BC393" s="23" t="s">
        <v>210</v>
      </c>
      <c r="BD393" s="23" t="s">
        <v>210</v>
      </c>
      <c r="BE393" s="23" t="s">
        <v>211</v>
      </c>
      <c r="BF393" s="23">
        <v>0</v>
      </c>
      <c r="BG393" s="23" t="s">
        <v>212</v>
      </c>
      <c r="BH393" s="23" t="s">
        <v>209</v>
      </c>
      <c r="BI393" s="23" t="s">
        <v>210</v>
      </c>
      <c r="BJ393" s="23">
        <v>0</v>
      </c>
      <c r="BK393" s="23" t="s">
        <v>210</v>
      </c>
      <c r="BL393" s="23">
        <v>0</v>
      </c>
      <c r="BM393" s="23" t="s">
        <v>1439</v>
      </c>
      <c r="BN393" s="23">
        <v>18716954700</v>
      </c>
      <c r="BO393" s="23"/>
      <c r="BP393" s="23" t="s">
        <v>209</v>
      </c>
      <c r="BQ393" s="49">
        <f t="shared" si="97"/>
        <v>388</v>
      </c>
      <c r="BR393" s="49">
        <f t="shared" si="95"/>
        <v>238</v>
      </c>
      <c r="BS393" s="49">
        <f t="shared" si="98"/>
        <v>156</v>
      </c>
      <c r="BT393" s="49">
        <f t="shared" si="99"/>
        <v>82</v>
      </c>
      <c r="BU393" s="49">
        <f t="shared" si="93"/>
        <v>0</v>
      </c>
      <c r="BV393" s="49">
        <f t="shared" si="100"/>
        <v>150</v>
      </c>
      <c r="BW393" s="49">
        <f t="shared" si="101"/>
        <v>0</v>
      </c>
      <c r="BX393" s="49">
        <f t="shared" si="102"/>
        <v>156</v>
      </c>
      <c r="BY393" s="49">
        <v>156</v>
      </c>
      <c r="BZ393" s="49" t="s">
        <v>4078</v>
      </c>
      <c r="CA393" s="49" t="s">
        <v>4088</v>
      </c>
      <c r="CB393" s="36"/>
      <c r="CC393" s="36"/>
      <c r="CD393" s="36"/>
      <c r="CE393" s="36">
        <f t="shared" si="103"/>
        <v>82</v>
      </c>
      <c r="CF393" s="49">
        <v>82</v>
      </c>
      <c r="CG393" s="52" t="s">
        <v>4080</v>
      </c>
      <c r="CH393" s="49" t="s">
        <v>4162</v>
      </c>
      <c r="CI393" s="36"/>
      <c r="CJ393" s="36"/>
      <c r="CK393" s="36"/>
      <c r="CL393" s="36"/>
      <c r="CM393" s="36"/>
      <c r="CN393" s="36"/>
      <c r="CO393" s="36"/>
      <c r="CP393" s="36"/>
      <c r="CQ393" s="36">
        <f t="shared" si="104"/>
        <v>150</v>
      </c>
      <c r="CR393" s="36">
        <v>150</v>
      </c>
      <c r="CS393" s="36" t="s">
        <v>4068</v>
      </c>
      <c r="CT393" s="36" t="s">
        <v>4069</v>
      </c>
      <c r="CU393" s="36"/>
      <c r="CV393" s="36"/>
      <c r="CW393" s="36"/>
      <c r="CX393" s="59">
        <f t="shared" si="94"/>
        <v>0</v>
      </c>
      <c r="CY393" s="36"/>
      <c r="CZ393" s="36"/>
      <c r="DA393" s="36"/>
      <c r="DB393" s="36"/>
      <c r="DC393" s="36"/>
      <c r="DD393" s="36"/>
      <c r="DE393" s="59">
        <f t="shared" si="105"/>
        <v>238</v>
      </c>
      <c r="DF393" s="59">
        <v>156</v>
      </c>
      <c r="DG393" s="59">
        <v>82</v>
      </c>
      <c r="DH393" s="59"/>
      <c r="DI393" s="59"/>
      <c r="DJ393" s="59"/>
      <c r="DK393" s="59" t="s">
        <v>4075</v>
      </c>
      <c r="DL393" s="59">
        <v>0.9</v>
      </c>
      <c r="DM393" s="23" t="s">
        <v>4446</v>
      </c>
    </row>
    <row r="394" s="9" customFormat="1" ht="70" customHeight="1" spans="1:117">
      <c r="A394" s="23"/>
      <c r="B394" s="23"/>
      <c r="C394" s="23"/>
      <c r="D394" s="23"/>
      <c r="E394" s="23"/>
      <c r="F394" s="23"/>
      <c r="G394" s="23"/>
      <c r="H394" s="23"/>
      <c r="I394" s="23"/>
      <c r="J394" s="23"/>
      <c r="K394" s="23"/>
      <c r="L394" s="23"/>
      <c r="M394" s="23"/>
      <c r="N394" s="23"/>
      <c r="O394" s="23"/>
      <c r="P394" s="23"/>
      <c r="Q394" s="23">
        <f>SUBTOTAL(103,$W$7:W394)*1</f>
        <v>388</v>
      </c>
      <c r="R394" s="23"/>
      <c r="S394" s="23"/>
      <c r="T394" s="30"/>
      <c r="U394" s="23"/>
      <c r="V394" s="23" t="s">
        <v>4065</v>
      </c>
      <c r="W394" s="23" t="s">
        <v>3369</v>
      </c>
      <c r="X394" s="23" t="s">
        <v>192</v>
      </c>
      <c r="Y394" s="23" t="s">
        <v>244</v>
      </c>
      <c r="Z394" s="23" t="s">
        <v>245</v>
      </c>
      <c r="AA394" s="23" t="s">
        <v>3370</v>
      </c>
      <c r="AB394" s="23" t="s">
        <v>196</v>
      </c>
      <c r="AC394" s="23" t="s">
        <v>3371</v>
      </c>
      <c r="AD394" s="23" t="s">
        <v>3372</v>
      </c>
      <c r="AE394" s="23" t="s">
        <v>3373</v>
      </c>
      <c r="AF394" s="23" t="s">
        <v>3374</v>
      </c>
      <c r="AG394" s="23" t="s">
        <v>3375</v>
      </c>
      <c r="AH394" s="23" t="s">
        <v>504</v>
      </c>
      <c r="AI394" s="23" t="s">
        <v>203</v>
      </c>
      <c r="AJ394" s="23" t="s">
        <v>3376</v>
      </c>
      <c r="AK394" s="23" t="s">
        <v>1118</v>
      </c>
      <c r="AL394" s="23" t="s">
        <v>3377</v>
      </c>
      <c r="AM394" s="33" t="s">
        <v>734</v>
      </c>
      <c r="AN394" s="33" t="s">
        <v>546</v>
      </c>
      <c r="AO394" s="23" t="s">
        <v>1120</v>
      </c>
      <c r="AP394" s="23" t="s">
        <v>64</v>
      </c>
      <c r="AQ394" s="23"/>
      <c r="AR394" s="23"/>
      <c r="AS394" s="23"/>
      <c r="AT394" s="23"/>
      <c r="AU394" s="36">
        <v>336</v>
      </c>
      <c r="AV394" s="36">
        <v>336</v>
      </c>
      <c r="AW394" s="36">
        <f t="shared" si="96"/>
        <v>336</v>
      </c>
      <c r="AX394" s="36">
        <f t="shared" si="92"/>
        <v>0</v>
      </c>
      <c r="AY394" s="36">
        <v>0</v>
      </c>
      <c r="AZ394" s="36"/>
      <c r="BA394" s="40">
        <v>680</v>
      </c>
      <c r="BB394" s="40">
        <v>109</v>
      </c>
      <c r="BC394" s="23" t="s">
        <v>210</v>
      </c>
      <c r="BD394" s="23" t="s">
        <v>210</v>
      </c>
      <c r="BE394" s="23" t="s">
        <v>211</v>
      </c>
      <c r="BF394" s="23">
        <v>0</v>
      </c>
      <c r="BG394" s="23" t="s">
        <v>212</v>
      </c>
      <c r="BH394" s="23" t="s">
        <v>210</v>
      </c>
      <c r="BI394" s="23" t="s">
        <v>210</v>
      </c>
      <c r="BJ394" s="23">
        <v>0</v>
      </c>
      <c r="BK394" s="23" t="s">
        <v>210</v>
      </c>
      <c r="BL394" s="23">
        <v>0</v>
      </c>
      <c r="BM394" s="23" t="s">
        <v>561</v>
      </c>
      <c r="BN394" s="23">
        <v>13609497658</v>
      </c>
      <c r="BO394" s="23"/>
      <c r="BP394" s="23" t="s">
        <v>209</v>
      </c>
      <c r="BQ394" s="49">
        <f t="shared" si="97"/>
        <v>336</v>
      </c>
      <c r="BR394" s="49">
        <f t="shared" si="95"/>
        <v>336</v>
      </c>
      <c r="BS394" s="49">
        <f t="shared" si="98"/>
        <v>336</v>
      </c>
      <c r="BT394" s="49">
        <f t="shared" si="99"/>
        <v>0</v>
      </c>
      <c r="BU394" s="49">
        <f t="shared" si="93"/>
        <v>0</v>
      </c>
      <c r="BV394" s="49">
        <f t="shared" si="100"/>
        <v>0</v>
      </c>
      <c r="BW394" s="49">
        <f t="shared" si="101"/>
        <v>0</v>
      </c>
      <c r="BX394" s="49">
        <f t="shared" si="102"/>
        <v>336</v>
      </c>
      <c r="BY394" s="49">
        <v>336</v>
      </c>
      <c r="BZ394" s="49" t="s">
        <v>4078</v>
      </c>
      <c r="CA394" s="49" t="s">
        <v>4088</v>
      </c>
      <c r="CB394" s="36"/>
      <c r="CC394" s="36"/>
      <c r="CD394" s="36"/>
      <c r="CE394" s="36">
        <f t="shared" si="103"/>
        <v>0</v>
      </c>
      <c r="CF394" s="36"/>
      <c r="CG394" s="36"/>
      <c r="CH394" s="36"/>
      <c r="CI394" s="36"/>
      <c r="CJ394" s="36"/>
      <c r="CK394" s="36"/>
      <c r="CL394" s="36"/>
      <c r="CM394" s="36"/>
      <c r="CN394" s="36"/>
      <c r="CO394" s="36"/>
      <c r="CP394" s="36"/>
      <c r="CQ394" s="36">
        <f t="shared" si="104"/>
        <v>0</v>
      </c>
      <c r="CR394" s="36"/>
      <c r="CS394" s="36"/>
      <c r="CT394" s="36"/>
      <c r="CU394" s="36"/>
      <c r="CV394" s="36"/>
      <c r="CW394" s="36"/>
      <c r="CX394" s="59">
        <f t="shared" si="94"/>
        <v>0</v>
      </c>
      <c r="CY394" s="36"/>
      <c r="CZ394" s="36"/>
      <c r="DA394" s="36"/>
      <c r="DB394" s="36"/>
      <c r="DC394" s="36"/>
      <c r="DD394" s="36"/>
      <c r="DE394" s="59">
        <f t="shared" si="105"/>
        <v>252.76</v>
      </c>
      <c r="DF394" s="59">
        <v>252.76</v>
      </c>
      <c r="DG394" s="59">
        <v>0</v>
      </c>
      <c r="DH394" s="59"/>
      <c r="DI394" s="59"/>
      <c r="DJ394" s="59"/>
      <c r="DK394" s="59" t="s">
        <v>4075</v>
      </c>
      <c r="DL394" s="59">
        <v>0</v>
      </c>
      <c r="DM394" s="23">
        <v>0</v>
      </c>
    </row>
    <row r="395" s="9" customFormat="1" ht="70" customHeight="1" spans="1:117">
      <c r="A395" s="23"/>
      <c r="B395" s="23"/>
      <c r="C395" s="23"/>
      <c r="D395" s="23"/>
      <c r="E395" s="23"/>
      <c r="F395" s="23"/>
      <c r="G395" s="23"/>
      <c r="H395" s="23"/>
      <c r="I395" s="23"/>
      <c r="J395" s="23"/>
      <c r="K395" s="23"/>
      <c r="L395" s="23"/>
      <c r="M395" s="23"/>
      <c r="N395" s="23"/>
      <c r="O395" s="23"/>
      <c r="P395" s="23"/>
      <c r="Q395" s="23">
        <f>SUBTOTAL(103,$W$7:W395)*1</f>
        <v>389</v>
      </c>
      <c r="R395" s="23" t="s">
        <v>3378</v>
      </c>
      <c r="S395" s="23">
        <v>310.65</v>
      </c>
      <c r="T395" s="23"/>
      <c r="U395" s="23"/>
      <c r="V395" s="23"/>
      <c r="W395" s="23" t="s">
        <v>3379</v>
      </c>
      <c r="X395" s="23" t="s">
        <v>192</v>
      </c>
      <c r="Y395" s="23" t="s">
        <v>244</v>
      </c>
      <c r="Z395" s="23" t="s">
        <v>807</v>
      </c>
      <c r="AA395" s="23" t="s">
        <v>3380</v>
      </c>
      <c r="AB395" s="23" t="s">
        <v>196</v>
      </c>
      <c r="AC395" s="23" t="s">
        <v>3381</v>
      </c>
      <c r="AD395" s="23" t="s">
        <v>3382</v>
      </c>
      <c r="AE395" s="23" t="s">
        <v>3383</v>
      </c>
      <c r="AF395" s="23" t="s">
        <v>3384</v>
      </c>
      <c r="AG395" s="23" t="s">
        <v>3385</v>
      </c>
      <c r="AH395" s="23" t="s">
        <v>202</v>
      </c>
      <c r="AI395" s="23" t="s">
        <v>203</v>
      </c>
      <c r="AJ395" s="23" t="s">
        <v>3386</v>
      </c>
      <c r="AK395" s="23" t="s">
        <v>3387</v>
      </c>
      <c r="AL395" s="23" t="s">
        <v>3388</v>
      </c>
      <c r="AM395" s="33" t="s">
        <v>206</v>
      </c>
      <c r="AN395" s="33" t="s">
        <v>1099</v>
      </c>
      <c r="AO395" s="23" t="s">
        <v>1334</v>
      </c>
      <c r="AP395" s="23" t="s">
        <v>66</v>
      </c>
      <c r="AQ395" s="23"/>
      <c r="AR395" s="23"/>
      <c r="AS395" s="23"/>
      <c r="AT395" s="23"/>
      <c r="AU395" s="36">
        <v>310.65</v>
      </c>
      <c r="AV395" s="36">
        <v>310.65</v>
      </c>
      <c r="AW395" s="36">
        <f t="shared" si="96"/>
        <v>310.65</v>
      </c>
      <c r="AX395" s="36">
        <f t="shared" si="92"/>
        <v>0</v>
      </c>
      <c r="AY395" s="36">
        <v>0</v>
      </c>
      <c r="AZ395" s="36"/>
      <c r="BA395" s="40">
        <v>0</v>
      </c>
      <c r="BB395" s="40">
        <v>0</v>
      </c>
      <c r="BC395" s="23" t="s">
        <v>210</v>
      </c>
      <c r="BD395" s="23">
        <v>0</v>
      </c>
      <c r="BE395" s="23">
        <v>0</v>
      </c>
      <c r="BF395" s="23">
        <v>0</v>
      </c>
      <c r="BG395" s="23">
        <v>0</v>
      </c>
      <c r="BH395" s="23">
        <v>0</v>
      </c>
      <c r="BI395" s="23">
        <v>0</v>
      </c>
      <c r="BJ395" s="23">
        <v>0</v>
      </c>
      <c r="BK395" s="23">
        <v>0</v>
      </c>
      <c r="BL395" s="23">
        <v>0</v>
      </c>
      <c r="BM395" s="23">
        <v>0</v>
      </c>
      <c r="BN395" s="23">
        <v>0</v>
      </c>
      <c r="BO395" s="23"/>
      <c r="BP395" s="23" t="s">
        <v>209</v>
      </c>
      <c r="BQ395" s="49">
        <f t="shared" si="97"/>
        <v>310.65</v>
      </c>
      <c r="BR395" s="49">
        <f t="shared" si="95"/>
        <v>64</v>
      </c>
      <c r="BS395" s="49">
        <f t="shared" si="98"/>
        <v>0</v>
      </c>
      <c r="BT395" s="49">
        <f t="shared" si="99"/>
        <v>64</v>
      </c>
      <c r="BU395" s="49">
        <f t="shared" si="93"/>
        <v>0</v>
      </c>
      <c r="BV395" s="49">
        <f t="shared" si="100"/>
        <v>246.65</v>
      </c>
      <c r="BW395" s="49">
        <f t="shared" si="101"/>
        <v>0</v>
      </c>
      <c r="BX395" s="49">
        <f t="shared" si="102"/>
        <v>0</v>
      </c>
      <c r="BY395" s="36"/>
      <c r="BZ395" s="36"/>
      <c r="CA395" s="36"/>
      <c r="CB395" s="36"/>
      <c r="CC395" s="36"/>
      <c r="CD395" s="36"/>
      <c r="CE395" s="36">
        <f t="shared" si="103"/>
        <v>64</v>
      </c>
      <c r="CF395" s="36">
        <v>20</v>
      </c>
      <c r="CG395" s="36" t="s">
        <v>4066</v>
      </c>
      <c r="CH395" s="36" t="s">
        <v>4104</v>
      </c>
      <c r="CI395" s="36">
        <v>44</v>
      </c>
      <c r="CJ395" s="36" t="s">
        <v>4066</v>
      </c>
      <c r="CK395" s="36" t="s">
        <v>4115</v>
      </c>
      <c r="CL395" s="36"/>
      <c r="CM395" s="36"/>
      <c r="CN395" s="36"/>
      <c r="CO395" s="36"/>
      <c r="CP395" s="36"/>
      <c r="CQ395" s="36">
        <f t="shared" si="104"/>
        <v>246.65</v>
      </c>
      <c r="CR395" s="36">
        <v>239</v>
      </c>
      <c r="CS395" s="36" t="s">
        <v>4447</v>
      </c>
      <c r="CT395" s="36" t="s">
        <v>4109</v>
      </c>
      <c r="CU395" s="36">
        <v>7.65</v>
      </c>
      <c r="CV395" s="36" t="s">
        <v>4437</v>
      </c>
      <c r="CW395" s="36" t="s">
        <v>4438</v>
      </c>
      <c r="CX395" s="59">
        <f t="shared" si="94"/>
        <v>0</v>
      </c>
      <c r="CY395" s="36"/>
      <c r="CZ395" s="36"/>
      <c r="DA395" s="36"/>
      <c r="DB395" s="36"/>
      <c r="DC395" s="36"/>
      <c r="DD395" s="36"/>
      <c r="DE395" s="59">
        <f t="shared" si="105"/>
        <v>0</v>
      </c>
      <c r="DF395" s="59">
        <v>0</v>
      </c>
      <c r="DG395" s="59">
        <v>0</v>
      </c>
      <c r="DH395" s="59"/>
      <c r="DI395" s="59"/>
      <c r="DJ395" s="59"/>
      <c r="DK395" s="59" t="s">
        <v>4098</v>
      </c>
      <c r="DL395" s="59">
        <v>0</v>
      </c>
      <c r="DM395" s="23" t="s">
        <v>4448</v>
      </c>
    </row>
    <row r="396" s="9" customFormat="1" ht="70" customHeight="1" spans="1:117">
      <c r="A396" s="23"/>
      <c r="B396" s="23"/>
      <c r="C396" s="23"/>
      <c r="D396" s="23"/>
      <c r="E396" s="23"/>
      <c r="F396" s="23"/>
      <c r="G396" s="23"/>
      <c r="H396" s="23"/>
      <c r="I396" s="23"/>
      <c r="J396" s="23"/>
      <c r="K396" s="23"/>
      <c r="L396" s="23"/>
      <c r="M396" s="23"/>
      <c r="N396" s="23"/>
      <c r="O396" s="23"/>
      <c r="P396" s="23"/>
      <c r="Q396" s="23">
        <f>SUBTOTAL(103,$W$7:W396)*1</f>
        <v>390</v>
      </c>
      <c r="R396" s="23" t="s">
        <v>3378</v>
      </c>
      <c r="S396" s="23">
        <v>200</v>
      </c>
      <c r="T396" s="30"/>
      <c r="U396" s="23"/>
      <c r="V396" s="23"/>
      <c r="W396" s="23" t="s">
        <v>3389</v>
      </c>
      <c r="X396" s="23" t="s">
        <v>215</v>
      </c>
      <c r="Y396" s="23" t="s">
        <v>216</v>
      </c>
      <c r="Z396" s="23" t="s">
        <v>2015</v>
      </c>
      <c r="AA396" s="23" t="s">
        <v>3390</v>
      </c>
      <c r="AB396" s="23" t="s">
        <v>196</v>
      </c>
      <c r="AC396" s="23" t="s">
        <v>3391</v>
      </c>
      <c r="AD396" s="23" t="s">
        <v>3392</v>
      </c>
      <c r="AE396" s="23" t="s">
        <v>2032</v>
      </c>
      <c r="AF396" s="23" t="s">
        <v>3393</v>
      </c>
      <c r="AG396" s="23" t="s">
        <v>3394</v>
      </c>
      <c r="AH396" s="23" t="s">
        <v>3395</v>
      </c>
      <c r="AI396" s="23" t="s">
        <v>2023</v>
      </c>
      <c r="AJ396" s="23" t="s">
        <v>3396</v>
      </c>
      <c r="AK396" s="23" t="s">
        <v>3397</v>
      </c>
      <c r="AL396" s="23" t="s">
        <v>2038</v>
      </c>
      <c r="AM396" s="33" t="s">
        <v>365</v>
      </c>
      <c r="AN396" s="33" t="s">
        <v>366</v>
      </c>
      <c r="AO396" s="23" t="s">
        <v>1457</v>
      </c>
      <c r="AP396" s="23" t="s">
        <v>111</v>
      </c>
      <c r="AQ396" s="23"/>
      <c r="AR396" s="23"/>
      <c r="AS396" s="23"/>
      <c r="AT396" s="23"/>
      <c r="AU396" s="36">
        <v>200</v>
      </c>
      <c r="AV396" s="36">
        <v>200</v>
      </c>
      <c r="AW396" s="36">
        <f t="shared" si="96"/>
        <v>200</v>
      </c>
      <c r="AX396" s="36">
        <f t="shared" si="92"/>
        <v>0</v>
      </c>
      <c r="AY396" s="36">
        <v>0</v>
      </c>
      <c r="AZ396" s="36"/>
      <c r="BA396" s="40">
        <v>0</v>
      </c>
      <c r="BB396" s="40">
        <v>0</v>
      </c>
      <c r="BC396" s="23" t="s">
        <v>210</v>
      </c>
      <c r="BD396" s="23">
        <v>0</v>
      </c>
      <c r="BE396" s="23">
        <v>0</v>
      </c>
      <c r="BF396" s="23">
        <v>0</v>
      </c>
      <c r="BG396" s="23">
        <v>0</v>
      </c>
      <c r="BH396" s="23">
        <v>0</v>
      </c>
      <c r="BI396" s="23">
        <v>0</v>
      </c>
      <c r="BJ396" s="23">
        <v>0</v>
      </c>
      <c r="BK396" s="23">
        <v>0</v>
      </c>
      <c r="BL396" s="23">
        <v>0</v>
      </c>
      <c r="BM396" s="23">
        <v>0</v>
      </c>
      <c r="BN396" s="23">
        <v>0</v>
      </c>
      <c r="BO396" s="23"/>
      <c r="BP396" s="23" t="s">
        <v>209</v>
      </c>
      <c r="BQ396" s="49">
        <f t="shared" si="97"/>
        <v>200</v>
      </c>
      <c r="BR396" s="49">
        <f t="shared" si="95"/>
        <v>200</v>
      </c>
      <c r="BS396" s="49">
        <f t="shared" si="98"/>
        <v>0</v>
      </c>
      <c r="BT396" s="49">
        <f t="shared" si="99"/>
        <v>200</v>
      </c>
      <c r="BU396" s="49">
        <f t="shared" si="93"/>
        <v>0</v>
      </c>
      <c r="BV396" s="49">
        <f t="shared" si="100"/>
        <v>0</v>
      </c>
      <c r="BW396" s="49">
        <f t="shared" si="101"/>
        <v>0</v>
      </c>
      <c r="BX396" s="49">
        <f t="shared" si="102"/>
        <v>0</v>
      </c>
      <c r="BY396" s="36"/>
      <c r="BZ396" s="36"/>
      <c r="CA396" s="36"/>
      <c r="CB396" s="36"/>
      <c r="CC396" s="36"/>
      <c r="CD396" s="36"/>
      <c r="CE396" s="36">
        <f t="shared" si="103"/>
        <v>200</v>
      </c>
      <c r="CF396" s="36">
        <v>12.803</v>
      </c>
      <c r="CG396" s="36" t="s">
        <v>4066</v>
      </c>
      <c r="CH396" s="36" t="s">
        <v>4104</v>
      </c>
      <c r="CI396" s="36">
        <v>187.197</v>
      </c>
      <c r="CJ396" s="36" t="s">
        <v>4066</v>
      </c>
      <c r="CK396" s="36" t="s">
        <v>4101</v>
      </c>
      <c r="CL396" s="36"/>
      <c r="CM396" s="36"/>
      <c r="CN396" s="36"/>
      <c r="CO396" s="36"/>
      <c r="CP396" s="36"/>
      <c r="CQ396" s="36">
        <f t="shared" si="104"/>
        <v>0</v>
      </c>
      <c r="CR396" s="36"/>
      <c r="CS396" s="36"/>
      <c r="CT396" s="36"/>
      <c r="CU396" s="36"/>
      <c r="CV396" s="36"/>
      <c r="CW396" s="36"/>
      <c r="CX396" s="59">
        <f t="shared" si="94"/>
        <v>0</v>
      </c>
      <c r="CY396" s="36"/>
      <c r="CZ396" s="36"/>
      <c r="DA396" s="36"/>
      <c r="DB396" s="36"/>
      <c r="DC396" s="36"/>
      <c r="DD396" s="36"/>
      <c r="DE396" s="59">
        <f t="shared" si="105"/>
        <v>6.9</v>
      </c>
      <c r="DF396" s="59">
        <v>0</v>
      </c>
      <c r="DG396" s="59">
        <v>6.9</v>
      </c>
      <c r="DH396" s="59"/>
      <c r="DI396" s="59"/>
      <c r="DJ396" s="59"/>
      <c r="DK396" s="59" t="s">
        <v>4083</v>
      </c>
      <c r="DL396" s="59">
        <v>0.1</v>
      </c>
      <c r="DM396" s="23" t="s">
        <v>4449</v>
      </c>
    </row>
    <row r="397" s="9" customFormat="1" ht="70" customHeight="1" spans="1:117">
      <c r="A397" s="23"/>
      <c r="B397" s="23"/>
      <c r="C397" s="23"/>
      <c r="D397" s="23"/>
      <c r="E397" s="23"/>
      <c r="F397" s="23"/>
      <c r="G397" s="23"/>
      <c r="H397" s="23"/>
      <c r="I397" s="23"/>
      <c r="J397" s="23"/>
      <c r="K397" s="23"/>
      <c r="L397" s="23"/>
      <c r="M397" s="23"/>
      <c r="N397" s="23"/>
      <c r="O397" s="23"/>
      <c r="P397" s="23"/>
      <c r="Q397" s="23">
        <f>SUBTOTAL(103,$W$7:W397)*1</f>
        <v>391</v>
      </c>
      <c r="R397" s="23" t="s">
        <v>4450</v>
      </c>
      <c r="S397" s="36">
        <v>800</v>
      </c>
      <c r="T397" s="30"/>
      <c r="U397" s="23"/>
      <c r="V397" s="23"/>
      <c r="W397" s="23" t="s">
        <v>3398</v>
      </c>
      <c r="X397" s="23" t="s">
        <v>192</v>
      </c>
      <c r="Y397" s="23">
        <v>0</v>
      </c>
      <c r="Z397" s="23">
        <v>0</v>
      </c>
      <c r="AA397" s="23" t="s">
        <v>3399</v>
      </c>
      <c r="AB397" s="23" t="s">
        <v>466</v>
      </c>
      <c r="AC397" s="23" t="s">
        <v>3400</v>
      </c>
      <c r="AD397" s="23" t="s">
        <v>3401</v>
      </c>
      <c r="AE397" s="23">
        <v>0</v>
      </c>
      <c r="AF397" s="23">
        <v>0</v>
      </c>
      <c r="AG397" s="23">
        <v>0</v>
      </c>
      <c r="AH397" s="23">
        <v>0</v>
      </c>
      <c r="AI397" s="23">
        <v>0</v>
      </c>
      <c r="AJ397" s="23">
        <v>0</v>
      </c>
      <c r="AK397" s="23">
        <v>0</v>
      </c>
      <c r="AL397" s="23">
        <v>0</v>
      </c>
      <c r="AM397" s="33">
        <v>0</v>
      </c>
      <c r="AN397" s="33">
        <v>0</v>
      </c>
      <c r="AO397" s="23" t="s">
        <v>559</v>
      </c>
      <c r="AP397" s="23" t="s">
        <v>82</v>
      </c>
      <c r="AQ397" s="23"/>
      <c r="AR397" s="23"/>
      <c r="AS397" s="23"/>
      <c r="AT397" s="23"/>
      <c r="AU397" s="36">
        <v>800</v>
      </c>
      <c r="AV397" s="36">
        <v>800</v>
      </c>
      <c r="AW397" s="36">
        <f t="shared" si="96"/>
        <v>800</v>
      </c>
      <c r="AX397" s="36">
        <f t="shared" si="92"/>
        <v>0</v>
      </c>
      <c r="AY397" s="36">
        <v>0</v>
      </c>
      <c r="AZ397" s="36"/>
      <c r="BA397" s="40">
        <v>0</v>
      </c>
      <c r="BB397" s="40">
        <v>0</v>
      </c>
      <c r="BC397" s="23" t="s">
        <v>210</v>
      </c>
      <c r="BD397" s="23">
        <v>0</v>
      </c>
      <c r="BE397" s="23">
        <v>0</v>
      </c>
      <c r="BF397" s="23">
        <v>0</v>
      </c>
      <c r="BG397" s="23">
        <v>0</v>
      </c>
      <c r="BH397" s="23">
        <v>0</v>
      </c>
      <c r="BI397" s="23">
        <v>0</v>
      </c>
      <c r="BJ397" s="23">
        <v>0</v>
      </c>
      <c r="BK397" s="23">
        <v>0</v>
      </c>
      <c r="BL397" s="23">
        <v>0</v>
      </c>
      <c r="BM397" s="23">
        <v>0</v>
      </c>
      <c r="BN397" s="23">
        <v>0</v>
      </c>
      <c r="BO397" s="23"/>
      <c r="BP397" s="23" t="s">
        <v>209</v>
      </c>
      <c r="BQ397" s="49">
        <f t="shared" si="97"/>
        <v>800</v>
      </c>
      <c r="BR397" s="49">
        <f t="shared" si="95"/>
        <v>800</v>
      </c>
      <c r="BS397" s="49">
        <f t="shared" si="98"/>
        <v>120</v>
      </c>
      <c r="BT397" s="49">
        <f t="shared" si="99"/>
        <v>680</v>
      </c>
      <c r="BU397" s="49">
        <f t="shared" si="93"/>
        <v>0</v>
      </c>
      <c r="BV397" s="49">
        <f t="shared" si="100"/>
        <v>0</v>
      </c>
      <c r="BW397" s="49">
        <f t="shared" si="101"/>
        <v>0</v>
      </c>
      <c r="BX397" s="49">
        <f t="shared" si="102"/>
        <v>120</v>
      </c>
      <c r="BY397" s="49">
        <v>60</v>
      </c>
      <c r="BZ397" s="52" t="s">
        <v>4078</v>
      </c>
      <c r="CA397" s="52" t="s">
        <v>4079</v>
      </c>
      <c r="CB397" s="49">
        <v>60</v>
      </c>
      <c r="CC397" s="49" t="s">
        <v>4078</v>
      </c>
      <c r="CD397" s="49" t="s">
        <v>4088</v>
      </c>
      <c r="CE397" s="36">
        <f t="shared" si="103"/>
        <v>680</v>
      </c>
      <c r="CF397" s="36">
        <v>40</v>
      </c>
      <c r="CG397" s="36" t="s">
        <v>4066</v>
      </c>
      <c r="CH397" s="36" t="s">
        <v>4104</v>
      </c>
      <c r="CI397" s="36">
        <v>400</v>
      </c>
      <c r="CJ397" s="36" t="s">
        <v>4066</v>
      </c>
      <c r="CK397" s="36" t="s">
        <v>4115</v>
      </c>
      <c r="CL397" s="36">
        <v>240</v>
      </c>
      <c r="CM397" s="36" t="s">
        <v>4066</v>
      </c>
      <c r="CN397" s="36" t="s">
        <v>4067</v>
      </c>
      <c r="CO397" s="36"/>
      <c r="CP397" s="36"/>
      <c r="CQ397" s="36">
        <f t="shared" si="104"/>
        <v>0</v>
      </c>
      <c r="CR397" s="49"/>
      <c r="CS397" s="49"/>
      <c r="CT397" s="49"/>
      <c r="CU397" s="36"/>
      <c r="CV397" s="36"/>
      <c r="CW397" s="36"/>
      <c r="CX397" s="59">
        <f t="shared" si="94"/>
        <v>0</v>
      </c>
      <c r="CY397" s="36"/>
      <c r="CZ397" s="36"/>
      <c r="DA397" s="36"/>
      <c r="DB397" s="36"/>
      <c r="DC397" s="36"/>
      <c r="DD397" s="36"/>
      <c r="DE397" s="59">
        <f t="shared" si="105"/>
        <v>400</v>
      </c>
      <c r="DF397" s="59">
        <v>120</v>
      </c>
      <c r="DG397" s="59">
        <v>280</v>
      </c>
      <c r="DH397" s="59"/>
      <c r="DI397" s="59"/>
      <c r="DJ397" s="59"/>
      <c r="DK397" s="59" t="s">
        <v>4075</v>
      </c>
      <c r="DL397" s="59">
        <v>0</v>
      </c>
      <c r="DM397" s="23">
        <v>0</v>
      </c>
    </row>
    <row r="398" s="9" customFormat="1" ht="70" customHeight="1" spans="1:117">
      <c r="A398" s="23"/>
      <c r="B398" s="23"/>
      <c r="C398" s="23"/>
      <c r="D398" s="23"/>
      <c r="E398" s="23"/>
      <c r="F398" s="23"/>
      <c r="G398" s="23"/>
      <c r="H398" s="23"/>
      <c r="I398" s="23"/>
      <c r="J398" s="23"/>
      <c r="K398" s="23"/>
      <c r="L398" s="23"/>
      <c r="M398" s="23"/>
      <c r="N398" s="23"/>
      <c r="O398" s="23"/>
      <c r="P398" s="23"/>
      <c r="Q398" s="23">
        <f>SUBTOTAL(103,$W$7:W398)*1</f>
        <v>392</v>
      </c>
      <c r="R398" s="23" t="s">
        <v>4450</v>
      </c>
      <c r="S398" s="36">
        <v>546.5</v>
      </c>
      <c r="T398" s="23"/>
      <c r="U398" s="23"/>
      <c r="V398" s="23"/>
      <c r="W398" s="23" t="s">
        <v>3409</v>
      </c>
      <c r="X398" s="23" t="s">
        <v>192</v>
      </c>
      <c r="Y398" s="23">
        <v>0</v>
      </c>
      <c r="Z398" s="23">
        <v>0</v>
      </c>
      <c r="AA398" s="23" t="s">
        <v>3410</v>
      </c>
      <c r="AB398" s="23" t="s">
        <v>466</v>
      </c>
      <c r="AC398" s="23" t="s">
        <v>3411</v>
      </c>
      <c r="AD398" s="23" t="s">
        <v>3412</v>
      </c>
      <c r="AE398" s="23">
        <v>0</v>
      </c>
      <c r="AF398" s="23">
        <v>0</v>
      </c>
      <c r="AG398" s="23">
        <v>0</v>
      </c>
      <c r="AH398" s="23">
        <v>0</v>
      </c>
      <c r="AI398" s="23">
        <v>0</v>
      </c>
      <c r="AJ398" s="23">
        <v>0</v>
      </c>
      <c r="AK398" s="23">
        <v>0</v>
      </c>
      <c r="AL398" s="23">
        <v>0</v>
      </c>
      <c r="AM398" s="33">
        <v>0</v>
      </c>
      <c r="AN398" s="33">
        <v>0</v>
      </c>
      <c r="AO398" s="23" t="s">
        <v>559</v>
      </c>
      <c r="AP398" s="23" t="s">
        <v>118</v>
      </c>
      <c r="AQ398" s="23"/>
      <c r="AR398" s="23"/>
      <c r="AS398" s="23"/>
      <c r="AT398" s="23"/>
      <c r="AU398" s="36">
        <v>546.5</v>
      </c>
      <c r="AV398" s="36">
        <v>546.5</v>
      </c>
      <c r="AW398" s="36">
        <f t="shared" si="96"/>
        <v>546.5</v>
      </c>
      <c r="AX398" s="36">
        <f t="shared" si="92"/>
        <v>0</v>
      </c>
      <c r="AY398" s="36">
        <v>0</v>
      </c>
      <c r="AZ398" s="36"/>
      <c r="BA398" s="40">
        <v>0</v>
      </c>
      <c r="BB398" s="40">
        <v>0</v>
      </c>
      <c r="BC398" s="23">
        <v>0</v>
      </c>
      <c r="BD398" s="23">
        <v>0</v>
      </c>
      <c r="BE398" s="23">
        <v>0</v>
      </c>
      <c r="BF398" s="23">
        <v>0</v>
      </c>
      <c r="BG398" s="23">
        <v>0</v>
      </c>
      <c r="BH398" s="23">
        <v>0</v>
      </c>
      <c r="BI398" s="23">
        <v>0</v>
      </c>
      <c r="BJ398" s="23">
        <v>0</v>
      </c>
      <c r="BK398" s="23">
        <v>0</v>
      </c>
      <c r="BL398" s="23">
        <v>0</v>
      </c>
      <c r="BM398" s="23">
        <v>0</v>
      </c>
      <c r="BN398" s="23">
        <v>0</v>
      </c>
      <c r="BO398" s="23"/>
      <c r="BP398" s="23" t="s">
        <v>209</v>
      </c>
      <c r="BQ398" s="49">
        <f t="shared" si="97"/>
        <v>546.5</v>
      </c>
      <c r="BR398" s="49">
        <f t="shared" si="95"/>
        <v>542.9</v>
      </c>
      <c r="BS398" s="49">
        <f t="shared" si="98"/>
        <v>209</v>
      </c>
      <c r="BT398" s="49">
        <f t="shared" si="99"/>
        <v>333.9</v>
      </c>
      <c r="BU398" s="49">
        <f t="shared" si="93"/>
        <v>0</v>
      </c>
      <c r="BV398" s="49">
        <f t="shared" si="100"/>
        <v>3.60000000000001</v>
      </c>
      <c r="BW398" s="49">
        <f t="shared" si="101"/>
        <v>0</v>
      </c>
      <c r="BX398" s="49">
        <f t="shared" si="102"/>
        <v>209</v>
      </c>
      <c r="BY398" s="49">
        <v>209</v>
      </c>
      <c r="BZ398" s="52" t="s">
        <v>4078</v>
      </c>
      <c r="CA398" s="52" t="s">
        <v>4079</v>
      </c>
      <c r="CB398" s="36"/>
      <c r="CC398" s="36"/>
      <c r="CD398" s="36"/>
      <c r="CE398" s="36">
        <f t="shared" si="103"/>
        <v>333.9</v>
      </c>
      <c r="CF398" s="36">
        <v>196.4</v>
      </c>
      <c r="CG398" s="36" t="s">
        <v>4066</v>
      </c>
      <c r="CH398" s="36" t="s">
        <v>4115</v>
      </c>
      <c r="CI398" s="36">
        <v>137.5</v>
      </c>
      <c r="CJ398" s="36" t="s">
        <v>4066</v>
      </c>
      <c r="CK398" s="36" t="s">
        <v>4067</v>
      </c>
      <c r="CL398" s="36"/>
      <c r="CM398" s="36"/>
      <c r="CN398" s="36"/>
      <c r="CO398" s="36"/>
      <c r="CP398" s="36"/>
      <c r="CQ398" s="36">
        <f t="shared" si="104"/>
        <v>3.60000000000001</v>
      </c>
      <c r="CR398" s="75">
        <v>3.60000000000001</v>
      </c>
      <c r="CS398" s="75" t="s">
        <v>4107</v>
      </c>
      <c r="CT398" s="75" t="s">
        <v>4108</v>
      </c>
      <c r="CU398" s="36"/>
      <c r="CV398" s="36"/>
      <c r="CW398" s="36"/>
      <c r="CX398" s="59">
        <f t="shared" si="94"/>
        <v>0</v>
      </c>
      <c r="CY398" s="36"/>
      <c r="CZ398" s="36"/>
      <c r="DA398" s="36"/>
      <c r="DB398" s="36"/>
      <c r="DC398" s="36"/>
      <c r="DD398" s="36"/>
      <c r="DE398" s="59">
        <f t="shared" si="105"/>
        <v>346.5</v>
      </c>
      <c r="DF398" s="59">
        <v>209</v>
      </c>
      <c r="DG398" s="59">
        <v>137.5</v>
      </c>
      <c r="DH398" s="59"/>
      <c r="DI398" s="59"/>
      <c r="DJ398" s="59"/>
      <c r="DK398" s="59" t="s">
        <v>4075</v>
      </c>
      <c r="DL398" s="59">
        <v>0</v>
      </c>
      <c r="DM398" s="23">
        <v>0</v>
      </c>
    </row>
    <row r="399" s="9" customFormat="1" ht="70" customHeight="1" spans="1:117">
      <c r="A399" s="23"/>
      <c r="B399" s="23"/>
      <c r="C399" s="23"/>
      <c r="D399" s="23"/>
      <c r="E399" s="23"/>
      <c r="F399" s="23"/>
      <c r="G399" s="23"/>
      <c r="H399" s="23"/>
      <c r="I399" s="23"/>
      <c r="J399" s="23"/>
      <c r="K399" s="23"/>
      <c r="L399" s="23"/>
      <c r="M399" s="23"/>
      <c r="N399" s="23"/>
      <c r="O399" s="23"/>
      <c r="P399" s="23"/>
      <c r="Q399" s="23">
        <f>SUBTOTAL(103,$W$7:W399)*1</f>
        <v>393</v>
      </c>
      <c r="R399" s="23" t="s">
        <v>4450</v>
      </c>
      <c r="S399" s="36">
        <v>906</v>
      </c>
      <c r="T399" s="30"/>
      <c r="U399" s="23"/>
      <c r="V399" s="23"/>
      <c r="W399" s="23" t="s">
        <v>3417</v>
      </c>
      <c r="X399" s="23" t="s">
        <v>192</v>
      </c>
      <c r="Y399" s="23">
        <v>0</v>
      </c>
      <c r="Z399" s="23">
        <v>0</v>
      </c>
      <c r="AA399" s="23" t="s">
        <v>3418</v>
      </c>
      <c r="AB399" s="23" t="s">
        <v>196</v>
      </c>
      <c r="AC399" s="23" t="s">
        <v>3419</v>
      </c>
      <c r="AD399" s="23" t="s">
        <v>3420</v>
      </c>
      <c r="AE399" s="23">
        <v>0</v>
      </c>
      <c r="AF399" s="23">
        <v>0</v>
      </c>
      <c r="AG399" s="23">
        <v>0</v>
      </c>
      <c r="AH399" s="23">
        <v>0</v>
      </c>
      <c r="AI399" s="23">
        <v>0</v>
      </c>
      <c r="AJ399" s="23">
        <v>0</v>
      </c>
      <c r="AK399" s="23">
        <v>0</v>
      </c>
      <c r="AL399" s="23">
        <v>0</v>
      </c>
      <c r="AM399" s="33">
        <v>0</v>
      </c>
      <c r="AN399" s="33">
        <v>0</v>
      </c>
      <c r="AO399" s="23" t="s">
        <v>559</v>
      </c>
      <c r="AP399" s="23" t="s">
        <v>84</v>
      </c>
      <c r="AQ399" s="23"/>
      <c r="AR399" s="23"/>
      <c r="AS399" s="23"/>
      <c r="AT399" s="23"/>
      <c r="AU399" s="36">
        <v>906</v>
      </c>
      <c r="AV399" s="36">
        <v>906</v>
      </c>
      <c r="AW399" s="36">
        <f t="shared" si="96"/>
        <v>906</v>
      </c>
      <c r="AX399" s="36">
        <f t="shared" si="92"/>
        <v>0</v>
      </c>
      <c r="AY399" s="36">
        <v>0</v>
      </c>
      <c r="AZ399" s="36"/>
      <c r="BA399" s="40">
        <v>0</v>
      </c>
      <c r="BB399" s="40">
        <v>0</v>
      </c>
      <c r="BC399" s="23">
        <v>0</v>
      </c>
      <c r="BD399" s="23">
        <v>0</v>
      </c>
      <c r="BE399" s="23">
        <v>0</v>
      </c>
      <c r="BF399" s="23">
        <v>0</v>
      </c>
      <c r="BG399" s="23">
        <v>0</v>
      </c>
      <c r="BH399" s="23">
        <v>0</v>
      </c>
      <c r="BI399" s="23">
        <v>0</v>
      </c>
      <c r="BJ399" s="23">
        <v>0</v>
      </c>
      <c r="BK399" s="23">
        <v>0</v>
      </c>
      <c r="BL399" s="23">
        <v>0</v>
      </c>
      <c r="BM399" s="23">
        <v>0</v>
      </c>
      <c r="BN399" s="23">
        <v>0</v>
      </c>
      <c r="BO399" s="23"/>
      <c r="BP399" s="23" t="s">
        <v>209</v>
      </c>
      <c r="BQ399" s="49">
        <f t="shared" si="97"/>
        <v>906</v>
      </c>
      <c r="BR399" s="49">
        <f t="shared" si="95"/>
        <v>480</v>
      </c>
      <c r="BS399" s="49">
        <f t="shared" si="98"/>
        <v>0</v>
      </c>
      <c r="BT399" s="49">
        <f t="shared" si="99"/>
        <v>480</v>
      </c>
      <c r="BU399" s="49">
        <f t="shared" si="93"/>
        <v>0</v>
      </c>
      <c r="BV399" s="49">
        <f t="shared" si="100"/>
        <v>426</v>
      </c>
      <c r="BW399" s="49">
        <f t="shared" si="101"/>
        <v>0</v>
      </c>
      <c r="BX399" s="49">
        <f t="shared" si="102"/>
        <v>0</v>
      </c>
      <c r="BY399" s="36"/>
      <c r="BZ399" s="36"/>
      <c r="CA399" s="36"/>
      <c r="CB399" s="36"/>
      <c r="CC399" s="36"/>
      <c r="CD399" s="36"/>
      <c r="CE399" s="36">
        <f t="shared" si="103"/>
        <v>480</v>
      </c>
      <c r="CF399" s="36">
        <v>201.6</v>
      </c>
      <c r="CG399" s="36" t="s">
        <v>4066</v>
      </c>
      <c r="CH399" s="36" t="s">
        <v>4104</v>
      </c>
      <c r="CI399" s="36">
        <v>278.4</v>
      </c>
      <c r="CJ399" s="36" t="s">
        <v>4066</v>
      </c>
      <c r="CK399" s="36" t="s">
        <v>4115</v>
      </c>
      <c r="CL399" s="36"/>
      <c r="CM399" s="36"/>
      <c r="CN399" s="36"/>
      <c r="CO399" s="36"/>
      <c r="CP399" s="36"/>
      <c r="CQ399" s="36">
        <f t="shared" si="104"/>
        <v>426</v>
      </c>
      <c r="CR399" s="36">
        <v>426</v>
      </c>
      <c r="CS399" s="36" t="s">
        <v>4090</v>
      </c>
      <c r="CT399" s="36" t="s">
        <v>4091</v>
      </c>
      <c r="CU399" s="36"/>
      <c r="CV399" s="36"/>
      <c r="CW399" s="36"/>
      <c r="CX399" s="59">
        <f t="shared" si="94"/>
        <v>0</v>
      </c>
      <c r="CY399" s="36"/>
      <c r="CZ399" s="36"/>
      <c r="DA399" s="36"/>
      <c r="DB399" s="36"/>
      <c r="DC399" s="36"/>
      <c r="DD399" s="36"/>
      <c r="DE399" s="59">
        <f t="shared" si="105"/>
        <v>306.5</v>
      </c>
      <c r="DF399" s="59">
        <v>0</v>
      </c>
      <c r="DG399" s="59">
        <v>306.5</v>
      </c>
      <c r="DH399" s="59"/>
      <c r="DI399" s="59"/>
      <c r="DJ399" s="59"/>
      <c r="DK399" s="59" t="s">
        <v>4075</v>
      </c>
      <c r="DL399" s="59">
        <v>0.45</v>
      </c>
      <c r="DM399" s="23" t="s">
        <v>4451</v>
      </c>
    </row>
    <row r="400" s="9" customFormat="1" ht="70" customHeight="1" spans="1:117">
      <c r="A400" s="23"/>
      <c r="B400" s="23"/>
      <c r="C400" s="23"/>
      <c r="D400" s="23"/>
      <c r="E400" s="23"/>
      <c r="F400" s="23"/>
      <c r="G400" s="23"/>
      <c r="H400" s="23"/>
      <c r="I400" s="23"/>
      <c r="J400" s="23"/>
      <c r="K400" s="23"/>
      <c r="L400" s="23"/>
      <c r="M400" s="23"/>
      <c r="N400" s="23"/>
      <c r="O400" s="23"/>
      <c r="P400" s="23"/>
      <c r="Q400" s="23">
        <f>SUBTOTAL(103,$W$7:W400)*1</f>
        <v>394</v>
      </c>
      <c r="R400" s="23" t="s">
        <v>4450</v>
      </c>
      <c r="S400" s="36">
        <v>730</v>
      </c>
      <c r="T400" s="23"/>
      <c r="U400" s="23"/>
      <c r="V400" s="23"/>
      <c r="W400" s="23" t="s">
        <v>3425</v>
      </c>
      <c r="X400" s="23" t="s">
        <v>192</v>
      </c>
      <c r="Y400" s="23" t="s">
        <v>193</v>
      </c>
      <c r="Z400" s="23" t="s">
        <v>548</v>
      </c>
      <c r="AA400" s="23" t="s">
        <v>3426</v>
      </c>
      <c r="AB400" s="23" t="s">
        <v>466</v>
      </c>
      <c r="AC400" s="23" t="s">
        <v>3427</v>
      </c>
      <c r="AD400" s="23" t="s">
        <v>3428</v>
      </c>
      <c r="AE400" s="23" t="s">
        <v>3429</v>
      </c>
      <c r="AF400" s="23" t="s">
        <v>3428</v>
      </c>
      <c r="AG400" s="23" t="s">
        <v>3430</v>
      </c>
      <c r="AH400" s="23" t="s">
        <v>504</v>
      </c>
      <c r="AI400" s="23" t="s">
        <v>225</v>
      </c>
      <c r="AJ400" s="23" t="s">
        <v>3431</v>
      </c>
      <c r="AK400" s="23" t="s">
        <v>3432</v>
      </c>
      <c r="AL400" s="23" t="s">
        <v>3433</v>
      </c>
      <c r="AM400" s="33" t="s">
        <v>558</v>
      </c>
      <c r="AN400" s="33" t="s">
        <v>290</v>
      </c>
      <c r="AO400" s="23" t="s">
        <v>559</v>
      </c>
      <c r="AP400" s="23" t="s">
        <v>66</v>
      </c>
      <c r="AQ400" s="23"/>
      <c r="AR400" s="23"/>
      <c r="AS400" s="23"/>
      <c r="AT400" s="23"/>
      <c r="AU400" s="36">
        <v>730</v>
      </c>
      <c r="AV400" s="36">
        <v>730</v>
      </c>
      <c r="AW400" s="36">
        <f t="shared" si="96"/>
        <v>730</v>
      </c>
      <c r="AX400" s="36">
        <f t="shared" si="92"/>
        <v>0</v>
      </c>
      <c r="AY400" s="36">
        <v>0</v>
      </c>
      <c r="AZ400" s="36"/>
      <c r="BA400" s="40">
        <v>0</v>
      </c>
      <c r="BB400" s="40">
        <v>0</v>
      </c>
      <c r="BC400" s="23">
        <v>0</v>
      </c>
      <c r="BD400" s="23">
        <v>0</v>
      </c>
      <c r="BE400" s="23">
        <v>0</v>
      </c>
      <c r="BF400" s="23">
        <v>0</v>
      </c>
      <c r="BG400" s="23">
        <v>0</v>
      </c>
      <c r="BH400" s="23">
        <v>0</v>
      </c>
      <c r="BI400" s="23">
        <v>0</v>
      </c>
      <c r="BJ400" s="23">
        <v>0</v>
      </c>
      <c r="BK400" s="23">
        <v>0</v>
      </c>
      <c r="BL400" s="23">
        <v>0</v>
      </c>
      <c r="BM400" s="23">
        <v>0</v>
      </c>
      <c r="BN400" s="23">
        <v>0</v>
      </c>
      <c r="BO400" s="23"/>
      <c r="BP400" s="23" t="s">
        <v>209</v>
      </c>
      <c r="BQ400" s="49">
        <f t="shared" si="97"/>
        <v>730</v>
      </c>
      <c r="BR400" s="49">
        <f t="shared" si="95"/>
        <v>430</v>
      </c>
      <c r="BS400" s="49">
        <f t="shared" si="98"/>
        <v>10</v>
      </c>
      <c r="BT400" s="49">
        <f t="shared" si="99"/>
        <v>420</v>
      </c>
      <c r="BU400" s="49">
        <f t="shared" si="93"/>
        <v>0</v>
      </c>
      <c r="BV400" s="49">
        <f t="shared" si="100"/>
        <v>300</v>
      </c>
      <c r="BW400" s="49">
        <f t="shared" si="101"/>
        <v>0</v>
      </c>
      <c r="BX400" s="49">
        <f t="shared" si="102"/>
        <v>10</v>
      </c>
      <c r="BY400" s="49">
        <v>10</v>
      </c>
      <c r="BZ400" s="52" t="s">
        <v>4078</v>
      </c>
      <c r="CA400" s="52" t="s">
        <v>4079</v>
      </c>
      <c r="CB400" s="36"/>
      <c r="CC400" s="36"/>
      <c r="CD400" s="36"/>
      <c r="CE400" s="36">
        <f t="shared" si="103"/>
        <v>420</v>
      </c>
      <c r="CF400" s="36">
        <v>200</v>
      </c>
      <c r="CG400" s="36" t="s">
        <v>4066</v>
      </c>
      <c r="CH400" s="36" t="s">
        <v>4104</v>
      </c>
      <c r="CI400" s="36">
        <v>220</v>
      </c>
      <c r="CJ400" s="36" t="s">
        <v>4066</v>
      </c>
      <c r="CK400" s="36" t="s">
        <v>4115</v>
      </c>
      <c r="CL400" s="36"/>
      <c r="CM400" s="36"/>
      <c r="CN400" s="36"/>
      <c r="CO400" s="36"/>
      <c r="CP400" s="36"/>
      <c r="CQ400" s="36">
        <f t="shared" si="104"/>
        <v>300</v>
      </c>
      <c r="CR400" s="36">
        <v>300</v>
      </c>
      <c r="CS400" s="36" t="s">
        <v>4068</v>
      </c>
      <c r="CT400" s="36" t="s">
        <v>4069</v>
      </c>
      <c r="CU400" s="36"/>
      <c r="CV400" s="36"/>
      <c r="CW400" s="36"/>
      <c r="CX400" s="59">
        <f t="shared" si="94"/>
        <v>0</v>
      </c>
      <c r="CY400" s="49"/>
      <c r="CZ400" s="49"/>
      <c r="DA400" s="49"/>
      <c r="DB400" s="49"/>
      <c r="DC400" s="49"/>
      <c r="DD400" s="49"/>
      <c r="DE400" s="59">
        <f t="shared" si="105"/>
        <v>0</v>
      </c>
      <c r="DF400" s="59">
        <v>0</v>
      </c>
      <c r="DG400" s="59">
        <v>0</v>
      </c>
      <c r="DH400" s="59"/>
      <c r="DI400" s="59"/>
      <c r="DJ400" s="59"/>
      <c r="DK400" s="59"/>
      <c r="DL400" s="59">
        <v>0.6</v>
      </c>
      <c r="DM400" s="23" t="s">
        <v>4452</v>
      </c>
    </row>
    <row r="401" s="9" customFormat="1" ht="70" customHeight="1" spans="1:117">
      <c r="A401" s="23"/>
      <c r="B401" s="23"/>
      <c r="C401" s="23"/>
      <c r="D401" s="23"/>
      <c r="E401" s="23"/>
      <c r="F401" s="23"/>
      <c r="G401" s="23"/>
      <c r="H401" s="23"/>
      <c r="I401" s="23"/>
      <c r="J401" s="23"/>
      <c r="K401" s="23"/>
      <c r="L401" s="23"/>
      <c r="M401" s="23"/>
      <c r="N401" s="23"/>
      <c r="O401" s="23"/>
      <c r="P401" s="23"/>
      <c r="Q401" s="23">
        <f>SUBTOTAL(103,$W$7:W401)*1</f>
        <v>395</v>
      </c>
      <c r="R401" s="23" t="s">
        <v>4450</v>
      </c>
      <c r="S401" s="36">
        <v>530</v>
      </c>
      <c r="T401" s="30"/>
      <c r="U401" s="23"/>
      <c r="V401" s="23"/>
      <c r="W401" s="23" t="s">
        <v>3434</v>
      </c>
      <c r="X401" s="23" t="s">
        <v>192</v>
      </c>
      <c r="Y401" s="23" t="s">
        <v>193</v>
      </c>
      <c r="Z401" s="23" t="s">
        <v>548</v>
      </c>
      <c r="AA401" s="23" t="s">
        <v>3435</v>
      </c>
      <c r="AB401" s="23" t="s">
        <v>466</v>
      </c>
      <c r="AC401" s="23" t="s">
        <v>197</v>
      </c>
      <c r="AD401" s="23" t="s">
        <v>3436</v>
      </c>
      <c r="AE401" s="23" t="s">
        <v>3437</v>
      </c>
      <c r="AF401" s="23" t="s">
        <v>3436</v>
      </c>
      <c r="AG401" s="23" t="s">
        <v>3438</v>
      </c>
      <c r="AH401" s="23" t="s">
        <v>482</v>
      </c>
      <c r="AI401" s="23" t="s">
        <v>225</v>
      </c>
      <c r="AJ401" s="23" t="s">
        <v>3439</v>
      </c>
      <c r="AK401" s="23" t="s">
        <v>3440</v>
      </c>
      <c r="AL401" s="23" t="s">
        <v>3441</v>
      </c>
      <c r="AM401" s="33" t="s">
        <v>558</v>
      </c>
      <c r="AN401" s="33" t="s">
        <v>290</v>
      </c>
      <c r="AO401" s="23" t="s">
        <v>559</v>
      </c>
      <c r="AP401" s="23" t="s">
        <v>121</v>
      </c>
      <c r="AQ401" s="23"/>
      <c r="AR401" s="23"/>
      <c r="AS401" s="23"/>
      <c r="AT401" s="23"/>
      <c r="AU401" s="36">
        <v>530</v>
      </c>
      <c r="AV401" s="36">
        <v>530</v>
      </c>
      <c r="AW401" s="36">
        <f t="shared" si="96"/>
        <v>530</v>
      </c>
      <c r="AX401" s="36">
        <f t="shared" si="92"/>
        <v>0</v>
      </c>
      <c r="AY401" s="36">
        <v>0</v>
      </c>
      <c r="AZ401" s="36"/>
      <c r="BA401" s="40">
        <v>0</v>
      </c>
      <c r="BB401" s="40">
        <v>0</v>
      </c>
      <c r="BC401" s="23">
        <v>0</v>
      </c>
      <c r="BD401" s="23">
        <v>0</v>
      </c>
      <c r="BE401" s="23">
        <v>0</v>
      </c>
      <c r="BF401" s="23">
        <v>0</v>
      </c>
      <c r="BG401" s="23">
        <v>0</v>
      </c>
      <c r="BH401" s="23">
        <v>0</v>
      </c>
      <c r="BI401" s="23">
        <v>0</v>
      </c>
      <c r="BJ401" s="23">
        <v>0</v>
      </c>
      <c r="BK401" s="23">
        <v>0</v>
      </c>
      <c r="BL401" s="23">
        <v>0</v>
      </c>
      <c r="BM401" s="23">
        <v>0</v>
      </c>
      <c r="BN401" s="23">
        <v>0</v>
      </c>
      <c r="BO401" s="23"/>
      <c r="BP401" s="23" t="s">
        <v>209</v>
      </c>
      <c r="BQ401" s="49">
        <f t="shared" si="97"/>
        <v>530</v>
      </c>
      <c r="BR401" s="49">
        <f t="shared" si="95"/>
        <v>380</v>
      </c>
      <c r="BS401" s="49">
        <f t="shared" si="98"/>
        <v>0</v>
      </c>
      <c r="BT401" s="49">
        <f t="shared" si="99"/>
        <v>380</v>
      </c>
      <c r="BU401" s="49">
        <f t="shared" si="93"/>
        <v>0</v>
      </c>
      <c r="BV401" s="49">
        <f t="shared" si="100"/>
        <v>150</v>
      </c>
      <c r="BW401" s="49">
        <f t="shared" si="101"/>
        <v>0</v>
      </c>
      <c r="BX401" s="49">
        <f t="shared" si="102"/>
        <v>0</v>
      </c>
      <c r="BY401" s="36"/>
      <c r="BZ401" s="36"/>
      <c r="CA401" s="36"/>
      <c r="CB401" s="36"/>
      <c r="CC401" s="36"/>
      <c r="CD401" s="36"/>
      <c r="CE401" s="36">
        <f t="shared" si="103"/>
        <v>380</v>
      </c>
      <c r="CF401" s="36">
        <v>380</v>
      </c>
      <c r="CG401" s="36" t="s">
        <v>4066</v>
      </c>
      <c r="CH401" s="36" t="s">
        <v>4104</v>
      </c>
      <c r="CI401" s="36"/>
      <c r="CJ401" s="36"/>
      <c r="CK401" s="36"/>
      <c r="CL401" s="36"/>
      <c r="CM401" s="36"/>
      <c r="CN401" s="36"/>
      <c r="CO401" s="36"/>
      <c r="CP401" s="36"/>
      <c r="CQ401" s="36">
        <f t="shared" si="104"/>
        <v>150</v>
      </c>
      <c r="CR401" s="36">
        <v>150</v>
      </c>
      <c r="CS401" s="36" t="s">
        <v>4068</v>
      </c>
      <c r="CT401" s="36" t="s">
        <v>4069</v>
      </c>
      <c r="CU401" s="36"/>
      <c r="CV401" s="36"/>
      <c r="CW401" s="36"/>
      <c r="CX401" s="59">
        <f t="shared" si="94"/>
        <v>0</v>
      </c>
      <c r="CY401" s="36"/>
      <c r="CZ401" s="36"/>
      <c r="DA401" s="36"/>
      <c r="DB401" s="36"/>
      <c r="DC401" s="36"/>
      <c r="DD401" s="36"/>
      <c r="DE401" s="59">
        <f t="shared" si="105"/>
        <v>380</v>
      </c>
      <c r="DF401" s="59">
        <v>0</v>
      </c>
      <c r="DG401" s="59">
        <v>380</v>
      </c>
      <c r="DH401" s="59"/>
      <c r="DI401" s="59"/>
      <c r="DJ401" s="59"/>
      <c r="DK401" s="59"/>
      <c r="DL401" s="59">
        <v>0</v>
      </c>
      <c r="DM401" s="23">
        <v>0</v>
      </c>
    </row>
    <row r="402" s="9" customFormat="1" ht="70" customHeight="1" spans="1:117">
      <c r="A402" s="23"/>
      <c r="B402" s="23"/>
      <c r="C402" s="23"/>
      <c r="D402" s="23"/>
      <c r="E402" s="23"/>
      <c r="F402" s="23"/>
      <c r="G402" s="23"/>
      <c r="H402" s="23"/>
      <c r="I402" s="23"/>
      <c r="J402" s="23"/>
      <c r="K402" s="23"/>
      <c r="L402" s="23"/>
      <c r="M402" s="23"/>
      <c r="N402" s="23"/>
      <c r="O402" s="23"/>
      <c r="P402" s="23"/>
      <c r="Q402" s="23">
        <f>SUBTOTAL(103,$W$7:W402)*1</f>
        <v>396</v>
      </c>
      <c r="R402" s="23" t="s">
        <v>3378</v>
      </c>
      <c r="S402" s="23">
        <v>200</v>
      </c>
      <c r="T402" s="23"/>
      <c r="U402" s="23"/>
      <c r="V402" s="23"/>
      <c r="W402" s="23" t="s">
        <v>3442</v>
      </c>
      <c r="X402" s="23">
        <v>0</v>
      </c>
      <c r="Y402" s="23">
        <v>0</v>
      </c>
      <c r="Z402" s="23">
        <v>0</v>
      </c>
      <c r="AA402" s="23" t="s">
        <v>3443</v>
      </c>
      <c r="AB402" s="23"/>
      <c r="AC402" s="23"/>
      <c r="AD402" s="23"/>
      <c r="AE402" s="23"/>
      <c r="AF402" s="23"/>
      <c r="AG402" s="23" t="s">
        <v>3446</v>
      </c>
      <c r="AH402" s="23"/>
      <c r="AI402" s="23"/>
      <c r="AJ402" s="23"/>
      <c r="AK402" s="23"/>
      <c r="AL402" s="23"/>
      <c r="AM402" s="33"/>
      <c r="AN402" s="33">
        <v>0</v>
      </c>
      <c r="AO402" s="23" t="s">
        <v>1457</v>
      </c>
      <c r="AP402" s="23" t="s">
        <v>93</v>
      </c>
      <c r="AQ402" s="23"/>
      <c r="AR402" s="23"/>
      <c r="AS402" s="23"/>
      <c r="AT402" s="23"/>
      <c r="AU402" s="36">
        <v>200</v>
      </c>
      <c r="AV402" s="36">
        <v>200</v>
      </c>
      <c r="AW402" s="36">
        <f t="shared" si="96"/>
        <v>200</v>
      </c>
      <c r="AX402" s="36">
        <f t="shared" si="92"/>
        <v>0</v>
      </c>
      <c r="AY402" s="36">
        <v>0</v>
      </c>
      <c r="AZ402" s="36"/>
      <c r="BA402" s="40">
        <v>0</v>
      </c>
      <c r="BB402" s="40">
        <v>0</v>
      </c>
      <c r="BC402" s="23">
        <v>0</v>
      </c>
      <c r="BD402" s="23">
        <v>0</v>
      </c>
      <c r="BE402" s="23">
        <v>0</v>
      </c>
      <c r="BF402" s="23">
        <v>0</v>
      </c>
      <c r="BG402" s="23">
        <v>0</v>
      </c>
      <c r="BH402" s="23">
        <v>0</v>
      </c>
      <c r="BI402" s="23">
        <v>0</v>
      </c>
      <c r="BJ402" s="23">
        <v>0</v>
      </c>
      <c r="BK402" s="23">
        <v>0</v>
      </c>
      <c r="BL402" s="23">
        <v>0</v>
      </c>
      <c r="BM402" s="23">
        <v>0</v>
      </c>
      <c r="BN402" s="23">
        <v>0</v>
      </c>
      <c r="BO402" s="23"/>
      <c r="BP402" s="23" t="s">
        <v>209</v>
      </c>
      <c r="BQ402" s="49">
        <f t="shared" si="97"/>
        <v>200</v>
      </c>
      <c r="BR402" s="49">
        <f t="shared" si="95"/>
        <v>200</v>
      </c>
      <c r="BS402" s="49">
        <f t="shared" si="98"/>
        <v>0</v>
      </c>
      <c r="BT402" s="49">
        <f t="shared" si="99"/>
        <v>200</v>
      </c>
      <c r="BU402" s="49">
        <f t="shared" si="93"/>
        <v>0</v>
      </c>
      <c r="BV402" s="49">
        <f t="shared" si="100"/>
        <v>0</v>
      </c>
      <c r="BW402" s="49">
        <f t="shared" si="101"/>
        <v>0</v>
      </c>
      <c r="BX402" s="49">
        <f t="shared" si="102"/>
        <v>0</v>
      </c>
      <c r="BY402" s="36"/>
      <c r="BZ402" s="36"/>
      <c r="CA402" s="36"/>
      <c r="CB402" s="36"/>
      <c r="CC402" s="36"/>
      <c r="CD402" s="36"/>
      <c r="CE402" s="36">
        <f t="shared" si="103"/>
        <v>200</v>
      </c>
      <c r="CF402" s="36">
        <v>200</v>
      </c>
      <c r="CG402" s="36" t="s">
        <v>4066</v>
      </c>
      <c r="CH402" s="36" t="s">
        <v>4115</v>
      </c>
      <c r="CI402" s="36"/>
      <c r="CJ402" s="36"/>
      <c r="CK402" s="36"/>
      <c r="CL402" s="36"/>
      <c r="CM402" s="36"/>
      <c r="CN402" s="36"/>
      <c r="CO402" s="36"/>
      <c r="CP402" s="36"/>
      <c r="CQ402" s="36">
        <f t="shared" si="104"/>
        <v>0</v>
      </c>
      <c r="CR402" s="36"/>
      <c r="CS402" s="36"/>
      <c r="CT402" s="36"/>
      <c r="CU402" s="36"/>
      <c r="CV402" s="36"/>
      <c r="CW402" s="36"/>
      <c r="CX402" s="59">
        <f t="shared" si="94"/>
        <v>0</v>
      </c>
      <c r="CY402" s="36"/>
      <c r="CZ402" s="36"/>
      <c r="DA402" s="36"/>
      <c r="DB402" s="36"/>
      <c r="DC402" s="36"/>
      <c r="DD402" s="36"/>
      <c r="DE402" s="59">
        <f t="shared" si="105"/>
        <v>0</v>
      </c>
      <c r="DF402" s="59">
        <v>0</v>
      </c>
      <c r="DG402" s="59">
        <v>0</v>
      </c>
      <c r="DH402" s="59"/>
      <c r="DI402" s="59"/>
      <c r="DJ402" s="59"/>
      <c r="DK402" s="59"/>
      <c r="DL402" s="59"/>
      <c r="DM402" s="23"/>
    </row>
    <row r="403" s="9" customFormat="1" ht="70" customHeight="1" spans="1:117">
      <c r="A403" s="23"/>
      <c r="B403" s="23"/>
      <c r="C403" s="23"/>
      <c r="D403" s="23"/>
      <c r="E403" s="23"/>
      <c r="F403" s="23"/>
      <c r="G403" s="23"/>
      <c r="H403" s="23"/>
      <c r="I403" s="23"/>
      <c r="J403" s="23"/>
      <c r="K403" s="23"/>
      <c r="L403" s="23"/>
      <c r="M403" s="23"/>
      <c r="N403" s="23"/>
      <c r="O403" s="23"/>
      <c r="P403" s="23"/>
      <c r="Q403" s="23">
        <f>SUBTOTAL(103,$W$7:W403)*1</f>
        <v>397</v>
      </c>
      <c r="R403" s="23" t="s">
        <v>3378</v>
      </c>
      <c r="S403" s="23">
        <v>330</v>
      </c>
      <c r="T403" s="30"/>
      <c r="U403" s="23"/>
      <c r="V403" s="23"/>
      <c r="W403" s="23" t="s">
        <v>3449</v>
      </c>
      <c r="X403" s="23" t="s">
        <v>3450</v>
      </c>
      <c r="Y403" s="84" t="s">
        <v>3451</v>
      </c>
      <c r="Z403" s="84" t="s">
        <v>1284</v>
      </c>
      <c r="AA403" s="85" t="s">
        <v>3452</v>
      </c>
      <c r="AB403" s="84" t="s">
        <v>196</v>
      </c>
      <c r="AC403" s="84" t="s">
        <v>3453</v>
      </c>
      <c r="AD403" s="85" t="s">
        <v>3454</v>
      </c>
      <c r="AE403" s="85" t="s">
        <v>3455</v>
      </c>
      <c r="AF403" s="85" t="s">
        <v>3454</v>
      </c>
      <c r="AG403" s="85" t="s">
        <v>3456</v>
      </c>
      <c r="AH403" s="85" t="s">
        <v>753</v>
      </c>
      <c r="AI403" s="85" t="s">
        <v>377</v>
      </c>
      <c r="AJ403" s="85" t="s">
        <v>3457</v>
      </c>
      <c r="AK403" s="85" t="s">
        <v>3458</v>
      </c>
      <c r="AL403" s="85" t="s">
        <v>3459</v>
      </c>
      <c r="AM403" s="85" t="s">
        <v>3368</v>
      </c>
      <c r="AN403" s="85" t="s">
        <v>290</v>
      </c>
      <c r="AO403" s="23" t="s">
        <v>1457</v>
      </c>
      <c r="AP403" s="84" t="s">
        <v>76</v>
      </c>
      <c r="AQ403" s="23">
        <v>2024</v>
      </c>
      <c r="AR403" s="23" t="s">
        <v>209</v>
      </c>
      <c r="AS403" s="86">
        <v>2024.11</v>
      </c>
      <c r="AT403" s="84">
        <v>2025.11</v>
      </c>
      <c r="AU403" s="36">
        <v>330</v>
      </c>
      <c r="AV403" s="36">
        <v>330</v>
      </c>
      <c r="AW403" s="36">
        <f t="shared" si="96"/>
        <v>0</v>
      </c>
      <c r="AX403" s="36">
        <f t="shared" si="92"/>
        <v>330</v>
      </c>
      <c r="AY403" s="36">
        <v>0</v>
      </c>
      <c r="AZ403" s="36">
        <v>0</v>
      </c>
      <c r="BA403" s="40">
        <v>155</v>
      </c>
      <c r="BB403" s="40">
        <v>16</v>
      </c>
      <c r="BC403" s="84" t="s">
        <v>210</v>
      </c>
      <c r="BD403" s="84" t="s">
        <v>210</v>
      </c>
      <c r="BE403" s="84" t="s">
        <v>209</v>
      </c>
      <c r="BF403" s="84" t="s">
        <v>211</v>
      </c>
      <c r="BG403" s="84"/>
      <c r="BH403" s="84" t="s">
        <v>212</v>
      </c>
      <c r="BI403" s="84" t="s">
        <v>210</v>
      </c>
      <c r="BJ403" s="84" t="s">
        <v>210</v>
      </c>
      <c r="BK403" s="84"/>
      <c r="BL403" s="84" t="s">
        <v>210</v>
      </c>
      <c r="BM403" s="84" t="s">
        <v>3460</v>
      </c>
      <c r="BN403" s="84">
        <v>18523751158</v>
      </c>
      <c r="BO403" s="87"/>
      <c r="BP403" s="23"/>
      <c r="BQ403" s="49">
        <f t="shared" si="97"/>
        <v>0</v>
      </c>
      <c r="BR403" s="49">
        <f t="shared" si="95"/>
        <v>0</v>
      </c>
      <c r="BS403" s="49">
        <f t="shared" si="98"/>
        <v>0</v>
      </c>
      <c r="BT403" s="49">
        <f t="shared" si="99"/>
        <v>0</v>
      </c>
      <c r="BU403" s="49">
        <f t="shared" si="93"/>
        <v>0</v>
      </c>
      <c r="BV403" s="49">
        <f t="shared" si="100"/>
        <v>0</v>
      </c>
      <c r="BW403" s="49">
        <f t="shared" si="101"/>
        <v>0</v>
      </c>
      <c r="BX403" s="49">
        <f t="shared" si="102"/>
        <v>0</v>
      </c>
      <c r="BY403" s="36"/>
      <c r="BZ403" s="36"/>
      <c r="CA403" s="36"/>
      <c r="CB403" s="36"/>
      <c r="CC403" s="36"/>
      <c r="CD403" s="36"/>
      <c r="CE403" s="36">
        <f t="shared" si="103"/>
        <v>0</v>
      </c>
      <c r="CF403" s="36"/>
      <c r="CG403" s="36"/>
      <c r="CH403" s="36"/>
      <c r="CI403" s="36"/>
      <c r="CJ403" s="36"/>
      <c r="CK403" s="36"/>
      <c r="CL403" s="36"/>
      <c r="CM403" s="36"/>
      <c r="CN403" s="36"/>
      <c r="CO403" s="36"/>
      <c r="CP403" s="36"/>
      <c r="CQ403" s="36">
        <f t="shared" si="104"/>
        <v>0</v>
      </c>
      <c r="CR403" s="36"/>
      <c r="CS403" s="36"/>
      <c r="CT403" s="36"/>
      <c r="CU403" s="36"/>
      <c r="CV403" s="36"/>
      <c r="CW403" s="36"/>
      <c r="CX403" s="59">
        <f t="shared" si="94"/>
        <v>0</v>
      </c>
      <c r="CY403" s="36"/>
      <c r="CZ403" s="36"/>
      <c r="DA403" s="36"/>
      <c r="DB403" s="36"/>
      <c r="DC403" s="36"/>
      <c r="DD403" s="36"/>
      <c r="DE403" s="59">
        <f t="shared" si="105"/>
        <v>0</v>
      </c>
      <c r="DF403" s="59">
        <v>0</v>
      </c>
      <c r="DG403" s="59">
        <v>0</v>
      </c>
      <c r="DH403" s="59"/>
      <c r="DI403" s="59"/>
      <c r="DJ403" s="59"/>
      <c r="DK403" s="59"/>
      <c r="DL403" s="59">
        <v>0</v>
      </c>
      <c r="DM403" s="23">
        <v>0</v>
      </c>
    </row>
    <row r="404" s="9" customFormat="1" ht="70" customHeight="1" spans="1:117">
      <c r="A404" s="23"/>
      <c r="B404" s="23"/>
      <c r="C404" s="23"/>
      <c r="D404" s="23"/>
      <c r="E404" s="23"/>
      <c r="F404" s="23"/>
      <c r="G404" s="23"/>
      <c r="H404" s="23"/>
      <c r="I404" s="23"/>
      <c r="J404" s="23"/>
      <c r="K404" s="23"/>
      <c r="L404" s="23"/>
      <c r="M404" s="23"/>
      <c r="N404" s="23"/>
      <c r="O404" s="23"/>
      <c r="P404" s="23"/>
      <c r="Q404" s="23">
        <f>SUBTOTAL(103,$W$7:W404)*1</f>
        <v>398</v>
      </c>
      <c r="R404" s="23" t="s">
        <v>3378</v>
      </c>
      <c r="S404" s="23">
        <v>120</v>
      </c>
      <c r="T404" s="23"/>
      <c r="U404" s="23"/>
      <c r="V404" s="23"/>
      <c r="W404" s="23" t="s">
        <v>3461</v>
      </c>
      <c r="X404" s="23" t="s">
        <v>192</v>
      </c>
      <c r="Y404" s="23" t="s">
        <v>244</v>
      </c>
      <c r="Z404" s="23" t="s">
        <v>245</v>
      </c>
      <c r="AA404" s="23" t="s">
        <v>3462</v>
      </c>
      <c r="AB404" s="23" t="s">
        <v>196</v>
      </c>
      <c r="AC404" s="23" t="s">
        <v>3463</v>
      </c>
      <c r="AD404" s="23" t="s">
        <v>3464</v>
      </c>
      <c r="AE404" s="23" t="s">
        <v>3465</v>
      </c>
      <c r="AF404" s="23" t="s">
        <v>3466</v>
      </c>
      <c r="AG404" s="23" t="s">
        <v>3467</v>
      </c>
      <c r="AH404" s="23" t="s">
        <v>252</v>
      </c>
      <c r="AI404" s="23" t="s">
        <v>253</v>
      </c>
      <c r="AJ404" s="23" t="s">
        <v>3468</v>
      </c>
      <c r="AK404" s="23">
        <v>0</v>
      </c>
      <c r="AL404" s="23" t="s">
        <v>3469</v>
      </c>
      <c r="AM404" s="33" t="s">
        <v>256</v>
      </c>
      <c r="AN404" s="33" t="s">
        <v>257</v>
      </c>
      <c r="AO404" s="23" t="s">
        <v>258</v>
      </c>
      <c r="AP404" s="23" t="s">
        <v>127</v>
      </c>
      <c r="AQ404" s="23"/>
      <c r="AR404" s="23"/>
      <c r="AS404" s="23"/>
      <c r="AT404" s="23"/>
      <c r="AU404" s="36">
        <v>120</v>
      </c>
      <c r="AV404" s="36">
        <v>120</v>
      </c>
      <c r="AW404" s="36">
        <f t="shared" si="96"/>
        <v>120</v>
      </c>
      <c r="AX404" s="36">
        <f t="shared" si="92"/>
        <v>0</v>
      </c>
      <c r="AY404" s="36">
        <v>0</v>
      </c>
      <c r="AZ404" s="36"/>
      <c r="BA404" s="40">
        <v>3898</v>
      </c>
      <c r="BB404" s="40">
        <v>425</v>
      </c>
      <c r="BC404" s="23" t="s">
        <v>210</v>
      </c>
      <c r="BD404" s="23" t="s">
        <v>210</v>
      </c>
      <c r="BE404" s="23" t="s">
        <v>211</v>
      </c>
      <c r="BF404" s="23">
        <v>0</v>
      </c>
      <c r="BG404" s="23" t="s">
        <v>212</v>
      </c>
      <c r="BH404" s="23" t="s">
        <v>209</v>
      </c>
      <c r="BI404" s="23" t="s">
        <v>210</v>
      </c>
      <c r="BJ404" s="23">
        <v>0</v>
      </c>
      <c r="BK404" s="23" t="s">
        <v>210</v>
      </c>
      <c r="BL404" s="23">
        <v>0</v>
      </c>
      <c r="BM404" s="23" t="s">
        <v>259</v>
      </c>
      <c r="BN404" s="23" t="s">
        <v>260</v>
      </c>
      <c r="BO404" s="23"/>
      <c r="BP404" s="23" t="s">
        <v>209</v>
      </c>
      <c r="BQ404" s="49">
        <f t="shared" si="97"/>
        <v>120</v>
      </c>
      <c r="BR404" s="49">
        <f t="shared" si="95"/>
        <v>120</v>
      </c>
      <c r="BS404" s="49">
        <f t="shared" si="98"/>
        <v>0</v>
      </c>
      <c r="BT404" s="49">
        <f t="shared" si="99"/>
        <v>120</v>
      </c>
      <c r="BU404" s="49">
        <f t="shared" si="93"/>
        <v>0</v>
      </c>
      <c r="BV404" s="49">
        <f t="shared" si="100"/>
        <v>0</v>
      </c>
      <c r="BW404" s="49">
        <f t="shared" si="101"/>
        <v>0</v>
      </c>
      <c r="BX404" s="49">
        <f t="shared" si="102"/>
        <v>0</v>
      </c>
      <c r="BY404" s="36"/>
      <c r="BZ404" s="36"/>
      <c r="CA404" s="36"/>
      <c r="CB404" s="36"/>
      <c r="CC404" s="36"/>
      <c r="CD404" s="36"/>
      <c r="CE404" s="36">
        <f t="shared" si="103"/>
        <v>120</v>
      </c>
      <c r="CF404" s="36">
        <v>120</v>
      </c>
      <c r="CG404" s="36" t="s">
        <v>4066</v>
      </c>
      <c r="CH404" s="36" t="s">
        <v>4115</v>
      </c>
      <c r="CI404" s="36"/>
      <c r="CJ404" s="36"/>
      <c r="CK404" s="36"/>
      <c r="CL404" s="36"/>
      <c r="CM404" s="36"/>
      <c r="CN404" s="36"/>
      <c r="CO404" s="36"/>
      <c r="CP404" s="36"/>
      <c r="CQ404" s="36">
        <f t="shared" si="104"/>
        <v>0</v>
      </c>
      <c r="CR404" s="36"/>
      <c r="CS404" s="36"/>
      <c r="CT404" s="36"/>
      <c r="CU404" s="36"/>
      <c r="CV404" s="36"/>
      <c r="CW404" s="36"/>
      <c r="CX404" s="59">
        <f t="shared" si="94"/>
        <v>0</v>
      </c>
      <c r="CY404" s="36"/>
      <c r="CZ404" s="36"/>
      <c r="DA404" s="36"/>
      <c r="DB404" s="36"/>
      <c r="DC404" s="36"/>
      <c r="DD404" s="36"/>
      <c r="DE404" s="59">
        <f t="shared" si="105"/>
        <v>0</v>
      </c>
      <c r="DF404" s="59">
        <v>0</v>
      </c>
      <c r="DG404" s="59">
        <v>0</v>
      </c>
      <c r="DH404" s="59"/>
      <c r="DI404" s="59"/>
      <c r="DJ404" s="59"/>
      <c r="DK404" s="59"/>
      <c r="DL404" s="59">
        <v>0</v>
      </c>
      <c r="DM404" s="23">
        <v>0</v>
      </c>
    </row>
    <row r="405" s="9" customFormat="1" ht="70" customHeight="1" spans="1:117">
      <c r="A405" s="23"/>
      <c r="B405" s="23"/>
      <c r="C405" s="23"/>
      <c r="D405" s="23"/>
      <c r="E405" s="23"/>
      <c r="F405" s="23"/>
      <c r="G405" s="23"/>
      <c r="H405" s="23"/>
      <c r="I405" s="23"/>
      <c r="J405" s="23"/>
      <c r="K405" s="23"/>
      <c r="L405" s="23"/>
      <c r="M405" s="23"/>
      <c r="N405" s="23"/>
      <c r="O405" s="23"/>
      <c r="P405" s="23"/>
      <c r="Q405" s="23">
        <f>SUBTOTAL(103,$W$7:W405)*1</f>
        <v>399</v>
      </c>
      <c r="R405" s="23" t="s">
        <v>3378</v>
      </c>
      <c r="S405" s="23">
        <v>293.2</v>
      </c>
      <c r="T405" s="30"/>
      <c r="U405" s="23"/>
      <c r="V405" s="23"/>
      <c r="W405" s="23" t="s">
        <v>3470</v>
      </c>
      <c r="X405" s="23" t="s">
        <v>192</v>
      </c>
      <c r="Y405" s="23" t="s">
        <v>244</v>
      </c>
      <c r="Z405" s="23" t="s">
        <v>245</v>
      </c>
      <c r="AA405" s="23" t="s">
        <v>3471</v>
      </c>
      <c r="AB405" s="23" t="s">
        <v>196</v>
      </c>
      <c r="AC405" s="23" t="s">
        <v>3472</v>
      </c>
      <c r="AD405" s="23" t="s">
        <v>3473</v>
      </c>
      <c r="AE405" s="23" t="s">
        <v>249</v>
      </c>
      <c r="AF405" s="23" t="s">
        <v>3474</v>
      </c>
      <c r="AG405" s="23" t="s">
        <v>3475</v>
      </c>
      <c r="AH405" s="23" t="s">
        <v>252</v>
      </c>
      <c r="AI405" s="23" t="s">
        <v>253</v>
      </c>
      <c r="AJ405" s="23" t="s">
        <v>3476</v>
      </c>
      <c r="AK405" s="23">
        <v>0</v>
      </c>
      <c r="AL405" s="23" t="s">
        <v>3477</v>
      </c>
      <c r="AM405" s="33" t="s">
        <v>256</v>
      </c>
      <c r="AN405" s="33" t="s">
        <v>257</v>
      </c>
      <c r="AO405" s="23" t="s">
        <v>258</v>
      </c>
      <c r="AP405" s="23" t="s">
        <v>72</v>
      </c>
      <c r="AQ405" s="23"/>
      <c r="AR405" s="23"/>
      <c r="AS405" s="23"/>
      <c r="AT405" s="23"/>
      <c r="AU405" s="36">
        <v>293.2</v>
      </c>
      <c r="AV405" s="36">
        <v>293.2</v>
      </c>
      <c r="AW405" s="36">
        <f t="shared" si="96"/>
        <v>35</v>
      </c>
      <c r="AX405" s="36">
        <f t="shared" si="92"/>
        <v>0</v>
      </c>
      <c r="AY405" s="36">
        <f t="shared" ref="AY405:AY408" si="106">CP405</f>
        <v>258.2</v>
      </c>
      <c r="AZ405" s="36"/>
      <c r="BA405" s="40">
        <v>1288</v>
      </c>
      <c r="BB405" s="40">
        <v>96</v>
      </c>
      <c r="BC405" s="23" t="s">
        <v>210</v>
      </c>
      <c r="BD405" s="23" t="s">
        <v>210</v>
      </c>
      <c r="BE405" s="23" t="s">
        <v>211</v>
      </c>
      <c r="BF405" s="23">
        <v>0</v>
      </c>
      <c r="BG405" s="23" t="s">
        <v>212</v>
      </c>
      <c r="BH405" s="23" t="s">
        <v>209</v>
      </c>
      <c r="BI405" s="23" t="s">
        <v>210</v>
      </c>
      <c r="BJ405" s="23">
        <v>0</v>
      </c>
      <c r="BK405" s="23" t="s">
        <v>210</v>
      </c>
      <c r="BL405" s="23">
        <v>0</v>
      </c>
      <c r="BM405" s="23" t="s">
        <v>259</v>
      </c>
      <c r="BN405" s="23" t="s">
        <v>260</v>
      </c>
      <c r="BO405" s="23"/>
      <c r="BP405" s="23" t="s">
        <v>209</v>
      </c>
      <c r="BQ405" s="49">
        <f t="shared" si="97"/>
        <v>35</v>
      </c>
      <c r="BR405" s="49">
        <f t="shared" si="95"/>
        <v>35</v>
      </c>
      <c r="BS405" s="49">
        <f t="shared" si="98"/>
        <v>0</v>
      </c>
      <c r="BT405" s="49">
        <f t="shared" si="99"/>
        <v>35</v>
      </c>
      <c r="BU405" s="49">
        <f t="shared" si="93"/>
        <v>0</v>
      </c>
      <c r="BV405" s="49">
        <f t="shared" si="100"/>
        <v>0</v>
      </c>
      <c r="BW405" s="49">
        <f t="shared" si="101"/>
        <v>0</v>
      </c>
      <c r="BX405" s="49">
        <f t="shared" si="102"/>
        <v>0</v>
      </c>
      <c r="BY405" s="36"/>
      <c r="BZ405" s="36"/>
      <c r="CA405" s="36"/>
      <c r="CB405" s="36"/>
      <c r="CC405" s="36"/>
      <c r="CD405" s="36"/>
      <c r="CE405" s="36">
        <f t="shared" si="103"/>
        <v>35</v>
      </c>
      <c r="CF405" s="36">
        <v>35</v>
      </c>
      <c r="CG405" s="36" t="s">
        <v>4066</v>
      </c>
      <c r="CH405" s="36" t="s">
        <v>4115</v>
      </c>
      <c r="CI405" s="36"/>
      <c r="CJ405" s="36"/>
      <c r="CK405" s="36"/>
      <c r="CL405" s="36"/>
      <c r="CM405" s="36"/>
      <c r="CN405" s="36"/>
      <c r="CO405" s="36"/>
      <c r="CP405" s="36">
        <v>258.2</v>
      </c>
      <c r="CQ405" s="36">
        <f t="shared" si="104"/>
        <v>0</v>
      </c>
      <c r="CR405" s="36"/>
      <c r="CS405" s="36"/>
      <c r="CT405" s="36"/>
      <c r="CU405" s="36"/>
      <c r="CV405" s="36"/>
      <c r="CW405" s="36"/>
      <c r="CX405" s="59">
        <f t="shared" si="94"/>
        <v>0</v>
      </c>
      <c r="CY405" s="36"/>
      <c r="CZ405" s="36"/>
      <c r="DA405" s="36"/>
      <c r="DB405" s="36"/>
      <c r="DC405" s="36"/>
      <c r="DD405" s="36"/>
      <c r="DE405" s="59">
        <f t="shared" si="105"/>
        <v>0</v>
      </c>
      <c r="DF405" s="59">
        <v>0</v>
      </c>
      <c r="DG405" s="59">
        <v>0</v>
      </c>
      <c r="DH405" s="59"/>
      <c r="DI405" s="59"/>
      <c r="DJ405" s="59"/>
      <c r="DK405" s="59"/>
      <c r="DL405" s="59">
        <v>0</v>
      </c>
      <c r="DM405" s="23">
        <v>0</v>
      </c>
    </row>
    <row r="406" s="9" customFormat="1" ht="70" customHeight="1" spans="1:117">
      <c r="A406" s="23"/>
      <c r="B406" s="23"/>
      <c r="C406" s="23"/>
      <c r="D406" s="23"/>
      <c r="E406" s="23"/>
      <c r="F406" s="23"/>
      <c r="G406" s="23"/>
      <c r="H406" s="23"/>
      <c r="I406" s="23"/>
      <c r="J406" s="23"/>
      <c r="K406" s="23"/>
      <c r="L406" s="23"/>
      <c r="M406" s="23"/>
      <c r="N406" s="23"/>
      <c r="O406" s="23"/>
      <c r="P406" s="23"/>
      <c r="Q406" s="23">
        <f>SUBTOTAL(103,$W$7:W406)*1</f>
        <v>400</v>
      </c>
      <c r="R406" s="23" t="s">
        <v>3378</v>
      </c>
      <c r="S406" s="23">
        <v>332.94</v>
      </c>
      <c r="T406" s="23"/>
      <c r="U406" s="23"/>
      <c r="V406" s="23"/>
      <c r="W406" s="23" t="s">
        <v>3478</v>
      </c>
      <c r="X406" s="23" t="s">
        <v>192</v>
      </c>
      <c r="Y406" s="23" t="s">
        <v>244</v>
      </c>
      <c r="Z406" s="23" t="s">
        <v>245</v>
      </c>
      <c r="AA406" s="23" t="s">
        <v>3479</v>
      </c>
      <c r="AB406" s="23" t="s">
        <v>196</v>
      </c>
      <c r="AC406" s="23" t="s">
        <v>73</v>
      </c>
      <c r="AD406" s="23" t="s">
        <v>3480</v>
      </c>
      <c r="AE406" s="23" t="s">
        <v>249</v>
      </c>
      <c r="AF406" s="23" t="s">
        <v>3480</v>
      </c>
      <c r="AG406" s="23" t="s">
        <v>3481</v>
      </c>
      <c r="AH406" s="23" t="s">
        <v>252</v>
      </c>
      <c r="AI406" s="23" t="s">
        <v>253</v>
      </c>
      <c r="AJ406" s="23" t="s">
        <v>3476</v>
      </c>
      <c r="AK406" s="23">
        <v>0</v>
      </c>
      <c r="AL406" s="23" t="s">
        <v>3482</v>
      </c>
      <c r="AM406" s="33" t="s">
        <v>256</v>
      </c>
      <c r="AN406" s="33" t="s">
        <v>257</v>
      </c>
      <c r="AO406" s="23" t="s">
        <v>258</v>
      </c>
      <c r="AP406" s="23" t="s">
        <v>72</v>
      </c>
      <c r="AQ406" s="23"/>
      <c r="AR406" s="23"/>
      <c r="AS406" s="23"/>
      <c r="AT406" s="23"/>
      <c r="AU406" s="36">
        <v>332.94</v>
      </c>
      <c r="AV406" s="36">
        <v>332.94</v>
      </c>
      <c r="AW406" s="36">
        <f t="shared" si="96"/>
        <v>40</v>
      </c>
      <c r="AX406" s="36">
        <f t="shared" si="92"/>
        <v>0</v>
      </c>
      <c r="AY406" s="36">
        <f t="shared" si="106"/>
        <v>292.94</v>
      </c>
      <c r="AZ406" s="36"/>
      <c r="BA406" s="40">
        <v>1056</v>
      </c>
      <c r="BB406" s="40">
        <v>90</v>
      </c>
      <c r="BC406" s="23" t="s">
        <v>210</v>
      </c>
      <c r="BD406" s="23" t="s">
        <v>210</v>
      </c>
      <c r="BE406" s="23" t="s">
        <v>211</v>
      </c>
      <c r="BF406" s="23">
        <v>0</v>
      </c>
      <c r="BG406" s="23" t="s">
        <v>212</v>
      </c>
      <c r="BH406" s="23" t="s">
        <v>209</v>
      </c>
      <c r="BI406" s="23" t="s">
        <v>210</v>
      </c>
      <c r="BJ406" s="23">
        <v>0</v>
      </c>
      <c r="BK406" s="23" t="s">
        <v>210</v>
      </c>
      <c r="BL406" s="23">
        <v>0</v>
      </c>
      <c r="BM406" s="23" t="s">
        <v>259</v>
      </c>
      <c r="BN406" s="23" t="s">
        <v>260</v>
      </c>
      <c r="BO406" s="23"/>
      <c r="BP406" s="23" t="s">
        <v>209</v>
      </c>
      <c r="BQ406" s="49">
        <f t="shared" si="97"/>
        <v>40</v>
      </c>
      <c r="BR406" s="49">
        <f t="shared" si="95"/>
        <v>40</v>
      </c>
      <c r="BS406" s="49">
        <f t="shared" si="98"/>
        <v>0</v>
      </c>
      <c r="BT406" s="49">
        <f t="shared" si="99"/>
        <v>40</v>
      </c>
      <c r="BU406" s="49">
        <f t="shared" si="93"/>
        <v>0</v>
      </c>
      <c r="BV406" s="49">
        <f t="shared" si="100"/>
        <v>0</v>
      </c>
      <c r="BW406" s="49">
        <f t="shared" si="101"/>
        <v>0</v>
      </c>
      <c r="BX406" s="49">
        <f t="shared" si="102"/>
        <v>0</v>
      </c>
      <c r="BY406" s="36"/>
      <c r="BZ406" s="36"/>
      <c r="CA406" s="36"/>
      <c r="CB406" s="36"/>
      <c r="CC406" s="36"/>
      <c r="CD406" s="36"/>
      <c r="CE406" s="36">
        <f t="shared" si="103"/>
        <v>40</v>
      </c>
      <c r="CF406" s="36">
        <v>40</v>
      </c>
      <c r="CG406" s="36" t="s">
        <v>4066</v>
      </c>
      <c r="CH406" s="36" t="s">
        <v>4115</v>
      </c>
      <c r="CI406" s="36"/>
      <c r="CJ406" s="36"/>
      <c r="CK406" s="36"/>
      <c r="CL406" s="36"/>
      <c r="CM406" s="36"/>
      <c r="CN406" s="36"/>
      <c r="CO406" s="36"/>
      <c r="CP406" s="36">
        <v>292.94</v>
      </c>
      <c r="CQ406" s="36">
        <f t="shared" si="104"/>
        <v>0</v>
      </c>
      <c r="CR406" s="36"/>
      <c r="CS406" s="36"/>
      <c r="CT406" s="36"/>
      <c r="CU406" s="36"/>
      <c r="CV406" s="36"/>
      <c r="CW406" s="36"/>
      <c r="CX406" s="59">
        <f t="shared" si="94"/>
        <v>0</v>
      </c>
      <c r="CY406" s="36"/>
      <c r="CZ406" s="36"/>
      <c r="DA406" s="36"/>
      <c r="DB406" s="36"/>
      <c r="DC406" s="36"/>
      <c r="DD406" s="36"/>
      <c r="DE406" s="59">
        <f t="shared" si="105"/>
        <v>0</v>
      </c>
      <c r="DF406" s="59">
        <v>0</v>
      </c>
      <c r="DG406" s="59">
        <v>0</v>
      </c>
      <c r="DH406" s="59"/>
      <c r="DI406" s="59"/>
      <c r="DJ406" s="59"/>
      <c r="DK406" s="59"/>
      <c r="DL406" s="59">
        <v>0</v>
      </c>
      <c r="DM406" s="23">
        <v>0</v>
      </c>
    </row>
    <row r="407" s="9" customFormat="1" ht="70" customHeight="1" spans="1:117">
      <c r="A407" s="23"/>
      <c r="B407" s="23"/>
      <c r="C407" s="23"/>
      <c r="D407" s="23"/>
      <c r="E407" s="23"/>
      <c r="F407" s="23"/>
      <c r="G407" s="23"/>
      <c r="H407" s="23"/>
      <c r="I407" s="23"/>
      <c r="J407" s="23"/>
      <c r="K407" s="23"/>
      <c r="L407" s="23"/>
      <c r="M407" s="23"/>
      <c r="N407" s="23"/>
      <c r="O407" s="23"/>
      <c r="P407" s="23"/>
      <c r="Q407" s="23">
        <f>SUBTOTAL(103,$W$7:W407)*1</f>
        <v>401</v>
      </c>
      <c r="R407" s="23" t="s">
        <v>3378</v>
      </c>
      <c r="S407" s="23">
        <v>142.2</v>
      </c>
      <c r="T407" s="30"/>
      <c r="U407" s="23"/>
      <c r="V407" s="23"/>
      <c r="W407" s="23" t="s">
        <v>3483</v>
      </c>
      <c r="X407" s="23" t="s">
        <v>192</v>
      </c>
      <c r="Y407" s="23" t="s">
        <v>244</v>
      </c>
      <c r="Z407" s="23" t="s">
        <v>245</v>
      </c>
      <c r="AA407" s="23" t="s">
        <v>3484</v>
      </c>
      <c r="AB407" s="23" t="s">
        <v>196</v>
      </c>
      <c r="AC407" s="23" t="s">
        <v>23</v>
      </c>
      <c r="AD407" s="23" t="s">
        <v>3485</v>
      </c>
      <c r="AE407" s="23" t="s">
        <v>249</v>
      </c>
      <c r="AF407" s="23" t="s">
        <v>3486</v>
      </c>
      <c r="AG407" s="23" t="s">
        <v>3487</v>
      </c>
      <c r="AH407" s="23" t="s">
        <v>252</v>
      </c>
      <c r="AI407" s="23" t="s">
        <v>253</v>
      </c>
      <c r="AJ407" s="23" t="s">
        <v>3488</v>
      </c>
      <c r="AK407" s="23">
        <v>0</v>
      </c>
      <c r="AL407" s="23" t="s">
        <v>3489</v>
      </c>
      <c r="AM407" s="33" t="s">
        <v>256</v>
      </c>
      <c r="AN407" s="33" t="s">
        <v>257</v>
      </c>
      <c r="AO407" s="23" t="s">
        <v>258</v>
      </c>
      <c r="AP407" s="23" t="s">
        <v>22</v>
      </c>
      <c r="AQ407" s="23"/>
      <c r="AR407" s="23"/>
      <c r="AS407" s="23"/>
      <c r="AT407" s="23"/>
      <c r="AU407" s="36">
        <v>142.2</v>
      </c>
      <c r="AV407" s="36">
        <v>142.2</v>
      </c>
      <c r="AW407" s="36">
        <f t="shared" si="96"/>
        <v>20</v>
      </c>
      <c r="AX407" s="36">
        <f t="shared" si="92"/>
        <v>0</v>
      </c>
      <c r="AY407" s="36">
        <f t="shared" si="106"/>
        <v>122.2</v>
      </c>
      <c r="AZ407" s="36"/>
      <c r="BA407" s="40">
        <v>1215</v>
      </c>
      <c r="BB407" s="40">
        <v>110</v>
      </c>
      <c r="BC407" s="23" t="s">
        <v>210</v>
      </c>
      <c r="BD407" s="23" t="s">
        <v>210</v>
      </c>
      <c r="BE407" s="23" t="s">
        <v>211</v>
      </c>
      <c r="BF407" s="23">
        <v>0</v>
      </c>
      <c r="BG407" s="23" t="s">
        <v>212</v>
      </c>
      <c r="BH407" s="23" t="s">
        <v>209</v>
      </c>
      <c r="BI407" s="23" t="s">
        <v>210</v>
      </c>
      <c r="BJ407" s="23">
        <v>0</v>
      </c>
      <c r="BK407" s="23" t="s">
        <v>210</v>
      </c>
      <c r="BL407" s="23">
        <v>0</v>
      </c>
      <c r="BM407" s="23" t="s">
        <v>259</v>
      </c>
      <c r="BN407" s="23" t="s">
        <v>260</v>
      </c>
      <c r="BO407" s="23"/>
      <c r="BP407" s="23" t="s">
        <v>209</v>
      </c>
      <c r="BQ407" s="49">
        <f t="shared" si="97"/>
        <v>20</v>
      </c>
      <c r="BR407" s="49">
        <f t="shared" si="95"/>
        <v>20</v>
      </c>
      <c r="BS407" s="49">
        <f t="shared" si="98"/>
        <v>0</v>
      </c>
      <c r="BT407" s="49">
        <f t="shared" si="99"/>
        <v>20</v>
      </c>
      <c r="BU407" s="49">
        <f t="shared" si="93"/>
        <v>0</v>
      </c>
      <c r="BV407" s="49">
        <f t="shared" si="100"/>
        <v>0</v>
      </c>
      <c r="BW407" s="49">
        <f t="shared" si="101"/>
        <v>0</v>
      </c>
      <c r="BX407" s="49">
        <f t="shared" si="102"/>
        <v>0</v>
      </c>
      <c r="BY407" s="36"/>
      <c r="BZ407" s="36"/>
      <c r="CA407" s="36"/>
      <c r="CB407" s="36"/>
      <c r="CC407" s="36"/>
      <c r="CD407" s="36"/>
      <c r="CE407" s="36">
        <f t="shared" si="103"/>
        <v>20</v>
      </c>
      <c r="CF407" s="36">
        <v>20</v>
      </c>
      <c r="CG407" s="36" t="s">
        <v>4066</v>
      </c>
      <c r="CH407" s="36" t="s">
        <v>4115</v>
      </c>
      <c r="CI407" s="36"/>
      <c r="CJ407" s="36"/>
      <c r="CK407" s="36"/>
      <c r="CL407" s="36"/>
      <c r="CM407" s="36"/>
      <c r="CN407" s="36"/>
      <c r="CO407" s="36"/>
      <c r="CP407" s="36">
        <v>122.2</v>
      </c>
      <c r="CQ407" s="36">
        <f t="shared" si="104"/>
        <v>0</v>
      </c>
      <c r="CR407" s="36"/>
      <c r="CS407" s="36"/>
      <c r="CT407" s="36"/>
      <c r="CU407" s="36"/>
      <c r="CV407" s="36"/>
      <c r="CW407" s="36"/>
      <c r="CX407" s="59">
        <f t="shared" si="94"/>
        <v>0</v>
      </c>
      <c r="CY407" s="36"/>
      <c r="CZ407" s="36"/>
      <c r="DA407" s="36"/>
      <c r="DB407" s="36"/>
      <c r="DC407" s="36"/>
      <c r="DD407" s="36"/>
      <c r="DE407" s="59">
        <f t="shared" si="105"/>
        <v>0</v>
      </c>
      <c r="DF407" s="59">
        <v>0</v>
      </c>
      <c r="DG407" s="59">
        <v>0</v>
      </c>
      <c r="DH407" s="59"/>
      <c r="DI407" s="59"/>
      <c r="DJ407" s="59"/>
      <c r="DK407" s="59"/>
      <c r="DL407" s="59">
        <v>0</v>
      </c>
      <c r="DM407" s="23">
        <v>0</v>
      </c>
    </row>
    <row r="408" s="9" customFormat="1" ht="70" customHeight="1" spans="1:117">
      <c r="A408" s="23"/>
      <c r="B408" s="23"/>
      <c r="C408" s="23"/>
      <c r="D408" s="23"/>
      <c r="E408" s="23"/>
      <c r="F408" s="23"/>
      <c r="G408" s="23"/>
      <c r="H408" s="23"/>
      <c r="I408" s="23"/>
      <c r="J408" s="23"/>
      <c r="K408" s="23"/>
      <c r="L408" s="23"/>
      <c r="M408" s="23"/>
      <c r="N408" s="23"/>
      <c r="O408" s="23"/>
      <c r="P408" s="23"/>
      <c r="Q408" s="23">
        <f>SUBTOTAL(103,$W$7:W408)*1</f>
        <v>402</v>
      </c>
      <c r="R408" s="23" t="s">
        <v>3378</v>
      </c>
      <c r="S408" s="23">
        <v>276.1</v>
      </c>
      <c r="T408" s="23"/>
      <c r="U408" s="23"/>
      <c r="V408" s="23"/>
      <c r="W408" s="23" t="s">
        <v>3490</v>
      </c>
      <c r="X408" s="23" t="s">
        <v>192</v>
      </c>
      <c r="Y408" s="23" t="s">
        <v>244</v>
      </c>
      <c r="Z408" s="23" t="s">
        <v>245</v>
      </c>
      <c r="AA408" s="23" t="s">
        <v>3491</v>
      </c>
      <c r="AB408" s="23" t="s">
        <v>196</v>
      </c>
      <c r="AC408" s="23" t="s">
        <v>53</v>
      </c>
      <c r="AD408" s="23" t="s">
        <v>3492</v>
      </c>
      <c r="AE408" s="23" t="s">
        <v>249</v>
      </c>
      <c r="AF408" s="23" t="s">
        <v>3492</v>
      </c>
      <c r="AG408" s="23" t="s">
        <v>3493</v>
      </c>
      <c r="AH408" s="23" t="s">
        <v>252</v>
      </c>
      <c r="AI408" s="23" t="s">
        <v>253</v>
      </c>
      <c r="AJ408" s="23" t="s">
        <v>3494</v>
      </c>
      <c r="AK408" s="23">
        <v>0</v>
      </c>
      <c r="AL408" s="23" t="s">
        <v>3495</v>
      </c>
      <c r="AM408" s="33" t="s">
        <v>256</v>
      </c>
      <c r="AN408" s="33" t="s">
        <v>257</v>
      </c>
      <c r="AO408" s="23" t="s">
        <v>258</v>
      </c>
      <c r="AP408" s="23" t="s">
        <v>52</v>
      </c>
      <c r="AQ408" s="23"/>
      <c r="AR408" s="23"/>
      <c r="AS408" s="23"/>
      <c r="AT408" s="23"/>
      <c r="AU408" s="36">
        <v>276.1</v>
      </c>
      <c r="AV408" s="36">
        <v>276.1</v>
      </c>
      <c r="AW408" s="36">
        <f t="shared" si="96"/>
        <v>32</v>
      </c>
      <c r="AX408" s="36">
        <f t="shared" si="92"/>
        <v>0</v>
      </c>
      <c r="AY408" s="36">
        <f t="shared" si="106"/>
        <v>244.1</v>
      </c>
      <c r="AZ408" s="36"/>
      <c r="BA408" s="40">
        <v>898</v>
      </c>
      <c r="BB408" s="40">
        <v>85</v>
      </c>
      <c r="BC408" s="23" t="s">
        <v>210</v>
      </c>
      <c r="BD408" s="23" t="s">
        <v>210</v>
      </c>
      <c r="BE408" s="23" t="s">
        <v>211</v>
      </c>
      <c r="BF408" s="23">
        <v>0</v>
      </c>
      <c r="BG408" s="23" t="s">
        <v>212</v>
      </c>
      <c r="BH408" s="23" t="s">
        <v>209</v>
      </c>
      <c r="BI408" s="23" t="s">
        <v>210</v>
      </c>
      <c r="BJ408" s="23">
        <v>0</v>
      </c>
      <c r="BK408" s="23" t="s">
        <v>210</v>
      </c>
      <c r="BL408" s="23">
        <v>0</v>
      </c>
      <c r="BM408" s="23" t="s">
        <v>259</v>
      </c>
      <c r="BN408" s="23" t="s">
        <v>260</v>
      </c>
      <c r="BO408" s="23"/>
      <c r="BP408" s="23" t="s">
        <v>209</v>
      </c>
      <c r="BQ408" s="49">
        <f t="shared" si="97"/>
        <v>32</v>
      </c>
      <c r="BR408" s="49">
        <f t="shared" si="95"/>
        <v>32</v>
      </c>
      <c r="BS408" s="49">
        <f t="shared" si="98"/>
        <v>0</v>
      </c>
      <c r="BT408" s="49">
        <f t="shared" si="99"/>
        <v>32</v>
      </c>
      <c r="BU408" s="49">
        <f t="shared" si="93"/>
        <v>0</v>
      </c>
      <c r="BV408" s="49">
        <f t="shared" si="100"/>
        <v>0</v>
      </c>
      <c r="BW408" s="49">
        <f t="shared" si="101"/>
        <v>0</v>
      </c>
      <c r="BX408" s="49">
        <f t="shared" si="102"/>
        <v>0</v>
      </c>
      <c r="BY408" s="36"/>
      <c r="BZ408" s="36"/>
      <c r="CA408" s="36"/>
      <c r="CB408" s="36"/>
      <c r="CC408" s="36"/>
      <c r="CD408" s="36"/>
      <c r="CE408" s="36">
        <f t="shared" si="103"/>
        <v>32</v>
      </c>
      <c r="CF408" s="36">
        <v>32</v>
      </c>
      <c r="CG408" s="36" t="s">
        <v>4066</v>
      </c>
      <c r="CH408" s="36" t="s">
        <v>4115</v>
      </c>
      <c r="CI408" s="36"/>
      <c r="CJ408" s="36"/>
      <c r="CK408" s="36"/>
      <c r="CL408" s="36"/>
      <c r="CM408" s="36"/>
      <c r="CN408" s="36"/>
      <c r="CO408" s="36"/>
      <c r="CP408" s="36">
        <v>244.1</v>
      </c>
      <c r="CQ408" s="36">
        <f t="shared" si="104"/>
        <v>0</v>
      </c>
      <c r="CR408" s="36"/>
      <c r="CS408" s="36"/>
      <c r="CT408" s="36"/>
      <c r="CU408" s="36"/>
      <c r="CV408" s="36"/>
      <c r="CW408" s="36"/>
      <c r="CX408" s="59">
        <f t="shared" si="94"/>
        <v>0</v>
      </c>
      <c r="CY408" s="36"/>
      <c r="CZ408" s="36"/>
      <c r="DA408" s="36"/>
      <c r="DB408" s="36"/>
      <c r="DC408" s="36"/>
      <c r="DD408" s="36"/>
      <c r="DE408" s="59">
        <f t="shared" si="105"/>
        <v>0</v>
      </c>
      <c r="DF408" s="59">
        <v>0</v>
      </c>
      <c r="DG408" s="59">
        <v>0</v>
      </c>
      <c r="DH408" s="59"/>
      <c r="DI408" s="59"/>
      <c r="DJ408" s="59"/>
      <c r="DK408" s="59"/>
      <c r="DL408" s="59">
        <v>0</v>
      </c>
      <c r="DM408" s="23">
        <v>0</v>
      </c>
    </row>
    <row r="409" s="9" customFormat="1" ht="70" customHeight="1" spans="1:117">
      <c r="A409" s="23"/>
      <c r="B409" s="23"/>
      <c r="C409" s="23"/>
      <c r="D409" s="23"/>
      <c r="E409" s="23"/>
      <c r="F409" s="23"/>
      <c r="G409" s="23"/>
      <c r="H409" s="23"/>
      <c r="I409" s="23"/>
      <c r="J409" s="23"/>
      <c r="K409" s="23"/>
      <c r="L409" s="23"/>
      <c r="M409" s="23"/>
      <c r="N409" s="23"/>
      <c r="O409" s="23"/>
      <c r="P409" s="23"/>
      <c r="Q409" s="23">
        <f>SUBTOTAL(103,$W$7:W409)*1</f>
        <v>403</v>
      </c>
      <c r="R409" s="23" t="s">
        <v>4453</v>
      </c>
      <c r="S409" s="23"/>
      <c r="T409" s="30"/>
      <c r="U409" s="23"/>
      <c r="V409" s="23" t="s">
        <v>4454</v>
      </c>
      <c r="W409" s="23" t="s">
        <v>3497</v>
      </c>
      <c r="X409" s="23" t="s">
        <v>192</v>
      </c>
      <c r="Y409" s="23" t="s">
        <v>244</v>
      </c>
      <c r="Z409" s="23" t="s">
        <v>262</v>
      </c>
      <c r="AA409" s="23" t="s">
        <v>3498</v>
      </c>
      <c r="AB409" s="23" t="s">
        <v>196</v>
      </c>
      <c r="AC409" s="23" t="s">
        <v>3499</v>
      </c>
      <c r="AD409" s="23" t="s">
        <v>3500</v>
      </c>
      <c r="AE409" s="23" t="s">
        <v>3501</v>
      </c>
      <c r="AF409" s="23" t="s">
        <v>3500</v>
      </c>
      <c r="AG409" s="23" t="s">
        <v>3502</v>
      </c>
      <c r="AH409" s="23" t="s">
        <v>268</v>
      </c>
      <c r="AI409" s="23" t="s">
        <v>225</v>
      </c>
      <c r="AJ409" s="23" t="s">
        <v>3503</v>
      </c>
      <c r="AK409" s="23" t="s">
        <v>3504</v>
      </c>
      <c r="AL409" s="23" t="s">
        <v>3505</v>
      </c>
      <c r="AM409" s="33" t="s">
        <v>273</v>
      </c>
      <c r="AN409" s="33" t="s">
        <v>3506</v>
      </c>
      <c r="AO409" s="23" t="s">
        <v>274</v>
      </c>
      <c r="AP409" s="23" t="s">
        <v>26</v>
      </c>
      <c r="AQ409" s="23">
        <v>2024</v>
      </c>
      <c r="AR409" s="23" t="s">
        <v>209</v>
      </c>
      <c r="AS409" s="23">
        <v>2024.06</v>
      </c>
      <c r="AT409" s="23">
        <v>2024.12</v>
      </c>
      <c r="AU409" s="36">
        <v>60</v>
      </c>
      <c r="AV409" s="36">
        <v>60</v>
      </c>
      <c r="AW409" s="36">
        <f t="shared" si="96"/>
        <v>25</v>
      </c>
      <c r="AX409" s="36">
        <f t="shared" si="92"/>
        <v>35</v>
      </c>
      <c r="AY409" s="36">
        <v>0</v>
      </c>
      <c r="AZ409" s="36"/>
      <c r="BA409" s="40">
        <v>667</v>
      </c>
      <c r="BB409" s="40">
        <v>68</v>
      </c>
      <c r="BC409" s="23" t="s">
        <v>210</v>
      </c>
      <c r="BD409" s="23" t="s">
        <v>210</v>
      </c>
      <c r="BE409" s="23" t="s">
        <v>211</v>
      </c>
      <c r="BF409" s="23" t="s">
        <v>210</v>
      </c>
      <c r="BG409" s="23" t="s">
        <v>212</v>
      </c>
      <c r="BH409" s="23" t="s">
        <v>210</v>
      </c>
      <c r="BI409" s="23" t="s">
        <v>210</v>
      </c>
      <c r="BJ409" s="23"/>
      <c r="BK409" s="23" t="s">
        <v>210</v>
      </c>
      <c r="BL409" s="23"/>
      <c r="BM409" s="23" t="s">
        <v>3507</v>
      </c>
      <c r="BN409" s="23" t="s">
        <v>3508</v>
      </c>
      <c r="BO409" s="23" t="s">
        <v>4454</v>
      </c>
      <c r="BP409" s="23" t="s">
        <v>209</v>
      </c>
      <c r="BQ409" s="49">
        <f t="shared" si="97"/>
        <v>25</v>
      </c>
      <c r="BR409" s="49">
        <f t="shared" si="95"/>
        <v>25</v>
      </c>
      <c r="BS409" s="49">
        <f t="shared" si="98"/>
        <v>0</v>
      </c>
      <c r="BT409" s="49">
        <f t="shared" si="99"/>
        <v>25</v>
      </c>
      <c r="BU409" s="49">
        <f t="shared" si="93"/>
        <v>0</v>
      </c>
      <c r="BV409" s="49">
        <f t="shared" si="100"/>
        <v>0</v>
      </c>
      <c r="BW409" s="49">
        <f t="shared" si="101"/>
        <v>0</v>
      </c>
      <c r="BX409" s="49">
        <f t="shared" si="102"/>
        <v>0</v>
      </c>
      <c r="BY409" s="36"/>
      <c r="BZ409" s="36"/>
      <c r="CA409" s="36"/>
      <c r="CB409" s="36"/>
      <c r="CC409" s="36"/>
      <c r="CD409" s="36"/>
      <c r="CE409" s="36">
        <f t="shared" si="103"/>
        <v>25</v>
      </c>
      <c r="CF409" s="36">
        <v>25</v>
      </c>
      <c r="CG409" s="36" t="s">
        <v>4066</v>
      </c>
      <c r="CH409" s="36" t="s">
        <v>4115</v>
      </c>
      <c r="CI409" s="36"/>
      <c r="CJ409" s="36"/>
      <c r="CK409" s="36"/>
      <c r="CL409" s="36"/>
      <c r="CM409" s="36"/>
      <c r="CN409" s="36"/>
      <c r="CO409" s="36"/>
      <c r="CP409" s="36"/>
      <c r="CQ409" s="36">
        <f t="shared" si="104"/>
        <v>0</v>
      </c>
      <c r="CR409" s="36"/>
      <c r="CS409" s="36"/>
      <c r="CT409" s="36"/>
      <c r="CU409" s="36"/>
      <c r="CV409" s="36"/>
      <c r="CW409" s="36"/>
      <c r="CX409" s="59">
        <f t="shared" si="94"/>
        <v>0</v>
      </c>
      <c r="CY409" s="36"/>
      <c r="CZ409" s="36"/>
      <c r="DA409" s="36"/>
      <c r="DB409" s="36"/>
      <c r="DC409" s="36"/>
      <c r="DD409" s="36"/>
      <c r="DE409" s="59">
        <f t="shared" si="105"/>
        <v>0</v>
      </c>
      <c r="DF409" s="59">
        <v>0</v>
      </c>
      <c r="DG409" s="59">
        <v>0</v>
      </c>
      <c r="DH409" s="59"/>
      <c r="DI409" s="59"/>
      <c r="DJ409" s="59"/>
      <c r="DK409" s="59"/>
      <c r="DL409" s="59"/>
      <c r="DM409" s="23"/>
    </row>
    <row r="410" s="9" customFormat="1" ht="70" customHeight="1" spans="1:117">
      <c r="A410" s="23"/>
      <c r="B410" s="23"/>
      <c r="C410" s="23"/>
      <c r="D410" s="23"/>
      <c r="E410" s="23"/>
      <c r="F410" s="23"/>
      <c r="G410" s="23"/>
      <c r="H410" s="23"/>
      <c r="I410" s="23"/>
      <c r="J410" s="23"/>
      <c r="K410" s="23"/>
      <c r="L410" s="23"/>
      <c r="M410" s="23"/>
      <c r="N410" s="23"/>
      <c r="O410" s="23"/>
      <c r="P410" s="23"/>
      <c r="Q410" s="23">
        <f>SUBTOTAL(103,$W$7:W410)*1</f>
        <v>404</v>
      </c>
      <c r="R410" s="23"/>
      <c r="S410" s="23"/>
      <c r="T410" s="23"/>
      <c r="U410" s="23"/>
      <c r="V410" s="23" t="s">
        <v>4454</v>
      </c>
      <c r="W410" s="23" t="s">
        <v>3509</v>
      </c>
      <c r="X410" s="23" t="s">
        <v>192</v>
      </c>
      <c r="Y410" s="23" t="s">
        <v>244</v>
      </c>
      <c r="Z410" s="23" t="s">
        <v>262</v>
      </c>
      <c r="AA410" s="23" t="s">
        <v>3498</v>
      </c>
      <c r="AB410" s="23" t="s">
        <v>196</v>
      </c>
      <c r="AC410" s="23" t="s">
        <v>3510</v>
      </c>
      <c r="AD410" s="23" t="s">
        <v>3511</v>
      </c>
      <c r="AE410" s="23" t="s">
        <v>3512</v>
      </c>
      <c r="AF410" s="23" t="s">
        <v>3513</v>
      </c>
      <c r="AG410" s="23" t="s">
        <v>3502</v>
      </c>
      <c r="AH410" s="23" t="s">
        <v>268</v>
      </c>
      <c r="AI410" s="23" t="s">
        <v>225</v>
      </c>
      <c r="AJ410" s="23" t="s">
        <v>3503</v>
      </c>
      <c r="AK410" s="23" t="s">
        <v>3504</v>
      </c>
      <c r="AL410" s="23" t="s">
        <v>3514</v>
      </c>
      <c r="AM410" s="33" t="s">
        <v>273</v>
      </c>
      <c r="AN410" s="33" t="s">
        <v>3506</v>
      </c>
      <c r="AO410" s="23" t="s">
        <v>274</v>
      </c>
      <c r="AP410" s="23" t="s">
        <v>88</v>
      </c>
      <c r="AQ410" s="23">
        <v>2024</v>
      </c>
      <c r="AR410" s="23" t="s">
        <v>209</v>
      </c>
      <c r="AS410" s="23">
        <v>2024.06</v>
      </c>
      <c r="AT410" s="23">
        <v>2024.12</v>
      </c>
      <c r="AU410" s="36">
        <v>60</v>
      </c>
      <c r="AV410" s="36">
        <v>60</v>
      </c>
      <c r="AW410" s="36">
        <f t="shared" si="96"/>
        <v>60</v>
      </c>
      <c r="AX410" s="36">
        <f t="shared" si="92"/>
        <v>0</v>
      </c>
      <c r="AY410" s="36">
        <v>0</v>
      </c>
      <c r="AZ410" s="36"/>
      <c r="BA410" s="40">
        <v>800</v>
      </c>
      <c r="BB410" s="40">
        <v>45</v>
      </c>
      <c r="BC410" s="23" t="s">
        <v>210</v>
      </c>
      <c r="BD410" s="23" t="s">
        <v>210</v>
      </c>
      <c r="BE410" s="23" t="s">
        <v>211</v>
      </c>
      <c r="BF410" s="23" t="s">
        <v>210</v>
      </c>
      <c r="BG410" s="23" t="s">
        <v>210</v>
      </c>
      <c r="BH410" s="23" t="s">
        <v>210</v>
      </c>
      <c r="BI410" s="23" t="s">
        <v>210</v>
      </c>
      <c r="BJ410" s="23"/>
      <c r="BK410" s="23" t="s">
        <v>210</v>
      </c>
      <c r="BL410" s="23"/>
      <c r="BM410" s="23" t="s">
        <v>3515</v>
      </c>
      <c r="BN410" s="23">
        <v>15320980088</v>
      </c>
      <c r="BO410" s="23" t="s">
        <v>4454</v>
      </c>
      <c r="BP410" s="23" t="s">
        <v>209</v>
      </c>
      <c r="BQ410" s="49">
        <f t="shared" si="97"/>
        <v>60</v>
      </c>
      <c r="BR410" s="49">
        <f t="shared" si="95"/>
        <v>40</v>
      </c>
      <c r="BS410" s="49">
        <f t="shared" si="98"/>
        <v>0</v>
      </c>
      <c r="BT410" s="49">
        <f t="shared" si="99"/>
        <v>40</v>
      </c>
      <c r="BU410" s="49">
        <f t="shared" si="93"/>
        <v>0</v>
      </c>
      <c r="BV410" s="49">
        <f t="shared" si="100"/>
        <v>20</v>
      </c>
      <c r="BW410" s="49">
        <f t="shared" si="101"/>
        <v>0</v>
      </c>
      <c r="BX410" s="49">
        <f t="shared" si="102"/>
        <v>0</v>
      </c>
      <c r="BY410" s="36"/>
      <c r="BZ410" s="36"/>
      <c r="CA410" s="36"/>
      <c r="CB410" s="36"/>
      <c r="CC410" s="36"/>
      <c r="CD410" s="36"/>
      <c r="CE410" s="36">
        <f t="shared" si="103"/>
        <v>40</v>
      </c>
      <c r="CF410" s="36">
        <v>40</v>
      </c>
      <c r="CG410" s="36" t="s">
        <v>4066</v>
      </c>
      <c r="CH410" s="36" t="s">
        <v>4104</v>
      </c>
      <c r="CI410" s="36"/>
      <c r="CJ410" s="36"/>
      <c r="CK410" s="36"/>
      <c r="CL410" s="36"/>
      <c r="CM410" s="36"/>
      <c r="CN410" s="36"/>
      <c r="CO410" s="36"/>
      <c r="CP410" s="36"/>
      <c r="CQ410" s="36">
        <f t="shared" si="104"/>
        <v>20</v>
      </c>
      <c r="CR410" s="36">
        <v>20</v>
      </c>
      <c r="CS410" s="36" t="s">
        <v>4090</v>
      </c>
      <c r="CT410" s="36" t="s">
        <v>4146</v>
      </c>
      <c r="CU410" s="36"/>
      <c r="CV410" s="36"/>
      <c r="CW410" s="36"/>
      <c r="CX410" s="59">
        <f t="shared" si="94"/>
        <v>0</v>
      </c>
      <c r="CY410" s="36"/>
      <c r="CZ410" s="36"/>
      <c r="DA410" s="36"/>
      <c r="DB410" s="36"/>
      <c r="DC410" s="36"/>
      <c r="DD410" s="36"/>
      <c r="DE410" s="59">
        <f t="shared" si="105"/>
        <v>40</v>
      </c>
      <c r="DF410" s="59">
        <v>0</v>
      </c>
      <c r="DG410" s="59">
        <v>40</v>
      </c>
      <c r="DH410" s="59"/>
      <c r="DI410" s="59"/>
      <c r="DJ410" s="59"/>
      <c r="DK410" s="59"/>
      <c r="DL410" s="59">
        <v>0.8</v>
      </c>
      <c r="DM410" s="23" t="s">
        <v>4455</v>
      </c>
    </row>
    <row r="411" s="9" customFormat="1" ht="70" customHeight="1" spans="1:117">
      <c r="A411" s="23"/>
      <c r="B411" s="23"/>
      <c r="C411" s="23"/>
      <c r="D411" s="23"/>
      <c r="E411" s="23"/>
      <c r="F411" s="23"/>
      <c r="G411" s="23"/>
      <c r="H411" s="23"/>
      <c r="I411" s="23"/>
      <c r="J411" s="23"/>
      <c r="K411" s="23"/>
      <c r="L411" s="23"/>
      <c r="M411" s="23"/>
      <c r="N411" s="23"/>
      <c r="O411" s="23"/>
      <c r="P411" s="23"/>
      <c r="Q411" s="23">
        <f>SUBTOTAL(103,$W$7:W411)*1</f>
        <v>405</v>
      </c>
      <c r="R411" s="23" t="s">
        <v>4453</v>
      </c>
      <c r="S411" s="23"/>
      <c r="T411" s="30"/>
      <c r="U411" s="23"/>
      <c r="V411" s="23" t="s">
        <v>4454</v>
      </c>
      <c r="W411" s="23" t="s">
        <v>3516</v>
      </c>
      <c r="X411" s="23" t="s">
        <v>192</v>
      </c>
      <c r="Y411" s="23" t="s">
        <v>244</v>
      </c>
      <c r="Z411" s="23" t="s">
        <v>262</v>
      </c>
      <c r="AA411" s="23" t="s">
        <v>3517</v>
      </c>
      <c r="AB411" s="23" t="s">
        <v>196</v>
      </c>
      <c r="AC411" s="23" t="s">
        <v>3518</v>
      </c>
      <c r="AD411" s="23" t="s">
        <v>3519</v>
      </c>
      <c r="AE411" s="23" t="s">
        <v>3520</v>
      </c>
      <c r="AF411" s="23" t="s">
        <v>3519</v>
      </c>
      <c r="AG411" s="23" t="s">
        <v>3521</v>
      </c>
      <c r="AH411" s="23" t="s">
        <v>268</v>
      </c>
      <c r="AI411" s="23" t="s">
        <v>225</v>
      </c>
      <c r="AJ411" s="23" t="s">
        <v>3503</v>
      </c>
      <c r="AK411" s="23" t="s">
        <v>3522</v>
      </c>
      <c r="AL411" s="23" t="s">
        <v>3523</v>
      </c>
      <c r="AM411" s="33" t="s">
        <v>273</v>
      </c>
      <c r="AN411" s="33" t="s">
        <v>3506</v>
      </c>
      <c r="AO411" s="23" t="s">
        <v>274</v>
      </c>
      <c r="AP411" s="23" t="s">
        <v>66</v>
      </c>
      <c r="AQ411" s="23">
        <v>2024</v>
      </c>
      <c r="AR411" s="23" t="s">
        <v>209</v>
      </c>
      <c r="AS411" s="23">
        <v>2024.06</v>
      </c>
      <c r="AT411" s="23">
        <v>2024.12</v>
      </c>
      <c r="AU411" s="36">
        <v>90</v>
      </c>
      <c r="AV411" s="36">
        <v>90</v>
      </c>
      <c r="AW411" s="36">
        <f t="shared" si="96"/>
        <v>0</v>
      </c>
      <c r="AX411" s="36">
        <f t="shared" si="92"/>
        <v>90</v>
      </c>
      <c r="AY411" s="36">
        <v>0</v>
      </c>
      <c r="AZ411" s="36"/>
      <c r="BA411" s="40">
        <v>300</v>
      </c>
      <c r="BB411" s="40">
        <v>45</v>
      </c>
      <c r="BC411" s="23" t="s">
        <v>210</v>
      </c>
      <c r="BD411" s="23" t="s">
        <v>210</v>
      </c>
      <c r="BE411" s="23" t="s">
        <v>211</v>
      </c>
      <c r="BF411" s="23" t="s">
        <v>210</v>
      </c>
      <c r="BG411" s="23" t="s">
        <v>212</v>
      </c>
      <c r="BH411" s="23" t="s">
        <v>209</v>
      </c>
      <c r="BI411" s="23" t="s">
        <v>210</v>
      </c>
      <c r="BJ411" s="23" t="s">
        <v>210</v>
      </c>
      <c r="BK411" s="23" t="s">
        <v>210</v>
      </c>
      <c r="BL411" s="23" t="s">
        <v>210</v>
      </c>
      <c r="BM411" s="23" t="s">
        <v>3407</v>
      </c>
      <c r="BN411" s="23">
        <v>13308276388</v>
      </c>
      <c r="BO411" s="23" t="s">
        <v>4454</v>
      </c>
      <c r="BP411" s="23"/>
      <c r="BQ411" s="49">
        <f t="shared" si="97"/>
        <v>0</v>
      </c>
      <c r="BR411" s="49">
        <f t="shared" si="95"/>
        <v>0</v>
      </c>
      <c r="BS411" s="49">
        <f t="shared" si="98"/>
        <v>0</v>
      </c>
      <c r="BT411" s="49">
        <f t="shared" si="99"/>
        <v>0</v>
      </c>
      <c r="BU411" s="49">
        <f t="shared" si="93"/>
        <v>0</v>
      </c>
      <c r="BV411" s="49">
        <f t="shared" si="100"/>
        <v>0</v>
      </c>
      <c r="BW411" s="49">
        <f t="shared" si="101"/>
        <v>0</v>
      </c>
      <c r="BX411" s="49">
        <f t="shared" si="102"/>
        <v>0</v>
      </c>
      <c r="BY411" s="36"/>
      <c r="BZ411" s="36"/>
      <c r="CA411" s="36"/>
      <c r="CB411" s="36"/>
      <c r="CC411" s="36"/>
      <c r="CD411" s="36"/>
      <c r="CE411" s="36">
        <f t="shared" si="103"/>
        <v>0</v>
      </c>
      <c r="CF411" s="36"/>
      <c r="CG411" s="36"/>
      <c r="CH411" s="36"/>
      <c r="CI411" s="36"/>
      <c r="CJ411" s="36"/>
      <c r="CK411" s="36"/>
      <c r="CL411" s="36"/>
      <c r="CM411" s="36"/>
      <c r="CN411" s="36"/>
      <c r="CO411" s="36"/>
      <c r="CP411" s="36"/>
      <c r="CQ411" s="36">
        <f t="shared" si="104"/>
        <v>0</v>
      </c>
      <c r="CR411" s="36"/>
      <c r="CS411" s="36"/>
      <c r="CT411" s="36"/>
      <c r="CU411" s="36"/>
      <c r="CV411" s="36"/>
      <c r="CW411" s="36"/>
      <c r="CX411" s="59">
        <f t="shared" si="94"/>
        <v>0</v>
      </c>
      <c r="CY411" s="36"/>
      <c r="CZ411" s="36"/>
      <c r="DA411" s="36"/>
      <c r="DB411" s="36"/>
      <c r="DC411" s="36"/>
      <c r="DD411" s="36"/>
      <c r="DE411" s="59">
        <f t="shared" si="105"/>
        <v>0</v>
      </c>
      <c r="DF411" s="59">
        <v>0</v>
      </c>
      <c r="DG411" s="59">
        <v>0</v>
      </c>
      <c r="DH411" s="59"/>
      <c r="DI411" s="59"/>
      <c r="DJ411" s="59"/>
      <c r="DK411" s="59"/>
      <c r="DL411" s="59"/>
      <c r="DM411" s="23"/>
    </row>
    <row r="412" s="9" customFormat="1" ht="70" customHeight="1" spans="1:117">
      <c r="A412" s="23"/>
      <c r="B412" s="23"/>
      <c r="C412" s="23"/>
      <c r="D412" s="23"/>
      <c r="E412" s="23"/>
      <c r="F412" s="23"/>
      <c r="G412" s="23"/>
      <c r="H412" s="23"/>
      <c r="I412" s="23"/>
      <c r="J412" s="23"/>
      <c r="K412" s="23"/>
      <c r="L412" s="23"/>
      <c r="M412" s="23"/>
      <c r="N412" s="23"/>
      <c r="O412" s="23"/>
      <c r="P412" s="23"/>
      <c r="Q412" s="23">
        <f>SUBTOTAL(103,$W$7:W412)*1</f>
        <v>406</v>
      </c>
      <c r="R412" s="23" t="s">
        <v>4453</v>
      </c>
      <c r="S412" s="23"/>
      <c r="T412" s="23"/>
      <c r="U412" s="23"/>
      <c r="V412" s="23" t="s">
        <v>4454</v>
      </c>
      <c r="W412" s="23" t="s">
        <v>3524</v>
      </c>
      <c r="X412" s="23" t="s">
        <v>192</v>
      </c>
      <c r="Y412" s="23" t="s">
        <v>244</v>
      </c>
      <c r="Z412" s="23" t="s">
        <v>262</v>
      </c>
      <c r="AA412" s="23" t="s">
        <v>3525</v>
      </c>
      <c r="AB412" s="23" t="s">
        <v>196</v>
      </c>
      <c r="AC412" s="23" t="s">
        <v>45</v>
      </c>
      <c r="AD412" s="23" t="s">
        <v>3526</v>
      </c>
      <c r="AE412" s="23" t="s">
        <v>3527</v>
      </c>
      <c r="AF412" s="23" t="s">
        <v>3526</v>
      </c>
      <c r="AG412" s="23" t="s">
        <v>3528</v>
      </c>
      <c r="AH412" s="23" t="s">
        <v>268</v>
      </c>
      <c r="AI412" s="23" t="s">
        <v>225</v>
      </c>
      <c r="AJ412" s="23" t="s">
        <v>461</v>
      </c>
      <c r="AK412" s="23" t="s">
        <v>405</v>
      </c>
      <c r="AL412" s="23" t="s">
        <v>3529</v>
      </c>
      <c r="AM412" s="33" t="s">
        <v>273</v>
      </c>
      <c r="AN412" s="33" t="s">
        <v>3506</v>
      </c>
      <c r="AO412" s="23" t="s">
        <v>274</v>
      </c>
      <c r="AP412" s="23" t="s">
        <v>44</v>
      </c>
      <c r="AQ412" s="23">
        <v>2024</v>
      </c>
      <c r="AR412" s="23" t="s">
        <v>209</v>
      </c>
      <c r="AS412" s="23">
        <v>2024.06</v>
      </c>
      <c r="AT412" s="23">
        <v>2024.12</v>
      </c>
      <c r="AU412" s="36">
        <v>17.5</v>
      </c>
      <c r="AV412" s="36">
        <v>17.5</v>
      </c>
      <c r="AW412" s="36">
        <f t="shared" si="96"/>
        <v>0</v>
      </c>
      <c r="AX412" s="36">
        <f t="shared" si="92"/>
        <v>17.5</v>
      </c>
      <c r="AY412" s="36">
        <v>0</v>
      </c>
      <c r="AZ412" s="36"/>
      <c r="BA412" s="40">
        <v>120</v>
      </c>
      <c r="BB412" s="40">
        <v>5</v>
      </c>
      <c r="BC412" s="23" t="s">
        <v>210</v>
      </c>
      <c r="BD412" s="23" t="s">
        <v>210</v>
      </c>
      <c r="BE412" s="23" t="s">
        <v>211</v>
      </c>
      <c r="BF412" s="23" t="s">
        <v>210</v>
      </c>
      <c r="BG412" s="23" t="s">
        <v>212</v>
      </c>
      <c r="BH412" s="23" t="s">
        <v>209</v>
      </c>
      <c r="BI412" s="23" t="s">
        <v>210</v>
      </c>
      <c r="BJ412" s="23"/>
      <c r="BK412" s="23" t="s">
        <v>210</v>
      </c>
      <c r="BL412" s="23"/>
      <c r="BM412" s="23" t="s">
        <v>1530</v>
      </c>
      <c r="BN412" s="23">
        <v>18102367666</v>
      </c>
      <c r="BO412" s="23" t="s">
        <v>4454</v>
      </c>
      <c r="BP412" s="23"/>
      <c r="BQ412" s="49">
        <f t="shared" si="97"/>
        <v>0</v>
      </c>
      <c r="BR412" s="49">
        <f t="shared" si="95"/>
        <v>0</v>
      </c>
      <c r="BS412" s="49">
        <f t="shared" si="98"/>
        <v>0</v>
      </c>
      <c r="BT412" s="49">
        <f t="shared" si="99"/>
        <v>0</v>
      </c>
      <c r="BU412" s="49">
        <f t="shared" si="93"/>
        <v>0</v>
      </c>
      <c r="BV412" s="49">
        <f t="shared" si="100"/>
        <v>0</v>
      </c>
      <c r="BW412" s="49">
        <f t="shared" si="101"/>
        <v>0</v>
      </c>
      <c r="BX412" s="49">
        <f t="shared" si="102"/>
        <v>0</v>
      </c>
      <c r="BY412" s="36"/>
      <c r="BZ412" s="36"/>
      <c r="CA412" s="36"/>
      <c r="CB412" s="36"/>
      <c r="CC412" s="36"/>
      <c r="CD412" s="36"/>
      <c r="CE412" s="36">
        <f t="shared" si="103"/>
        <v>0</v>
      </c>
      <c r="CF412" s="36"/>
      <c r="CG412" s="36"/>
      <c r="CH412" s="36"/>
      <c r="CI412" s="36"/>
      <c r="CJ412" s="36"/>
      <c r="CK412" s="36"/>
      <c r="CL412" s="36"/>
      <c r="CM412" s="36"/>
      <c r="CN412" s="36"/>
      <c r="CO412" s="36"/>
      <c r="CP412" s="36"/>
      <c r="CQ412" s="36">
        <f t="shared" si="104"/>
        <v>0</v>
      </c>
      <c r="CR412" s="36"/>
      <c r="CS412" s="36"/>
      <c r="CT412" s="36"/>
      <c r="CU412" s="36"/>
      <c r="CV412" s="36"/>
      <c r="CW412" s="36"/>
      <c r="CX412" s="59">
        <f t="shared" si="94"/>
        <v>0</v>
      </c>
      <c r="CY412" s="36"/>
      <c r="CZ412" s="36"/>
      <c r="DA412" s="36"/>
      <c r="DB412" s="36"/>
      <c r="DC412" s="36"/>
      <c r="DD412" s="36"/>
      <c r="DE412" s="59">
        <f t="shared" si="105"/>
        <v>0</v>
      </c>
      <c r="DF412" s="59">
        <v>0</v>
      </c>
      <c r="DG412" s="59">
        <v>0</v>
      </c>
      <c r="DH412" s="59"/>
      <c r="DI412" s="59"/>
      <c r="DJ412" s="59"/>
      <c r="DK412" s="59"/>
      <c r="DL412" s="59"/>
      <c r="DM412" s="23"/>
    </row>
    <row r="413" s="10" customFormat="1" ht="70" customHeight="1" spans="1:117">
      <c r="A413" s="23"/>
      <c r="B413" s="23"/>
      <c r="C413" s="23"/>
      <c r="D413" s="23"/>
      <c r="E413" s="23"/>
      <c r="F413" s="23"/>
      <c r="G413" s="23"/>
      <c r="H413" s="23"/>
      <c r="I413" s="23"/>
      <c r="J413" s="23"/>
      <c r="K413" s="23"/>
      <c r="L413" s="23"/>
      <c r="M413" s="23"/>
      <c r="N413" s="23"/>
      <c r="O413" s="23"/>
      <c r="P413" s="23"/>
      <c r="Q413" s="78">
        <f>SUBTOTAL(103,$W$7:W413)*1</f>
        <v>407</v>
      </c>
      <c r="R413" s="78" t="s">
        <v>4453</v>
      </c>
      <c r="S413" s="23"/>
      <c r="T413" s="30"/>
      <c r="U413" s="23"/>
      <c r="V413" s="23" t="s">
        <v>4454</v>
      </c>
      <c r="W413" s="78" t="s">
        <v>3530</v>
      </c>
      <c r="X413" s="78" t="s">
        <v>192</v>
      </c>
      <c r="Y413" s="78" t="s">
        <v>244</v>
      </c>
      <c r="Z413" s="78" t="s">
        <v>3531</v>
      </c>
      <c r="AA413" s="78" t="s">
        <v>619</v>
      </c>
      <c r="AB413" s="78" t="s">
        <v>196</v>
      </c>
      <c r="AC413" s="78" t="s">
        <v>3532</v>
      </c>
      <c r="AD413" s="78" t="s">
        <v>3533</v>
      </c>
      <c r="AE413" s="78" t="s">
        <v>780</v>
      </c>
      <c r="AF413" s="78" t="s">
        <v>3533</v>
      </c>
      <c r="AG413" s="78" t="s">
        <v>3534</v>
      </c>
      <c r="AH413" s="78" t="s">
        <v>268</v>
      </c>
      <c r="AI413" s="78" t="s">
        <v>225</v>
      </c>
      <c r="AJ413" s="78" t="s">
        <v>3535</v>
      </c>
      <c r="AK413" s="78" t="s">
        <v>3536</v>
      </c>
      <c r="AL413" s="78" t="s">
        <v>783</v>
      </c>
      <c r="AM413" s="79" t="s">
        <v>303</v>
      </c>
      <c r="AN413" s="79" t="s">
        <v>784</v>
      </c>
      <c r="AO413" s="78" t="s">
        <v>274</v>
      </c>
      <c r="AP413" s="78" t="s">
        <v>44</v>
      </c>
      <c r="AQ413" s="78">
        <v>2024</v>
      </c>
      <c r="AR413" s="78" t="s">
        <v>209</v>
      </c>
      <c r="AS413" s="78">
        <v>2024.06</v>
      </c>
      <c r="AT413" s="78">
        <v>2024.12</v>
      </c>
      <c r="AU413" s="80">
        <v>30</v>
      </c>
      <c r="AV413" s="80">
        <v>30</v>
      </c>
      <c r="AW413" s="36">
        <f t="shared" si="96"/>
        <v>30</v>
      </c>
      <c r="AX413" s="36">
        <f t="shared" si="92"/>
        <v>0</v>
      </c>
      <c r="AY413" s="36">
        <v>0</v>
      </c>
      <c r="AZ413" s="36"/>
      <c r="BA413" s="81">
        <v>120</v>
      </c>
      <c r="BB413" s="81">
        <v>20</v>
      </c>
      <c r="BC413" s="78" t="s">
        <v>210</v>
      </c>
      <c r="BD413" s="78" t="s">
        <v>210</v>
      </c>
      <c r="BE413" s="78" t="s">
        <v>211</v>
      </c>
      <c r="BF413" s="78"/>
      <c r="BG413" s="78" t="s">
        <v>212</v>
      </c>
      <c r="BH413" s="78" t="s">
        <v>210</v>
      </c>
      <c r="BI413" s="78" t="s">
        <v>210</v>
      </c>
      <c r="BJ413" s="78" t="s">
        <v>210</v>
      </c>
      <c r="BK413" s="78"/>
      <c r="BL413" s="78" t="s">
        <v>210</v>
      </c>
      <c r="BM413" s="78" t="s">
        <v>1530</v>
      </c>
      <c r="BN413" s="78">
        <v>18102367666</v>
      </c>
      <c r="BO413" s="78" t="s">
        <v>4454</v>
      </c>
      <c r="BP413" s="23" t="s">
        <v>209</v>
      </c>
      <c r="BQ413" s="82">
        <f t="shared" si="97"/>
        <v>30</v>
      </c>
      <c r="BR413" s="82">
        <f t="shared" si="95"/>
        <v>15</v>
      </c>
      <c r="BS413" s="82">
        <f t="shared" si="98"/>
        <v>0</v>
      </c>
      <c r="BT413" s="82">
        <f t="shared" si="99"/>
        <v>15</v>
      </c>
      <c r="BU413" s="82">
        <f t="shared" si="93"/>
        <v>0</v>
      </c>
      <c r="BV413" s="82">
        <f t="shared" si="100"/>
        <v>15</v>
      </c>
      <c r="BW413" s="82">
        <f t="shared" si="101"/>
        <v>0</v>
      </c>
      <c r="BX413" s="49">
        <f t="shared" si="102"/>
        <v>0</v>
      </c>
      <c r="BY413" s="80"/>
      <c r="BZ413" s="80"/>
      <c r="CA413" s="80"/>
      <c r="CB413" s="80"/>
      <c r="CC413" s="80"/>
      <c r="CD413" s="80"/>
      <c r="CE413" s="80">
        <f t="shared" si="103"/>
        <v>15</v>
      </c>
      <c r="CF413" s="80">
        <v>15</v>
      </c>
      <c r="CG413" s="80" t="s">
        <v>4066</v>
      </c>
      <c r="CH413" s="80" t="s">
        <v>4067</v>
      </c>
      <c r="CI413" s="80"/>
      <c r="CJ413" s="80"/>
      <c r="CK413" s="80"/>
      <c r="CL413" s="80"/>
      <c r="CM413" s="80"/>
      <c r="CN413" s="80"/>
      <c r="CO413" s="80"/>
      <c r="CP413" s="80"/>
      <c r="CQ413" s="80">
        <f t="shared" si="104"/>
        <v>15</v>
      </c>
      <c r="CR413" s="80">
        <v>15</v>
      </c>
      <c r="CS413" s="80" t="s">
        <v>4090</v>
      </c>
      <c r="CT413" s="80" t="s">
        <v>4091</v>
      </c>
      <c r="CU413" s="80"/>
      <c r="CV413" s="80"/>
      <c r="CW413" s="80"/>
      <c r="CX413" s="83">
        <f t="shared" si="94"/>
        <v>0</v>
      </c>
      <c r="CY413" s="80"/>
      <c r="CZ413" s="80"/>
      <c r="DA413" s="80"/>
      <c r="DB413" s="80"/>
      <c r="DC413" s="80"/>
      <c r="DD413" s="80"/>
      <c r="DE413" s="59">
        <f t="shared" si="105"/>
        <v>15</v>
      </c>
      <c r="DF413" s="59">
        <v>0</v>
      </c>
      <c r="DG413" s="59">
        <v>15</v>
      </c>
      <c r="DH413" s="83"/>
      <c r="DI413" s="59"/>
      <c r="DJ413" s="59"/>
      <c r="DK413" s="83"/>
      <c r="DL413" s="83"/>
      <c r="DM413" s="78"/>
    </row>
    <row r="414" s="9" customFormat="1" ht="70" customHeight="1" spans="1:117">
      <c r="A414" s="23"/>
      <c r="B414" s="23"/>
      <c r="C414" s="23"/>
      <c r="D414" s="23"/>
      <c r="E414" s="23"/>
      <c r="F414" s="23"/>
      <c r="G414" s="23"/>
      <c r="H414" s="23"/>
      <c r="I414" s="23"/>
      <c r="J414" s="23"/>
      <c r="K414" s="23"/>
      <c r="L414" s="23"/>
      <c r="M414" s="23"/>
      <c r="N414" s="23"/>
      <c r="O414" s="23"/>
      <c r="P414" s="23"/>
      <c r="Q414" s="23">
        <f>SUBTOTAL(103,$W$7:W414)*1</f>
        <v>408</v>
      </c>
      <c r="R414" s="23" t="s">
        <v>4453</v>
      </c>
      <c r="S414" s="23"/>
      <c r="T414" s="23"/>
      <c r="U414" s="23"/>
      <c r="V414" s="23" t="s">
        <v>4454</v>
      </c>
      <c r="W414" s="23" t="s">
        <v>3537</v>
      </c>
      <c r="X414" s="23" t="s">
        <v>192</v>
      </c>
      <c r="Y414" s="23" t="s">
        <v>244</v>
      </c>
      <c r="Z414" s="23" t="s">
        <v>262</v>
      </c>
      <c r="AA414" s="23" t="s">
        <v>3538</v>
      </c>
      <c r="AB414" s="23" t="s">
        <v>196</v>
      </c>
      <c r="AC414" s="23" t="s">
        <v>3539</v>
      </c>
      <c r="AD414" s="23" t="s">
        <v>3540</v>
      </c>
      <c r="AE414" s="23" t="s">
        <v>3541</v>
      </c>
      <c r="AF414" s="23" t="s">
        <v>3542</v>
      </c>
      <c r="AG414" s="23" t="s">
        <v>3534</v>
      </c>
      <c r="AH414" s="23" t="s">
        <v>268</v>
      </c>
      <c r="AI414" s="23" t="s">
        <v>225</v>
      </c>
      <c r="AJ414" s="23" t="s">
        <v>3503</v>
      </c>
      <c r="AK414" s="23" t="s">
        <v>3543</v>
      </c>
      <c r="AL414" s="23" t="s">
        <v>3544</v>
      </c>
      <c r="AM414" s="33" t="s">
        <v>273</v>
      </c>
      <c r="AN414" s="33" t="s">
        <v>3506</v>
      </c>
      <c r="AO414" s="23" t="s">
        <v>274</v>
      </c>
      <c r="AP414" s="23" t="s">
        <v>74</v>
      </c>
      <c r="AQ414" s="23">
        <v>2024</v>
      </c>
      <c r="AR414" s="23" t="s">
        <v>209</v>
      </c>
      <c r="AS414" s="23">
        <v>2024.06</v>
      </c>
      <c r="AT414" s="23">
        <v>2024.12</v>
      </c>
      <c r="AU414" s="36">
        <v>30</v>
      </c>
      <c r="AV414" s="36">
        <v>30</v>
      </c>
      <c r="AW414" s="36">
        <f t="shared" si="96"/>
        <v>0</v>
      </c>
      <c r="AX414" s="36">
        <f t="shared" si="92"/>
        <v>30</v>
      </c>
      <c r="AY414" s="36">
        <v>0</v>
      </c>
      <c r="AZ414" s="36"/>
      <c r="BA414" s="40">
        <v>652</v>
      </c>
      <c r="BB414" s="40">
        <v>120</v>
      </c>
      <c r="BC414" s="23" t="s">
        <v>210</v>
      </c>
      <c r="BD414" s="23" t="s">
        <v>210</v>
      </c>
      <c r="BE414" s="23" t="s">
        <v>211</v>
      </c>
      <c r="BF414" s="23" t="s">
        <v>210</v>
      </c>
      <c r="BG414" s="23" t="s">
        <v>212</v>
      </c>
      <c r="BH414" s="23" t="s">
        <v>212</v>
      </c>
      <c r="BI414" s="23" t="s">
        <v>210</v>
      </c>
      <c r="BJ414" s="23"/>
      <c r="BK414" s="23" t="s">
        <v>210</v>
      </c>
      <c r="BL414" s="23"/>
      <c r="BM414" s="23" t="s">
        <v>3545</v>
      </c>
      <c r="BN414" s="23">
        <v>13896810127</v>
      </c>
      <c r="BO414" s="23" t="s">
        <v>4454</v>
      </c>
      <c r="BP414" s="23"/>
      <c r="BQ414" s="49">
        <f t="shared" si="97"/>
        <v>0</v>
      </c>
      <c r="BR414" s="49">
        <f t="shared" si="95"/>
        <v>0</v>
      </c>
      <c r="BS414" s="49">
        <f t="shared" si="98"/>
        <v>0</v>
      </c>
      <c r="BT414" s="49">
        <f t="shared" si="99"/>
        <v>0</v>
      </c>
      <c r="BU414" s="49">
        <f t="shared" si="93"/>
        <v>0</v>
      </c>
      <c r="BV414" s="49">
        <f t="shared" si="100"/>
        <v>0</v>
      </c>
      <c r="BW414" s="49">
        <f t="shared" si="101"/>
        <v>0</v>
      </c>
      <c r="BX414" s="49">
        <f t="shared" si="102"/>
        <v>0</v>
      </c>
      <c r="BY414" s="36"/>
      <c r="BZ414" s="36"/>
      <c r="CA414" s="36"/>
      <c r="CB414" s="36"/>
      <c r="CC414" s="36"/>
      <c r="CD414" s="36"/>
      <c r="CE414" s="36">
        <f t="shared" si="103"/>
        <v>0</v>
      </c>
      <c r="CF414" s="36"/>
      <c r="CG414" s="36"/>
      <c r="CH414" s="36"/>
      <c r="CI414" s="36"/>
      <c r="CJ414" s="36"/>
      <c r="CK414" s="36"/>
      <c r="CL414" s="36"/>
      <c r="CM414" s="36"/>
      <c r="CN414" s="36"/>
      <c r="CO414" s="36"/>
      <c r="CP414" s="36"/>
      <c r="CQ414" s="36">
        <f t="shared" si="104"/>
        <v>0</v>
      </c>
      <c r="CR414" s="36"/>
      <c r="CS414" s="36"/>
      <c r="CT414" s="36"/>
      <c r="CU414" s="36"/>
      <c r="CV414" s="36"/>
      <c r="CW414" s="36"/>
      <c r="CX414" s="59">
        <f t="shared" si="94"/>
        <v>0</v>
      </c>
      <c r="CY414" s="36"/>
      <c r="CZ414" s="36"/>
      <c r="DA414" s="36"/>
      <c r="DB414" s="36"/>
      <c r="DC414" s="36"/>
      <c r="DD414" s="36"/>
      <c r="DE414" s="59">
        <f t="shared" si="105"/>
        <v>0</v>
      </c>
      <c r="DF414" s="59">
        <v>0</v>
      </c>
      <c r="DG414" s="59">
        <v>0</v>
      </c>
      <c r="DH414" s="59"/>
      <c r="DI414" s="59"/>
      <c r="DJ414" s="59"/>
      <c r="DK414" s="59"/>
      <c r="DL414" s="59"/>
      <c r="DM414" s="23"/>
    </row>
    <row r="415" s="9" customFormat="1" ht="70" customHeight="1" spans="1:117">
      <c r="A415" s="23"/>
      <c r="B415" s="23"/>
      <c r="C415" s="23"/>
      <c r="D415" s="23"/>
      <c r="E415" s="23"/>
      <c r="F415" s="23"/>
      <c r="G415" s="23"/>
      <c r="H415" s="23"/>
      <c r="I415" s="23"/>
      <c r="J415" s="23"/>
      <c r="K415" s="23"/>
      <c r="L415" s="23"/>
      <c r="M415" s="23"/>
      <c r="N415" s="23"/>
      <c r="O415" s="23"/>
      <c r="P415" s="23"/>
      <c r="Q415" s="23">
        <f>SUBTOTAL(103,$W$7:W415)*1</f>
        <v>409</v>
      </c>
      <c r="R415" s="23" t="s">
        <v>4453</v>
      </c>
      <c r="S415" s="23"/>
      <c r="T415" s="30"/>
      <c r="U415" s="23"/>
      <c r="V415" s="23" t="s">
        <v>4454</v>
      </c>
      <c r="W415" s="23" t="s">
        <v>3546</v>
      </c>
      <c r="X415" s="23" t="s">
        <v>192</v>
      </c>
      <c r="Y415" s="23" t="s">
        <v>244</v>
      </c>
      <c r="Z415" s="23" t="s">
        <v>262</v>
      </c>
      <c r="AA415" s="23" t="s">
        <v>3547</v>
      </c>
      <c r="AB415" s="23" t="s">
        <v>196</v>
      </c>
      <c r="AC415" s="23" t="s">
        <v>3548</v>
      </c>
      <c r="AD415" s="23" t="s">
        <v>3549</v>
      </c>
      <c r="AE415" s="23" t="s">
        <v>3541</v>
      </c>
      <c r="AF415" s="23" t="s">
        <v>3549</v>
      </c>
      <c r="AG415" s="23" t="s">
        <v>3550</v>
      </c>
      <c r="AH415" s="23" t="s">
        <v>1261</v>
      </c>
      <c r="AI415" s="23" t="s">
        <v>361</v>
      </c>
      <c r="AJ415" s="23" t="s">
        <v>3551</v>
      </c>
      <c r="AK415" s="23" t="s">
        <v>3552</v>
      </c>
      <c r="AL415" s="23" t="s">
        <v>3553</v>
      </c>
      <c r="AM415" s="33" t="s">
        <v>3554</v>
      </c>
      <c r="AN415" s="33" t="s">
        <v>3506</v>
      </c>
      <c r="AO415" s="23" t="s">
        <v>274</v>
      </c>
      <c r="AP415" s="23" t="s">
        <v>70</v>
      </c>
      <c r="AQ415" s="23">
        <v>2024</v>
      </c>
      <c r="AR415" s="23" t="s">
        <v>209</v>
      </c>
      <c r="AS415" s="23">
        <v>2024.06</v>
      </c>
      <c r="AT415" s="23">
        <v>2024.12</v>
      </c>
      <c r="AU415" s="36">
        <v>90</v>
      </c>
      <c r="AV415" s="36">
        <v>90</v>
      </c>
      <c r="AW415" s="36">
        <f t="shared" si="96"/>
        <v>0</v>
      </c>
      <c r="AX415" s="36">
        <f t="shared" si="92"/>
        <v>90</v>
      </c>
      <c r="AY415" s="36">
        <v>0</v>
      </c>
      <c r="AZ415" s="36"/>
      <c r="BA415" s="40">
        <v>317</v>
      </c>
      <c r="BB415" s="40">
        <v>39</v>
      </c>
      <c r="BC415" s="23" t="s">
        <v>210</v>
      </c>
      <c r="BD415" s="23" t="s">
        <v>210</v>
      </c>
      <c r="BE415" s="23" t="s">
        <v>211</v>
      </c>
      <c r="BF415" s="23"/>
      <c r="BG415" s="23" t="s">
        <v>212</v>
      </c>
      <c r="BH415" s="23" t="s">
        <v>212</v>
      </c>
      <c r="BI415" s="23" t="s">
        <v>210</v>
      </c>
      <c r="BJ415" s="23"/>
      <c r="BK415" s="23" t="s">
        <v>210</v>
      </c>
      <c r="BL415" s="23"/>
      <c r="BM415" s="23" t="s">
        <v>1718</v>
      </c>
      <c r="BN415" s="23">
        <v>15340369000</v>
      </c>
      <c r="BO415" s="23" t="s">
        <v>4454</v>
      </c>
      <c r="BP415" s="23"/>
      <c r="BQ415" s="49">
        <f t="shared" si="97"/>
        <v>0</v>
      </c>
      <c r="BR415" s="49">
        <f t="shared" si="95"/>
        <v>0</v>
      </c>
      <c r="BS415" s="49">
        <f t="shared" si="98"/>
        <v>0</v>
      </c>
      <c r="BT415" s="49">
        <f t="shared" si="99"/>
        <v>0</v>
      </c>
      <c r="BU415" s="49">
        <f t="shared" si="93"/>
        <v>0</v>
      </c>
      <c r="BV415" s="49">
        <f t="shared" si="100"/>
        <v>0</v>
      </c>
      <c r="BW415" s="49">
        <f t="shared" si="101"/>
        <v>0</v>
      </c>
      <c r="BX415" s="49">
        <f t="shared" si="102"/>
        <v>0</v>
      </c>
      <c r="BY415" s="36"/>
      <c r="BZ415" s="36"/>
      <c r="CA415" s="36"/>
      <c r="CB415" s="36"/>
      <c r="CC415" s="36"/>
      <c r="CD415" s="36"/>
      <c r="CE415" s="36">
        <f t="shared" si="103"/>
        <v>0</v>
      </c>
      <c r="CF415" s="36"/>
      <c r="CG415" s="36"/>
      <c r="CH415" s="36"/>
      <c r="CI415" s="36"/>
      <c r="CJ415" s="36"/>
      <c r="CK415" s="36"/>
      <c r="CL415" s="36"/>
      <c r="CM415" s="36"/>
      <c r="CN415" s="36"/>
      <c r="CO415" s="36"/>
      <c r="CP415" s="36"/>
      <c r="CQ415" s="36">
        <f t="shared" si="104"/>
        <v>0</v>
      </c>
      <c r="CR415" s="36"/>
      <c r="CS415" s="36"/>
      <c r="CT415" s="36"/>
      <c r="CU415" s="36"/>
      <c r="CV415" s="36"/>
      <c r="CW415" s="36"/>
      <c r="CX415" s="59">
        <f t="shared" si="94"/>
        <v>0</v>
      </c>
      <c r="CY415" s="36"/>
      <c r="CZ415" s="36"/>
      <c r="DA415" s="36"/>
      <c r="DB415" s="36"/>
      <c r="DC415" s="36"/>
      <c r="DD415" s="36"/>
      <c r="DE415" s="59">
        <f t="shared" si="105"/>
        <v>0</v>
      </c>
      <c r="DF415" s="59">
        <v>0</v>
      </c>
      <c r="DG415" s="59">
        <v>0</v>
      </c>
      <c r="DH415" s="59"/>
      <c r="DI415" s="59"/>
      <c r="DJ415" s="59"/>
      <c r="DK415" s="59"/>
      <c r="DL415" s="59"/>
      <c r="DM415" s="23"/>
    </row>
    <row r="416" s="9" customFormat="1" ht="70" customHeight="1" spans="1:117">
      <c r="A416" s="23"/>
      <c r="B416" s="23"/>
      <c r="C416" s="23"/>
      <c r="D416" s="23"/>
      <c r="E416" s="23"/>
      <c r="F416" s="23"/>
      <c r="G416" s="23"/>
      <c r="H416" s="23"/>
      <c r="I416" s="23"/>
      <c r="J416" s="23"/>
      <c r="K416" s="23"/>
      <c r="L416" s="23"/>
      <c r="M416" s="23"/>
      <c r="N416" s="23"/>
      <c r="O416" s="23"/>
      <c r="P416" s="23"/>
      <c r="Q416" s="23">
        <f>SUBTOTAL(103,$W$7:W416)*1</f>
        <v>410</v>
      </c>
      <c r="R416" s="23"/>
      <c r="S416" s="23"/>
      <c r="T416" s="30"/>
      <c r="U416" s="23"/>
      <c r="V416" s="23" t="s">
        <v>4065</v>
      </c>
      <c r="W416" s="23" t="s">
        <v>3555</v>
      </c>
      <c r="X416" s="23" t="s">
        <v>192</v>
      </c>
      <c r="Y416" s="23" t="s">
        <v>244</v>
      </c>
      <c r="Z416" s="23" t="s">
        <v>262</v>
      </c>
      <c r="AA416" s="23" t="s">
        <v>3517</v>
      </c>
      <c r="AB416" s="23" t="s">
        <v>196</v>
      </c>
      <c r="AC416" s="23" t="s">
        <v>71</v>
      </c>
      <c r="AD416" s="23" t="s">
        <v>3556</v>
      </c>
      <c r="AE416" s="23" t="s">
        <v>3557</v>
      </c>
      <c r="AF416" s="23" t="s">
        <v>3558</v>
      </c>
      <c r="AG416" s="23" t="s">
        <v>3559</v>
      </c>
      <c r="AH416" s="23" t="s">
        <v>268</v>
      </c>
      <c r="AI416" s="23" t="s">
        <v>203</v>
      </c>
      <c r="AJ416" s="23" t="s">
        <v>3535</v>
      </c>
      <c r="AK416" s="23" t="s">
        <v>3560</v>
      </c>
      <c r="AL416" s="23" t="s">
        <v>3561</v>
      </c>
      <c r="AM416" s="33" t="s">
        <v>303</v>
      </c>
      <c r="AN416" s="33" t="s">
        <v>257</v>
      </c>
      <c r="AO416" s="23" t="s">
        <v>274</v>
      </c>
      <c r="AP416" s="23" t="s">
        <v>70</v>
      </c>
      <c r="AQ416" s="23">
        <v>2024</v>
      </c>
      <c r="AR416" s="23" t="s">
        <v>209</v>
      </c>
      <c r="AS416" s="23">
        <v>2024.01</v>
      </c>
      <c r="AT416" s="23">
        <v>2024.12</v>
      </c>
      <c r="AU416" s="36">
        <v>90</v>
      </c>
      <c r="AV416" s="36">
        <v>90</v>
      </c>
      <c r="AW416" s="36">
        <f t="shared" si="96"/>
        <v>90</v>
      </c>
      <c r="AX416" s="36">
        <f t="shared" si="92"/>
        <v>0</v>
      </c>
      <c r="AY416" s="36">
        <v>0</v>
      </c>
      <c r="AZ416" s="36"/>
      <c r="BA416" s="40">
        <v>137</v>
      </c>
      <c r="BB416" s="40">
        <v>32</v>
      </c>
      <c r="BC416" s="23" t="s">
        <v>210</v>
      </c>
      <c r="BD416" s="23" t="s">
        <v>210</v>
      </c>
      <c r="BE416" s="23" t="s">
        <v>211</v>
      </c>
      <c r="BF416" s="23"/>
      <c r="BG416" s="23" t="s">
        <v>212</v>
      </c>
      <c r="BH416" s="23" t="s">
        <v>210</v>
      </c>
      <c r="BI416" s="23" t="s">
        <v>210</v>
      </c>
      <c r="BJ416" s="23"/>
      <c r="BK416" s="23" t="s">
        <v>210</v>
      </c>
      <c r="BL416" s="23"/>
      <c r="BM416" s="23" t="s">
        <v>1718</v>
      </c>
      <c r="BN416" s="23">
        <v>15340369000</v>
      </c>
      <c r="BO416" s="23" t="s">
        <v>4065</v>
      </c>
      <c r="BP416" s="23" t="s">
        <v>209</v>
      </c>
      <c r="BQ416" s="49">
        <f t="shared" si="97"/>
        <v>90</v>
      </c>
      <c r="BR416" s="49">
        <f t="shared" si="95"/>
        <v>54</v>
      </c>
      <c r="BS416" s="49">
        <f t="shared" si="98"/>
        <v>0</v>
      </c>
      <c r="BT416" s="49">
        <f t="shared" si="99"/>
        <v>54</v>
      </c>
      <c r="BU416" s="49">
        <f t="shared" si="93"/>
        <v>0</v>
      </c>
      <c r="BV416" s="49">
        <f t="shared" si="100"/>
        <v>36</v>
      </c>
      <c r="BW416" s="49">
        <f t="shared" si="101"/>
        <v>0</v>
      </c>
      <c r="BX416" s="49">
        <f t="shared" si="102"/>
        <v>0</v>
      </c>
      <c r="BY416" s="36"/>
      <c r="BZ416" s="36"/>
      <c r="CA416" s="36"/>
      <c r="CB416" s="36"/>
      <c r="CC416" s="36"/>
      <c r="CD416" s="36"/>
      <c r="CE416" s="36">
        <f t="shared" si="103"/>
        <v>54</v>
      </c>
      <c r="CF416" s="36">
        <v>54</v>
      </c>
      <c r="CG416" s="36" t="s">
        <v>4080</v>
      </c>
      <c r="CH416" s="36" t="s">
        <v>4081</v>
      </c>
      <c r="CI416" s="36"/>
      <c r="CJ416" s="36"/>
      <c r="CK416" s="36"/>
      <c r="CL416" s="36"/>
      <c r="CM416" s="36"/>
      <c r="CN416" s="36"/>
      <c r="CO416" s="36"/>
      <c r="CP416" s="36"/>
      <c r="CQ416" s="36">
        <f t="shared" si="104"/>
        <v>36</v>
      </c>
      <c r="CR416" s="36">
        <v>36</v>
      </c>
      <c r="CS416" s="36" t="s">
        <v>4068</v>
      </c>
      <c r="CT416" s="36" t="s">
        <v>4082</v>
      </c>
      <c r="CU416" s="36"/>
      <c r="CV416" s="36"/>
      <c r="CW416" s="36"/>
      <c r="CX416" s="59">
        <f t="shared" si="94"/>
        <v>0</v>
      </c>
      <c r="CY416" s="36"/>
      <c r="CZ416" s="36"/>
      <c r="DA416" s="36"/>
      <c r="DB416" s="36"/>
      <c r="DC416" s="36"/>
      <c r="DD416" s="36"/>
      <c r="DE416" s="59">
        <f t="shared" si="105"/>
        <v>31.63</v>
      </c>
      <c r="DF416" s="59">
        <v>0</v>
      </c>
      <c r="DG416" s="59">
        <v>31.63</v>
      </c>
      <c r="DH416" s="59"/>
      <c r="DI416" s="59"/>
      <c r="DJ416" s="59"/>
      <c r="DK416" s="59" t="s">
        <v>4083</v>
      </c>
      <c r="DL416" s="59">
        <v>0.6</v>
      </c>
      <c r="DM416" s="23" t="s">
        <v>4456</v>
      </c>
    </row>
    <row r="417" s="10" customFormat="1" ht="70" customHeight="1" spans="1:117">
      <c r="A417" s="23"/>
      <c r="B417" s="23"/>
      <c r="C417" s="23"/>
      <c r="D417" s="23"/>
      <c r="E417" s="23"/>
      <c r="F417" s="23"/>
      <c r="G417" s="23"/>
      <c r="H417" s="23"/>
      <c r="I417" s="23"/>
      <c r="J417" s="23"/>
      <c r="K417" s="23"/>
      <c r="L417" s="23"/>
      <c r="M417" s="23"/>
      <c r="N417" s="23"/>
      <c r="O417" s="23"/>
      <c r="P417" s="23"/>
      <c r="Q417" s="78">
        <f>SUBTOTAL(103,$W$7:W417)*1</f>
        <v>411</v>
      </c>
      <c r="R417" s="78" t="s">
        <v>4453</v>
      </c>
      <c r="S417" s="23"/>
      <c r="T417" s="23"/>
      <c r="U417" s="23"/>
      <c r="V417" s="23" t="s">
        <v>4454</v>
      </c>
      <c r="W417" s="78" t="s">
        <v>3562</v>
      </c>
      <c r="X417" s="78" t="s">
        <v>192</v>
      </c>
      <c r="Y417" s="78" t="s">
        <v>244</v>
      </c>
      <c r="Z417" s="78" t="s">
        <v>3563</v>
      </c>
      <c r="AA417" s="78" t="s">
        <v>3564</v>
      </c>
      <c r="AB417" s="78" t="s">
        <v>196</v>
      </c>
      <c r="AC417" s="78" t="s">
        <v>71</v>
      </c>
      <c r="AD417" s="78" t="s">
        <v>3565</v>
      </c>
      <c r="AE417" s="78" t="s">
        <v>3566</v>
      </c>
      <c r="AF417" s="78" t="s">
        <v>3567</v>
      </c>
      <c r="AG417" s="78" t="s">
        <v>3568</v>
      </c>
      <c r="AH417" s="78" t="s">
        <v>1261</v>
      </c>
      <c r="AI417" s="78" t="s">
        <v>361</v>
      </c>
      <c r="AJ417" s="78" t="s">
        <v>3551</v>
      </c>
      <c r="AK417" s="78" t="s">
        <v>3569</v>
      </c>
      <c r="AL417" s="78" t="s">
        <v>3553</v>
      </c>
      <c r="AM417" s="79" t="s">
        <v>3554</v>
      </c>
      <c r="AN417" s="79" t="s">
        <v>3506</v>
      </c>
      <c r="AO417" s="78" t="s">
        <v>274</v>
      </c>
      <c r="AP417" s="78" t="s">
        <v>70</v>
      </c>
      <c r="AQ417" s="78">
        <v>2024</v>
      </c>
      <c r="AR417" s="78" t="s">
        <v>209</v>
      </c>
      <c r="AS417" s="78">
        <v>2024.06</v>
      </c>
      <c r="AT417" s="78">
        <v>2024.12</v>
      </c>
      <c r="AU417" s="80">
        <v>30</v>
      </c>
      <c r="AV417" s="80">
        <v>30</v>
      </c>
      <c r="AW417" s="36">
        <f t="shared" si="96"/>
        <v>30</v>
      </c>
      <c r="AX417" s="36">
        <f t="shared" si="92"/>
        <v>0</v>
      </c>
      <c r="AY417" s="36">
        <v>0</v>
      </c>
      <c r="AZ417" s="36"/>
      <c r="BA417" s="81">
        <v>157</v>
      </c>
      <c r="BB417" s="81">
        <v>29</v>
      </c>
      <c r="BC417" s="78" t="s">
        <v>210</v>
      </c>
      <c r="BD417" s="78" t="s">
        <v>210</v>
      </c>
      <c r="BE417" s="78" t="s">
        <v>211</v>
      </c>
      <c r="BF417" s="78"/>
      <c r="BG417" s="78" t="s">
        <v>212</v>
      </c>
      <c r="BH417" s="78" t="s">
        <v>212</v>
      </c>
      <c r="BI417" s="78" t="s">
        <v>210</v>
      </c>
      <c r="BJ417" s="78"/>
      <c r="BK417" s="78" t="s">
        <v>210</v>
      </c>
      <c r="BL417" s="78"/>
      <c r="BM417" s="78" t="s">
        <v>1718</v>
      </c>
      <c r="BN417" s="78">
        <v>15340369000</v>
      </c>
      <c r="BO417" s="78" t="s">
        <v>4454</v>
      </c>
      <c r="BP417" s="23" t="s">
        <v>209</v>
      </c>
      <c r="BQ417" s="82">
        <f t="shared" si="97"/>
        <v>30</v>
      </c>
      <c r="BR417" s="82">
        <f t="shared" si="95"/>
        <v>30</v>
      </c>
      <c r="BS417" s="82">
        <f t="shared" si="98"/>
        <v>0</v>
      </c>
      <c r="BT417" s="82">
        <f t="shared" si="99"/>
        <v>30</v>
      </c>
      <c r="BU417" s="82">
        <f t="shared" si="93"/>
        <v>0</v>
      </c>
      <c r="BV417" s="82">
        <f t="shared" si="100"/>
        <v>0</v>
      </c>
      <c r="BW417" s="82">
        <f t="shared" si="101"/>
        <v>0</v>
      </c>
      <c r="BX417" s="49">
        <f t="shared" si="102"/>
        <v>0</v>
      </c>
      <c r="BY417" s="80"/>
      <c r="BZ417" s="80"/>
      <c r="CA417" s="80"/>
      <c r="CB417" s="80"/>
      <c r="CC417" s="80"/>
      <c r="CD417" s="80"/>
      <c r="CE417" s="80">
        <f t="shared" si="103"/>
        <v>30</v>
      </c>
      <c r="CF417" s="80">
        <v>15</v>
      </c>
      <c r="CG417" s="80" t="s">
        <v>4066</v>
      </c>
      <c r="CH417" s="80" t="s">
        <v>4115</v>
      </c>
      <c r="CI417" s="80">
        <v>15</v>
      </c>
      <c r="CJ417" s="80" t="s">
        <v>4066</v>
      </c>
      <c r="CK417" s="80" t="s">
        <v>4067</v>
      </c>
      <c r="CL417" s="80"/>
      <c r="CM417" s="80"/>
      <c r="CN417" s="80"/>
      <c r="CO417" s="80"/>
      <c r="CP417" s="80"/>
      <c r="CQ417" s="80">
        <f t="shared" si="104"/>
        <v>0</v>
      </c>
      <c r="CR417" s="80"/>
      <c r="CS417" s="80"/>
      <c r="CT417" s="80"/>
      <c r="CU417" s="80"/>
      <c r="CV417" s="80"/>
      <c r="CW417" s="80"/>
      <c r="CX417" s="83">
        <f t="shared" si="94"/>
        <v>0</v>
      </c>
      <c r="CY417" s="80"/>
      <c r="CZ417" s="80"/>
      <c r="DA417" s="80"/>
      <c r="DB417" s="80"/>
      <c r="DC417" s="80"/>
      <c r="DD417" s="80"/>
      <c r="DE417" s="59">
        <f t="shared" si="105"/>
        <v>0</v>
      </c>
      <c r="DF417" s="59">
        <v>0</v>
      </c>
      <c r="DG417" s="59">
        <v>0</v>
      </c>
      <c r="DH417" s="83"/>
      <c r="DI417" s="59"/>
      <c r="DJ417" s="59"/>
      <c r="DK417" s="83"/>
      <c r="DL417" s="83"/>
      <c r="DM417" s="78"/>
    </row>
    <row r="418" s="9" customFormat="1" ht="70" customHeight="1" spans="1:117">
      <c r="A418" s="23"/>
      <c r="B418" s="23"/>
      <c r="C418" s="23"/>
      <c r="D418" s="23"/>
      <c r="E418" s="23"/>
      <c r="F418" s="23"/>
      <c r="G418" s="23"/>
      <c r="H418" s="23"/>
      <c r="I418" s="23"/>
      <c r="J418" s="23"/>
      <c r="K418" s="23"/>
      <c r="L418" s="23"/>
      <c r="M418" s="23"/>
      <c r="N418" s="23"/>
      <c r="O418" s="23"/>
      <c r="P418" s="23"/>
      <c r="Q418" s="23">
        <f>SUBTOTAL(103,$W$7:W418)*1</f>
        <v>412</v>
      </c>
      <c r="R418" s="23" t="s">
        <v>4453</v>
      </c>
      <c r="S418" s="23"/>
      <c r="T418" s="30"/>
      <c r="U418" s="23"/>
      <c r="V418" s="23" t="s">
        <v>4454</v>
      </c>
      <c r="W418" s="23" t="s">
        <v>3570</v>
      </c>
      <c r="X418" s="23" t="s">
        <v>192</v>
      </c>
      <c r="Y418" s="23" t="s">
        <v>244</v>
      </c>
      <c r="Z418" s="23" t="s">
        <v>262</v>
      </c>
      <c r="AA418" s="23" t="s">
        <v>3571</v>
      </c>
      <c r="AB418" s="23" t="s">
        <v>3572</v>
      </c>
      <c r="AC418" s="23" t="s">
        <v>3573</v>
      </c>
      <c r="AD418" s="23" t="s">
        <v>3574</v>
      </c>
      <c r="AE418" s="23" t="s">
        <v>3541</v>
      </c>
      <c r="AF418" s="23" t="s">
        <v>3575</v>
      </c>
      <c r="AG418" s="23" t="s">
        <v>3576</v>
      </c>
      <c r="AH418" s="23" t="s">
        <v>268</v>
      </c>
      <c r="AI418" s="23" t="s">
        <v>225</v>
      </c>
      <c r="AJ418" s="23" t="s">
        <v>461</v>
      </c>
      <c r="AK418" s="23" t="s">
        <v>405</v>
      </c>
      <c r="AL418" s="23" t="s">
        <v>3553</v>
      </c>
      <c r="AM418" s="33" t="s">
        <v>273</v>
      </c>
      <c r="AN418" s="33" t="s">
        <v>3506</v>
      </c>
      <c r="AO418" s="23" t="s">
        <v>274</v>
      </c>
      <c r="AP418" s="23" t="s">
        <v>70</v>
      </c>
      <c r="AQ418" s="23">
        <v>2024</v>
      </c>
      <c r="AR418" s="23" t="s">
        <v>209</v>
      </c>
      <c r="AS418" s="23">
        <v>2024.06</v>
      </c>
      <c r="AT418" s="23">
        <v>2024.12</v>
      </c>
      <c r="AU418" s="36">
        <v>8</v>
      </c>
      <c r="AV418" s="36">
        <v>8</v>
      </c>
      <c r="AW418" s="36">
        <f t="shared" si="96"/>
        <v>0</v>
      </c>
      <c r="AX418" s="36">
        <f t="shared" si="92"/>
        <v>8</v>
      </c>
      <c r="AY418" s="36">
        <v>0</v>
      </c>
      <c r="AZ418" s="36"/>
      <c r="BA418" s="40">
        <v>106</v>
      </c>
      <c r="BB418" s="40">
        <v>20</v>
      </c>
      <c r="BC418" s="23" t="s">
        <v>210</v>
      </c>
      <c r="BD418" s="23" t="s">
        <v>210</v>
      </c>
      <c r="BE418" s="23" t="s">
        <v>211</v>
      </c>
      <c r="BF418" s="23" t="s">
        <v>210</v>
      </c>
      <c r="BG418" s="23" t="s">
        <v>212</v>
      </c>
      <c r="BH418" s="23" t="s">
        <v>212</v>
      </c>
      <c r="BI418" s="23" t="s">
        <v>210</v>
      </c>
      <c r="BJ418" s="23"/>
      <c r="BK418" s="23" t="s">
        <v>210</v>
      </c>
      <c r="BL418" s="23"/>
      <c r="BM418" s="23" t="s">
        <v>3577</v>
      </c>
      <c r="BN418" s="23">
        <v>18723939336</v>
      </c>
      <c r="BO418" s="23" t="s">
        <v>4454</v>
      </c>
      <c r="BP418" s="23"/>
      <c r="BQ418" s="49">
        <f t="shared" si="97"/>
        <v>0</v>
      </c>
      <c r="BR418" s="49">
        <f t="shared" si="95"/>
        <v>0</v>
      </c>
      <c r="BS418" s="49">
        <f t="shared" si="98"/>
        <v>0</v>
      </c>
      <c r="BT418" s="49">
        <f t="shared" si="99"/>
        <v>0</v>
      </c>
      <c r="BU418" s="49">
        <f t="shared" si="93"/>
        <v>0</v>
      </c>
      <c r="BV418" s="49">
        <f t="shared" si="100"/>
        <v>0</v>
      </c>
      <c r="BW418" s="49">
        <f t="shared" si="101"/>
        <v>0</v>
      </c>
      <c r="BX418" s="49">
        <f t="shared" si="102"/>
        <v>0</v>
      </c>
      <c r="BY418" s="36"/>
      <c r="BZ418" s="36"/>
      <c r="CA418" s="36"/>
      <c r="CB418" s="36"/>
      <c r="CC418" s="36"/>
      <c r="CD418" s="36"/>
      <c r="CE418" s="36">
        <f t="shared" si="103"/>
        <v>0</v>
      </c>
      <c r="CF418" s="36"/>
      <c r="CG418" s="36"/>
      <c r="CH418" s="36"/>
      <c r="CI418" s="36"/>
      <c r="CJ418" s="36"/>
      <c r="CK418" s="36"/>
      <c r="CL418" s="36"/>
      <c r="CM418" s="36"/>
      <c r="CN418" s="36"/>
      <c r="CO418" s="36"/>
      <c r="CP418" s="36"/>
      <c r="CQ418" s="36">
        <f t="shared" si="104"/>
        <v>0</v>
      </c>
      <c r="CR418" s="36"/>
      <c r="CS418" s="36"/>
      <c r="CT418" s="36"/>
      <c r="CU418" s="36"/>
      <c r="CV418" s="36"/>
      <c r="CW418" s="36"/>
      <c r="CX418" s="59">
        <f t="shared" si="94"/>
        <v>0</v>
      </c>
      <c r="CY418" s="36"/>
      <c r="CZ418" s="36"/>
      <c r="DA418" s="36"/>
      <c r="DB418" s="36"/>
      <c r="DC418" s="36"/>
      <c r="DD418" s="36"/>
      <c r="DE418" s="59">
        <f t="shared" si="105"/>
        <v>0</v>
      </c>
      <c r="DF418" s="59">
        <v>0</v>
      </c>
      <c r="DG418" s="59">
        <v>0</v>
      </c>
      <c r="DH418" s="59"/>
      <c r="DI418" s="59"/>
      <c r="DJ418" s="59"/>
      <c r="DK418" s="59"/>
      <c r="DL418" s="59"/>
      <c r="DM418" s="23"/>
    </row>
    <row r="419" s="9" customFormat="1" ht="70" customHeight="1" spans="1:117">
      <c r="A419" s="23"/>
      <c r="B419" s="23"/>
      <c r="C419" s="23"/>
      <c r="D419" s="23"/>
      <c r="E419" s="23"/>
      <c r="F419" s="23"/>
      <c r="G419" s="23"/>
      <c r="H419" s="23"/>
      <c r="I419" s="23"/>
      <c r="J419" s="23"/>
      <c r="K419" s="23"/>
      <c r="L419" s="23"/>
      <c r="M419" s="23"/>
      <c r="N419" s="23"/>
      <c r="O419" s="23"/>
      <c r="P419" s="23"/>
      <c r="Q419" s="23">
        <f>SUBTOTAL(103,$W$7:W419)*1</f>
        <v>413</v>
      </c>
      <c r="R419" s="23" t="s">
        <v>4453</v>
      </c>
      <c r="S419" s="23"/>
      <c r="T419" s="23"/>
      <c r="U419" s="23"/>
      <c r="V419" s="23" t="s">
        <v>4454</v>
      </c>
      <c r="W419" s="23" t="s">
        <v>3578</v>
      </c>
      <c r="X419" s="23" t="s">
        <v>192</v>
      </c>
      <c r="Y419" s="23" t="s">
        <v>244</v>
      </c>
      <c r="Z419" s="23" t="s">
        <v>262</v>
      </c>
      <c r="AA419" s="23" t="s">
        <v>3579</v>
      </c>
      <c r="AB419" s="23" t="s">
        <v>196</v>
      </c>
      <c r="AC419" s="23" t="s">
        <v>3580</v>
      </c>
      <c r="AD419" s="23" t="s">
        <v>3581</v>
      </c>
      <c r="AE419" s="23" t="s">
        <v>3582</v>
      </c>
      <c r="AF419" s="23" t="s">
        <v>3583</v>
      </c>
      <c r="AG419" s="23" t="s">
        <v>3584</v>
      </c>
      <c r="AH419" s="23" t="s">
        <v>268</v>
      </c>
      <c r="AI419" s="23" t="s">
        <v>225</v>
      </c>
      <c r="AJ419" s="23" t="s">
        <v>3503</v>
      </c>
      <c r="AK419" s="23" t="s">
        <v>3585</v>
      </c>
      <c r="AL419" s="23" t="s">
        <v>441</v>
      </c>
      <c r="AM419" s="33" t="s">
        <v>273</v>
      </c>
      <c r="AN419" s="33" t="s">
        <v>3506</v>
      </c>
      <c r="AO419" s="23" t="s">
        <v>274</v>
      </c>
      <c r="AP419" s="23" t="s">
        <v>36</v>
      </c>
      <c r="AQ419" s="23">
        <v>2024</v>
      </c>
      <c r="AR419" s="23" t="s">
        <v>209</v>
      </c>
      <c r="AS419" s="23">
        <v>2024.06</v>
      </c>
      <c r="AT419" s="23">
        <v>2024.12</v>
      </c>
      <c r="AU419" s="36">
        <v>30</v>
      </c>
      <c r="AV419" s="36">
        <v>30</v>
      </c>
      <c r="AW419" s="36">
        <f t="shared" si="96"/>
        <v>0</v>
      </c>
      <c r="AX419" s="36">
        <f t="shared" si="92"/>
        <v>30</v>
      </c>
      <c r="AY419" s="36">
        <v>0</v>
      </c>
      <c r="AZ419" s="36"/>
      <c r="BA419" s="40">
        <v>130</v>
      </c>
      <c r="BB419" s="40">
        <v>40</v>
      </c>
      <c r="BC419" s="23" t="s">
        <v>210</v>
      </c>
      <c r="BD419" s="23" t="s">
        <v>210</v>
      </c>
      <c r="BE419" s="23" t="s">
        <v>211</v>
      </c>
      <c r="BF419" s="23" t="s">
        <v>210</v>
      </c>
      <c r="BG419" s="23" t="s">
        <v>212</v>
      </c>
      <c r="BH419" s="23" t="s">
        <v>209</v>
      </c>
      <c r="BI419" s="23" t="s">
        <v>210</v>
      </c>
      <c r="BJ419" s="23" t="s">
        <v>210</v>
      </c>
      <c r="BK419" s="23" t="s">
        <v>210</v>
      </c>
      <c r="BL419" s="23" t="s">
        <v>210</v>
      </c>
      <c r="BM419" s="23" t="s">
        <v>3586</v>
      </c>
      <c r="BN419" s="23">
        <v>18680984862</v>
      </c>
      <c r="BO419" s="23" t="s">
        <v>4454</v>
      </c>
      <c r="BP419" s="23"/>
      <c r="BQ419" s="49">
        <f t="shared" si="97"/>
        <v>0</v>
      </c>
      <c r="BR419" s="49">
        <f t="shared" si="95"/>
        <v>0</v>
      </c>
      <c r="BS419" s="49">
        <f t="shared" si="98"/>
        <v>0</v>
      </c>
      <c r="BT419" s="49">
        <f t="shared" si="99"/>
        <v>0</v>
      </c>
      <c r="BU419" s="49">
        <f t="shared" si="93"/>
        <v>0</v>
      </c>
      <c r="BV419" s="49">
        <f t="shared" si="100"/>
        <v>0</v>
      </c>
      <c r="BW419" s="49">
        <f t="shared" si="101"/>
        <v>0</v>
      </c>
      <c r="BX419" s="49">
        <f t="shared" si="102"/>
        <v>0</v>
      </c>
      <c r="BY419" s="36"/>
      <c r="BZ419" s="36"/>
      <c r="CA419" s="36"/>
      <c r="CB419" s="36"/>
      <c r="CC419" s="36"/>
      <c r="CD419" s="36"/>
      <c r="CE419" s="36">
        <f t="shared" si="103"/>
        <v>0</v>
      </c>
      <c r="CF419" s="36"/>
      <c r="CG419" s="36"/>
      <c r="CH419" s="36"/>
      <c r="CI419" s="36"/>
      <c r="CJ419" s="36"/>
      <c r="CK419" s="36"/>
      <c r="CL419" s="36"/>
      <c r="CM419" s="36"/>
      <c r="CN419" s="36"/>
      <c r="CO419" s="36"/>
      <c r="CP419" s="36"/>
      <c r="CQ419" s="36">
        <f t="shared" si="104"/>
        <v>0</v>
      </c>
      <c r="CR419" s="36"/>
      <c r="CS419" s="36"/>
      <c r="CT419" s="36"/>
      <c r="CU419" s="36"/>
      <c r="CV419" s="36"/>
      <c r="CW419" s="36"/>
      <c r="CX419" s="59">
        <f t="shared" si="94"/>
        <v>0</v>
      </c>
      <c r="CY419" s="36"/>
      <c r="CZ419" s="36"/>
      <c r="DA419" s="36"/>
      <c r="DB419" s="36"/>
      <c r="DC419" s="36"/>
      <c r="DD419" s="36"/>
      <c r="DE419" s="59">
        <f t="shared" si="105"/>
        <v>0</v>
      </c>
      <c r="DF419" s="59">
        <v>0</v>
      </c>
      <c r="DG419" s="59">
        <v>0</v>
      </c>
      <c r="DH419" s="59"/>
      <c r="DI419" s="59"/>
      <c r="DJ419" s="59"/>
      <c r="DK419" s="59"/>
      <c r="DL419" s="59"/>
      <c r="DM419" s="23"/>
    </row>
    <row r="420" s="9" customFormat="1" ht="70" customHeight="1" spans="1:117">
      <c r="A420" s="23"/>
      <c r="B420" s="23"/>
      <c r="C420" s="23"/>
      <c r="D420" s="23"/>
      <c r="E420" s="23"/>
      <c r="F420" s="23"/>
      <c r="G420" s="23"/>
      <c r="H420" s="23"/>
      <c r="I420" s="23"/>
      <c r="J420" s="23"/>
      <c r="K420" s="23"/>
      <c r="L420" s="23"/>
      <c r="M420" s="23"/>
      <c r="N420" s="23"/>
      <c r="O420" s="23"/>
      <c r="P420" s="23"/>
      <c r="Q420" s="23">
        <f>SUBTOTAL(103,$W$7:W420)*1</f>
        <v>414</v>
      </c>
      <c r="R420" s="23" t="s">
        <v>4453</v>
      </c>
      <c r="S420" s="23"/>
      <c r="T420" s="30"/>
      <c r="U420" s="23"/>
      <c r="V420" s="23" t="s">
        <v>4454</v>
      </c>
      <c r="W420" s="23" t="s">
        <v>3587</v>
      </c>
      <c r="X420" s="23" t="s">
        <v>192</v>
      </c>
      <c r="Y420" s="23" t="s">
        <v>244</v>
      </c>
      <c r="Z420" s="23" t="s">
        <v>262</v>
      </c>
      <c r="AA420" s="23" t="s">
        <v>3579</v>
      </c>
      <c r="AB420" s="23" t="s">
        <v>196</v>
      </c>
      <c r="AC420" s="23" t="s">
        <v>1945</v>
      </c>
      <c r="AD420" s="23" t="s">
        <v>3588</v>
      </c>
      <c r="AE420" s="23" t="s">
        <v>3589</v>
      </c>
      <c r="AF420" s="23" t="s">
        <v>3588</v>
      </c>
      <c r="AG420" s="23" t="s">
        <v>3534</v>
      </c>
      <c r="AH420" s="23" t="s">
        <v>268</v>
      </c>
      <c r="AI420" s="23" t="s">
        <v>225</v>
      </c>
      <c r="AJ420" s="23" t="s">
        <v>3503</v>
      </c>
      <c r="AK420" s="23" t="s">
        <v>3585</v>
      </c>
      <c r="AL420" s="23" t="s">
        <v>3590</v>
      </c>
      <c r="AM420" s="33" t="s">
        <v>273</v>
      </c>
      <c r="AN420" s="33" t="s">
        <v>3506</v>
      </c>
      <c r="AO420" s="23" t="s">
        <v>274</v>
      </c>
      <c r="AP420" s="23" t="s">
        <v>42</v>
      </c>
      <c r="AQ420" s="23">
        <v>2024</v>
      </c>
      <c r="AR420" s="23" t="s">
        <v>209</v>
      </c>
      <c r="AS420" s="23">
        <v>2024.06</v>
      </c>
      <c r="AT420" s="23">
        <v>2024.12</v>
      </c>
      <c r="AU420" s="36">
        <v>30</v>
      </c>
      <c r="AV420" s="36">
        <v>30</v>
      </c>
      <c r="AW420" s="36">
        <f t="shared" si="96"/>
        <v>0</v>
      </c>
      <c r="AX420" s="36">
        <f t="shared" si="92"/>
        <v>30</v>
      </c>
      <c r="AY420" s="36">
        <v>0</v>
      </c>
      <c r="AZ420" s="36"/>
      <c r="BA420" s="40">
        <v>980</v>
      </c>
      <c r="BB420" s="40">
        <v>216</v>
      </c>
      <c r="BC420" s="23" t="s">
        <v>210</v>
      </c>
      <c r="BD420" s="23" t="s">
        <v>210</v>
      </c>
      <c r="BE420" s="23" t="s">
        <v>211</v>
      </c>
      <c r="BF420" s="23" t="s">
        <v>210</v>
      </c>
      <c r="BG420" s="23" t="s">
        <v>212</v>
      </c>
      <c r="BH420" s="23" t="s">
        <v>212</v>
      </c>
      <c r="BI420" s="23" t="s">
        <v>210</v>
      </c>
      <c r="BJ420" s="23"/>
      <c r="BK420" s="23" t="s">
        <v>210</v>
      </c>
      <c r="BL420" s="23"/>
      <c r="BM420" s="23" t="s">
        <v>342</v>
      </c>
      <c r="BN420" s="23">
        <v>75762007</v>
      </c>
      <c r="BO420" s="23" t="s">
        <v>4454</v>
      </c>
      <c r="BP420" s="23"/>
      <c r="BQ420" s="49">
        <f t="shared" si="97"/>
        <v>0</v>
      </c>
      <c r="BR420" s="49">
        <f t="shared" si="95"/>
        <v>0</v>
      </c>
      <c r="BS420" s="49">
        <f t="shared" si="98"/>
        <v>0</v>
      </c>
      <c r="BT420" s="49">
        <f t="shared" si="99"/>
        <v>0</v>
      </c>
      <c r="BU420" s="49">
        <f t="shared" si="93"/>
        <v>0</v>
      </c>
      <c r="BV420" s="49">
        <f t="shared" si="100"/>
        <v>0</v>
      </c>
      <c r="BW420" s="49">
        <f t="shared" si="101"/>
        <v>0</v>
      </c>
      <c r="BX420" s="49">
        <f t="shared" si="102"/>
        <v>0</v>
      </c>
      <c r="BY420" s="36"/>
      <c r="BZ420" s="36"/>
      <c r="CA420" s="36"/>
      <c r="CB420" s="36"/>
      <c r="CC420" s="36"/>
      <c r="CD420" s="36"/>
      <c r="CE420" s="36">
        <f t="shared" si="103"/>
        <v>0</v>
      </c>
      <c r="CF420" s="36"/>
      <c r="CG420" s="36"/>
      <c r="CH420" s="36"/>
      <c r="CI420" s="36"/>
      <c r="CJ420" s="36"/>
      <c r="CK420" s="36"/>
      <c r="CL420" s="36"/>
      <c r="CM420" s="36"/>
      <c r="CN420" s="36"/>
      <c r="CO420" s="36"/>
      <c r="CP420" s="36"/>
      <c r="CQ420" s="36">
        <f t="shared" si="104"/>
        <v>0</v>
      </c>
      <c r="CR420" s="36"/>
      <c r="CS420" s="36"/>
      <c r="CT420" s="36"/>
      <c r="CU420" s="36"/>
      <c r="CV420" s="36"/>
      <c r="CW420" s="36"/>
      <c r="CX420" s="59">
        <f t="shared" si="94"/>
        <v>0</v>
      </c>
      <c r="CY420" s="36"/>
      <c r="CZ420" s="36"/>
      <c r="DA420" s="36"/>
      <c r="DB420" s="36"/>
      <c r="DC420" s="36"/>
      <c r="DD420" s="36"/>
      <c r="DE420" s="59">
        <f t="shared" si="105"/>
        <v>0</v>
      </c>
      <c r="DF420" s="59">
        <v>0</v>
      </c>
      <c r="DG420" s="59">
        <v>0</v>
      </c>
      <c r="DH420" s="59"/>
      <c r="DI420" s="59"/>
      <c r="DJ420" s="59"/>
      <c r="DK420" s="59"/>
      <c r="DL420" s="59"/>
      <c r="DM420" s="23"/>
    </row>
    <row r="421" s="9" customFormat="1" ht="70" customHeight="1" spans="1:117">
      <c r="A421" s="23"/>
      <c r="B421" s="23"/>
      <c r="C421" s="23"/>
      <c r="D421" s="23"/>
      <c r="E421" s="23"/>
      <c r="F421" s="23"/>
      <c r="G421" s="23"/>
      <c r="H421" s="23"/>
      <c r="I421" s="23"/>
      <c r="J421" s="23"/>
      <c r="K421" s="23"/>
      <c r="L421" s="23"/>
      <c r="M421" s="23"/>
      <c r="N421" s="23"/>
      <c r="O421" s="23"/>
      <c r="P421" s="23"/>
      <c r="Q421" s="23">
        <f>SUBTOTAL(103,$W$7:W421)*1</f>
        <v>415</v>
      </c>
      <c r="R421" s="23" t="s">
        <v>4453</v>
      </c>
      <c r="S421" s="23"/>
      <c r="T421" s="23"/>
      <c r="U421" s="23"/>
      <c r="V421" s="23" t="s">
        <v>4454</v>
      </c>
      <c r="W421" s="23" t="s">
        <v>3591</v>
      </c>
      <c r="X421" s="23" t="s">
        <v>192</v>
      </c>
      <c r="Y421" s="23" t="s">
        <v>244</v>
      </c>
      <c r="Z421" s="23" t="s">
        <v>262</v>
      </c>
      <c r="AA421" s="23" t="s">
        <v>3579</v>
      </c>
      <c r="AB421" s="23" t="s">
        <v>196</v>
      </c>
      <c r="AC421" s="23" t="s">
        <v>3592</v>
      </c>
      <c r="AD421" s="23" t="s">
        <v>3588</v>
      </c>
      <c r="AE421" s="23" t="s">
        <v>3589</v>
      </c>
      <c r="AF421" s="23" t="s">
        <v>3588</v>
      </c>
      <c r="AG421" s="23" t="s">
        <v>3534</v>
      </c>
      <c r="AH421" s="23" t="s">
        <v>268</v>
      </c>
      <c r="AI421" s="23" t="s">
        <v>225</v>
      </c>
      <c r="AJ421" s="23" t="s">
        <v>3503</v>
      </c>
      <c r="AK421" s="23" t="s">
        <v>3585</v>
      </c>
      <c r="AL421" s="23" t="s">
        <v>3593</v>
      </c>
      <c r="AM421" s="33" t="s">
        <v>273</v>
      </c>
      <c r="AN421" s="33" t="s">
        <v>3506</v>
      </c>
      <c r="AO421" s="23" t="s">
        <v>274</v>
      </c>
      <c r="AP421" s="23" t="s">
        <v>42</v>
      </c>
      <c r="AQ421" s="23">
        <v>2024</v>
      </c>
      <c r="AR421" s="23" t="s">
        <v>209</v>
      </c>
      <c r="AS421" s="23">
        <v>2024.06</v>
      </c>
      <c r="AT421" s="23">
        <v>2024.12</v>
      </c>
      <c r="AU421" s="36">
        <v>30</v>
      </c>
      <c r="AV421" s="36">
        <v>30</v>
      </c>
      <c r="AW421" s="36">
        <f t="shared" si="96"/>
        <v>0</v>
      </c>
      <c r="AX421" s="36">
        <f t="shared" si="92"/>
        <v>30</v>
      </c>
      <c r="AY421" s="36">
        <v>0</v>
      </c>
      <c r="AZ421" s="36"/>
      <c r="BA421" s="40">
        <v>1500</v>
      </c>
      <c r="BB421" s="40">
        <v>120</v>
      </c>
      <c r="BC421" s="23" t="s">
        <v>210</v>
      </c>
      <c r="BD421" s="23" t="s">
        <v>210</v>
      </c>
      <c r="BE421" s="23" t="s">
        <v>211</v>
      </c>
      <c r="BF421" s="23" t="s">
        <v>210</v>
      </c>
      <c r="BG421" s="23" t="s">
        <v>212</v>
      </c>
      <c r="BH421" s="23" t="s">
        <v>212</v>
      </c>
      <c r="BI421" s="23" t="s">
        <v>210</v>
      </c>
      <c r="BJ421" s="23"/>
      <c r="BK421" s="23" t="s">
        <v>210</v>
      </c>
      <c r="BL421" s="23"/>
      <c r="BM421" s="23" t="s">
        <v>342</v>
      </c>
      <c r="BN421" s="23">
        <v>75762007</v>
      </c>
      <c r="BO421" s="23" t="s">
        <v>4454</v>
      </c>
      <c r="BP421" s="23"/>
      <c r="BQ421" s="49">
        <f t="shared" si="97"/>
        <v>0</v>
      </c>
      <c r="BR421" s="49">
        <f t="shared" si="95"/>
        <v>0</v>
      </c>
      <c r="BS421" s="49">
        <f t="shared" si="98"/>
        <v>0</v>
      </c>
      <c r="BT421" s="49">
        <f t="shared" si="99"/>
        <v>0</v>
      </c>
      <c r="BU421" s="49">
        <f t="shared" si="93"/>
        <v>0</v>
      </c>
      <c r="BV421" s="49">
        <f t="shared" si="100"/>
        <v>0</v>
      </c>
      <c r="BW421" s="49">
        <f t="shared" si="101"/>
        <v>0</v>
      </c>
      <c r="BX421" s="49">
        <f t="shared" si="102"/>
        <v>0</v>
      </c>
      <c r="BY421" s="36"/>
      <c r="BZ421" s="36"/>
      <c r="CA421" s="36"/>
      <c r="CB421" s="36"/>
      <c r="CC421" s="36"/>
      <c r="CD421" s="36"/>
      <c r="CE421" s="36">
        <f t="shared" si="103"/>
        <v>0</v>
      </c>
      <c r="CF421" s="36"/>
      <c r="CG421" s="36"/>
      <c r="CH421" s="36"/>
      <c r="CI421" s="36"/>
      <c r="CJ421" s="36"/>
      <c r="CK421" s="36"/>
      <c r="CL421" s="36"/>
      <c r="CM421" s="36"/>
      <c r="CN421" s="36"/>
      <c r="CO421" s="36"/>
      <c r="CP421" s="36"/>
      <c r="CQ421" s="36">
        <f t="shared" si="104"/>
        <v>0</v>
      </c>
      <c r="CR421" s="36"/>
      <c r="CS421" s="36"/>
      <c r="CT421" s="36"/>
      <c r="CU421" s="36"/>
      <c r="CV421" s="36"/>
      <c r="CW421" s="36"/>
      <c r="CX421" s="59">
        <f t="shared" si="94"/>
        <v>0</v>
      </c>
      <c r="CY421" s="36"/>
      <c r="CZ421" s="36"/>
      <c r="DA421" s="36"/>
      <c r="DB421" s="36"/>
      <c r="DC421" s="36"/>
      <c r="DD421" s="36"/>
      <c r="DE421" s="59">
        <f t="shared" si="105"/>
        <v>0</v>
      </c>
      <c r="DF421" s="59">
        <v>0</v>
      </c>
      <c r="DG421" s="59">
        <v>0</v>
      </c>
      <c r="DH421" s="59"/>
      <c r="DI421" s="59"/>
      <c r="DJ421" s="59"/>
      <c r="DK421" s="59"/>
      <c r="DL421" s="59"/>
      <c r="DM421" s="23"/>
    </row>
    <row r="422" s="9" customFormat="1" ht="70" customHeight="1" spans="1:117">
      <c r="A422" s="23"/>
      <c r="B422" s="23"/>
      <c r="C422" s="23"/>
      <c r="D422" s="23"/>
      <c r="E422" s="23"/>
      <c r="F422" s="23"/>
      <c r="G422" s="23"/>
      <c r="H422" s="23"/>
      <c r="I422" s="23"/>
      <c r="J422" s="23"/>
      <c r="K422" s="23"/>
      <c r="L422" s="23"/>
      <c r="M422" s="23"/>
      <c r="N422" s="23"/>
      <c r="O422" s="23"/>
      <c r="P422" s="23"/>
      <c r="Q422" s="23">
        <f>SUBTOTAL(103,$W$7:W422)*1</f>
        <v>416</v>
      </c>
      <c r="R422" s="23" t="s">
        <v>4453</v>
      </c>
      <c r="S422" s="23"/>
      <c r="T422" s="30"/>
      <c r="U422" s="23"/>
      <c r="V422" s="23" t="s">
        <v>4454</v>
      </c>
      <c r="W422" s="23" t="s">
        <v>3594</v>
      </c>
      <c r="X422" s="23" t="s">
        <v>192</v>
      </c>
      <c r="Y422" s="23" t="s">
        <v>244</v>
      </c>
      <c r="Z422" s="23" t="s">
        <v>262</v>
      </c>
      <c r="AA422" s="23" t="s">
        <v>3579</v>
      </c>
      <c r="AB422" s="23" t="s">
        <v>196</v>
      </c>
      <c r="AC422" s="23" t="s">
        <v>3595</v>
      </c>
      <c r="AD422" s="23" t="s">
        <v>3596</v>
      </c>
      <c r="AE422" s="23" t="s">
        <v>3597</v>
      </c>
      <c r="AF422" s="23" t="s">
        <v>3596</v>
      </c>
      <c r="AG422" s="23" t="s">
        <v>3534</v>
      </c>
      <c r="AH422" s="23" t="s">
        <v>268</v>
      </c>
      <c r="AI422" s="23" t="s">
        <v>225</v>
      </c>
      <c r="AJ422" s="23" t="s">
        <v>3503</v>
      </c>
      <c r="AK422" s="23" t="s">
        <v>3585</v>
      </c>
      <c r="AL422" s="23" t="s">
        <v>3598</v>
      </c>
      <c r="AM422" s="33" t="s">
        <v>273</v>
      </c>
      <c r="AN422" s="33" t="s">
        <v>3506</v>
      </c>
      <c r="AO422" s="23" t="s">
        <v>274</v>
      </c>
      <c r="AP422" s="23" t="s">
        <v>64</v>
      </c>
      <c r="AQ422" s="23">
        <v>2024</v>
      </c>
      <c r="AR422" s="23" t="s">
        <v>209</v>
      </c>
      <c r="AS422" s="23">
        <v>2024.06</v>
      </c>
      <c r="AT422" s="23">
        <v>2024.12</v>
      </c>
      <c r="AU422" s="36">
        <v>30</v>
      </c>
      <c r="AV422" s="36">
        <v>30</v>
      </c>
      <c r="AW422" s="36">
        <f t="shared" si="96"/>
        <v>0</v>
      </c>
      <c r="AX422" s="36">
        <f t="shared" si="92"/>
        <v>30</v>
      </c>
      <c r="AY422" s="36">
        <v>0</v>
      </c>
      <c r="AZ422" s="36"/>
      <c r="BA422" s="40">
        <v>847</v>
      </c>
      <c r="BB422" s="40">
        <v>88</v>
      </c>
      <c r="BC422" s="23" t="s">
        <v>210</v>
      </c>
      <c r="BD422" s="23" t="s">
        <v>210</v>
      </c>
      <c r="BE422" s="23" t="s">
        <v>211</v>
      </c>
      <c r="BF422" s="23" t="s">
        <v>210</v>
      </c>
      <c r="BG422" s="23" t="s">
        <v>212</v>
      </c>
      <c r="BH422" s="23" t="s">
        <v>209</v>
      </c>
      <c r="BI422" s="23" t="s">
        <v>210</v>
      </c>
      <c r="BJ422" s="23"/>
      <c r="BK422" s="23" t="s">
        <v>210</v>
      </c>
      <c r="BL422" s="23"/>
      <c r="BM422" s="23" t="s">
        <v>3599</v>
      </c>
      <c r="BN422" s="23">
        <v>13996926909</v>
      </c>
      <c r="BO422" s="23" t="s">
        <v>4454</v>
      </c>
      <c r="BP422" s="23"/>
      <c r="BQ422" s="49">
        <f t="shared" si="97"/>
        <v>0</v>
      </c>
      <c r="BR422" s="49">
        <f t="shared" si="95"/>
        <v>0</v>
      </c>
      <c r="BS422" s="49">
        <f t="shared" si="98"/>
        <v>0</v>
      </c>
      <c r="BT422" s="49">
        <f t="shared" si="99"/>
        <v>0</v>
      </c>
      <c r="BU422" s="49">
        <f t="shared" si="93"/>
        <v>0</v>
      </c>
      <c r="BV422" s="49">
        <f t="shared" si="100"/>
        <v>0</v>
      </c>
      <c r="BW422" s="49">
        <f t="shared" si="101"/>
        <v>0</v>
      </c>
      <c r="BX422" s="49">
        <f t="shared" si="102"/>
        <v>0</v>
      </c>
      <c r="BY422" s="36"/>
      <c r="BZ422" s="36"/>
      <c r="CA422" s="36"/>
      <c r="CB422" s="36"/>
      <c r="CC422" s="36"/>
      <c r="CD422" s="36"/>
      <c r="CE422" s="36">
        <f t="shared" si="103"/>
        <v>0</v>
      </c>
      <c r="CF422" s="36"/>
      <c r="CG422" s="36"/>
      <c r="CH422" s="36"/>
      <c r="CI422" s="36"/>
      <c r="CJ422" s="36"/>
      <c r="CK422" s="36"/>
      <c r="CL422" s="36"/>
      <c r="CM422" s="36"/>
      <c r="CN422" s="36"/>
      <c r="CO422" s="36"/>
      <c r="CP422" s="36"/>
      <c r="CQ422" s="36">
        <f t="shared" si="104"/>
        <v>0</v>
      </c>
      <c r="CR422" s="36"/>
      <c r="CS422" s="36"/>
      <c r="CT422" s="36"/>
      <c r="CU422" s="36"/>
      <c r="CV422" s="36"/>
      <c r="CW422" s="36"/>
      <c r="CX422" s="59">
        <f t="shared" si="94"/>
        <v>0</v>
      </c>
      <c r="CY422" s="36"/>
      <c r="CZ422" s="36"/>
      <c r="DA422" s="36"/>
      <c r="DB422" s="36"/>
      <c r="DC422" s="36"/>
      <c r="DD422" s="36"/>
      <c r="DE422" s="59">
        <f t="shared" si="105"/>
        <v>0</v>
      </c>
      <c r="DF422" s="59">
        <v>0</v>
      </c>
      <c r="DG422" s="59">
        <v>0</v>
      </c>
      <c r="DH422" s="59"/>
      <c r="DI422" s="59"/>
      <c r="DJ422" s="59"/>
      <c r="DK422" s="59"/>
      <c r="DL422" s="59"/>
      <c r="DM422" s="23"/>
    </row>
    <row r="423" s="9" customFormat="1" ht="70" customHeight="1" spans="1:117">
      <c r="A423" s="23"/>
      <c r="B423" s="23"/>
      <c r="C423" s="23"/>
      <c r="D423" s="23"/>
      <c r="E423" s="23"/>
      <c r="F423" s="23"/>
      <c r="G423" s="23"/>
      <c r="H423" s="23"/>
      <c r="I423" s="23"/>
      <c r="J423" s="23"/>
      <c r="K423" s="23"/>
      <c r="L423" s="23"/>
      <c r="M423" s="23"/>
      <c r="N423" s="23"/>
      <c r="O423" s="23"/>
      <c r="P423" s="23"/>
      <c r="Q423" s="23">
        <f>SUBTOTAL(103,$W$7:W423)*1</f>
        <v>417</v>
      </c>
      <c r="R423" s="23" t="s">
        <v>4453</v>
      </c>
      <c r="S423" s="23"/>
      <c r="T423" s="23"/>
      <c r="U423" s="23"/>
      <c r="V423" s="23" t="s">
        <v>4454</v>
      </c>
      <c r="W423" s="23" t="s">
        <v>3600</v>
      </c>
      <c r="X423" s="23" t="s">
        <v>192</v>
      </c>
      <c r="Y423" s="23" t="s">
        <v>244</v>
      </c>
      <c r="Z423" s="23" t="s">
        <v>262</v>
      </c>
      <c r="AA423" s="23" t="s">
        <v>3579</v>
      </c>
      <c r="AB423" s="23" t="s">
        <v>196</v>
      </c>
      <c r="AC423" s="23" t="s">
        <v>3595</v>
      </c>
      <c r="AD423" s="23" t="s">
        <v>3601</v>
      </c>
      <c r="AE423" s="23" t="s">
        <v>3597</v>
      </c>
      <c r="AF423" s="23" t="s">
        <v>3601</v>
      </c>
      <c r="AG423" s="23" t="s">
        <v>3534</v>
      </c>
      <c r="AH423" s="23" t="s">
        <v>268</v>
      </c>
      <c r="AI423" s="23" t="s">
        <v>225</v>
      </c>
      <c r="AJ423" s="23" t="s">
        <v>3503</v>
      </c>
      <c r="AK423" s="23" t="s">
        <v>3585</v>
      </c>
      <c r="AL423" s="23" t="s">
        <v>3602</v>
      </c>
      <c r="AM423" s="33" t="s">
        <v>273</v>
      </c>
      <c r="AN423" s="33" t="s">
        <v>3506</v>
      </c>
      <c r="AO423" s="23" t="s">
        <v>274</v>
      </c>
      <c r="AP423" s="23" t="s">
        <v>64</v>
      </c>
      <c r="AQ423" s="23">
        <v>2024</v>
      </c>
      <c r="AR423" s="23" t="s">
        <v>209</v>
      </c>
      <c r="AS423" s="23">
        <v>2024.06</v>
      </c>
      <c r="AT423" s="23">
        <v>2024.12</v>
      </c>
      <c r="AU423" s="36">
        <v>30</v>
      </c>
      <c r="AV423" s="36">
        <v>30</v>
      </c>
      <c r="AW423" s="36">
        <f t="shared" si="96"/>
        <v>0</v>
      </c>
      <c r="AX423" s="36">
        <f t="shared" si="92"/>
        <v>30</v>
      </c>
      <c r="AY423" s="36">
        <v>0</v>
      </c>
      <c r="AZ423" s="36"/>
      <c r="BA423" s="40">
        <v>405</v>
      </c>
      <c r="BB423" s="40">
        <v>103</v>
      </c>
      <c r="BC423" s="23" t="s">
        <v>210</v>
      </c>
      <c r="BD423" s="23" t="s">
        <v>210</v>
      </c>
      <c r="BE423" s="23" t="s">
        <v>211</v>
      </c>
      <c r="BF423" s="23" t="s">
        <v>210</v>
      </c>
      <c r="BG423" s="23" t="s">
        <v>212</v>
      </c>
      <c r="BH423" s="23" t="s">
        <v>209</v>
      </c>
      <c r="BI423" s="23" t="s">
        <v>210</v>
      </c>
      <c r="BJ423" s="23"/>
      <c r="BK423" s="23" t="s">
        <v>210</v>
      </c>
      <c r="BL423" s="23"/>
      <c r="BM423" s="23" t="s">
        <v>3599</v>
      </c>
      <c r="BN423" s="23">
        <v>13996926909</v>
      </c>
      <c r="BO423" s="23" t="s">
        <v>4454</v>
      </c>
      <c r="BP423" s="23"/>
      <c r="BQ423" s="49">
        <f t="shared" si="97"/>
        <v>0</v>
      </c>
      <c r="BR423" s="49">
        <f t="shared" si="95"/>
        <v>0</v>
      </c>
      <c r="BS423" s="49">
        <f t="shared" si="98"/>
        <v>0</v>
      </c>
      <c r="BT423" s="49">
        <f t="shared" si="99"/>
        <v>0</v>
      </c>
      <c r="BU423" s="49">
        <f t="shared" si="93"/>
        <v>0</v>
      </c>
      <c r="BV423" s="49">
        <f t="shared" si="100"/>
        <v>0</v>
      </c>
      <c r="BW423" s="49">
        <f t="shared" si="101"/>
        <v>0</v>
      </c>
      <c r="BX423" s="49">
        <f t="shared" si="102"/>
        <v>0</v>
      </c>
      <c r="BY423" s="36"/>
      <c r="BZ423" s="36"/>
      <c r="CA423" s="36"/>
      <c r="CB423" s="36"/>
      <c r="CC423" s="36"/>
      <c r="CD423" s="36"/>
      <c r="CE423" s="36">
        <f t="shared" si="103"/>
        <v>0</v>
      </c>
      <c r="CF423" s="36"/>
      <c r="CG423" s="36"/>
      <c r="CH423" s="36"/>
      <c r="CI423" s="36"/>
      <c r="CJ423" s="36"/>
      <c r="CK423" s="36"/>
      <c r="CL423" s="36"/>
      <c r="CM423" s="36"/>
      <c r="CN423" s="36"/>
      <c r="CO423" s="36"/>
      <c r="CP423" s="36"/>
      <c r="CQ423" s="36">
        <f t="shared" si="104"/>
        <v>0</v>
      </c>
      <c r="CR423" s="36"/>
      <c r="CS423" s="36"/>
      <c r="CT423" s="36"/>
      <c r="CU423" s="36"/>
      <c r="CV423" s="36"/>
      <c r="CW423" s="36"/>
      <c r="CX423" s="59">
        <f t="shared" si="94"/>
        <v>0</v>
      </c>
      <c r="CY423" s="36"/>
      <c r="CZ423" s="36"/>
      <c r="DA423" s="36"/>
      <c r="DB423" s="36"/>
      <c r="DC423" s="36"/>
      <c r="DD423" s="36"/>
      <c r="DE423" s="59">
        <f t="shared" si="105"/>
        <v>0</v>
      </c>
      <c r="DF423" s="59">
        <v>0</v>
      </c>
      <c r="DG423" s="59">
        <v>0</v>
      </c>
      <c r="DH423" s="59"/>
      <c r="DI423" s="59"/>
      <c r="DJ423" s="59"/>
      <c r="DK423" s="59"/>
      <c r="DL423" s="59"/>
      <c r="DM423" s="23"/>
    </row>
    <row r="424" s="9" customFormat="1" ht="70" customHeight="1" spans="1:117">
      <c r="A424" s="23"/>
      <c r="B424" s="23"/>
      <c r="C424" s="23"/>
      <c r="D424" s="23"/>
      <c r="E424" s="23"/>
      <c r="F424" s="23"/>
      <c r="G424" s="23"/>
      <c r="H424" s="23"/>
      <c r="I424" s="23"/>
      <c r="J424" s="23"/>
      <c r="K424" s="23"/>
      <c r="L424" s="23"/>
      <c r="M424" s="23"/>
      <c r="N424" s="23"/>
      <c r="O424" s="23"/>
      <c r="P424" s="23"/>
      <c r="Q424" s="23">
        <f>SUBTOTAL(103,$W$7:W424)*1</f>
        <v>418</v>
      </c>
      <c r="R424" s="23" t="s">
        <v>4453</v>
      </c>
      <c r="S424" s="23"/>
      <c r="T424" s="30"/>
      <c r="U424" s="23"/>
      <c r="V424" s="23" t="s">
        <v>4454</v>
      </c>
      <c r="W424" s="23" t="s">
        <v>3603</v>
      </c>
      <c r="X424" s="23" t="s">
        <v>192</v>
      </c>
      <c r="Y424" s="23" t="s">
        <v>244</v>
      </c>
      <c r="Z424" s="23" t="s">
        <v>262</v>
      </c>
      <c r="AA424" s="23" t="s">
        <v>3604</v>
      </c>
      <c r="AB424" s="23" t="s">
        <v>196</v>
      </c>
      <c r="AC424" s="23" t="s">
        <v>3605</v>
      </c>
      <c r="AD424" s="23" t="s">
        <v>3606</v>
      </c>
      <c r="AE424" s="23" t="s">
        <v>3597</v>
      </c>
      <c r="AF424" s="23" t="s">
        <v>3606</v>
      </c>
      <c r="AG424" s="23" t="s">
        <v>3607</v>
      </c>
      <c r="AH424" s="23" t="s">
        <v>268</v>
      </c>
      <c r="AI424" s="23" t="s">
        <v>225</v>
      </c>
      <c r="AJ424" s="23" t="s">
        <v>461</v>
      </c>
      <c r="AK424" s="23" t="s">
        <v>3608</v>
      </c>
      <c r="AL424" s="23" t="s">
        <v>3609</v>
      </c>
      <c r="AM424" s="33" t="s">
        <v>273</v>
      </c>
      <c r="AN424" s="33" t="s">
        <v>3506</v>
      </c>
      <c r="AO424" s="23" t="s">
        <v>274</v>
      </c>
      <c r="AP424" s="23" t="s">
        <v>64</v>
      </c>
      <c r="AQ424" s="23">
        <v>2024</v>
      </c>
      <c r="AR424" s="23" t="s">
        <v>209</v>
      </c>
      <c r="AS424" s="23">
        <v>2024.06</v>
      </c>
      <c r="AT424" s="23">
        <v>2024.12</v>
      </c>
      <c r="AU424" s="36">
        <v>6</v>
      </c>
      <c r="AV424" s="36">
        <v>6</v>
      </c>
      <c r="AW424" s="36">
        <f t="shared" si="96"/>
        <v>0</v>
      </c>
      <c r="AX424" s="36">
        <f t="shared" si="92"/>
        <v>6</v>
      </c>
      <c r="AY424" s="36">
        <v>0</v>
      </c>
      <c r="AZ424" s="36"/>
      <c r="BA424" s="40">
        <v>41</v>
      </c>
      <c r="BB424" s="40">
        <v>4</v>
      </c>
      <c r="BC424" s="23" t="s">
        <v>210</v>
      </c>
      <c r="BD424" s="23" t="s">
        <v>210</v>
      </c>
      <c r="BE424" s="23" t="s">
        <v>211</v>
      </c>
      <c r="BF424" s="23" t="s">
        <v>210</v>
      </c>
      <c r="BG424" s="23" t="s">
        <v>212</v>
      </c>
      <c r="BH424" s="23" t="s">
        <v>209</v>
      </c>
      <c r="BI424" s="23" t="s">
        <v>210</v>
      </c>
      <c r="BJ424" s="23"/>
      <c r="BK424" s="23" t="s">
        <v>210</v>
      </c>
      <c r="BL424" s="23"/>
      <c r="BM424" s="23" t="s">
        <v>3599</v>
      </c>
      <c r="BN424" s="23">
        <v>13996926909</v>
      </c>
      <c r="BO424" s="23" t="s">
        <v>4454</v>
      </c>
      <c r="BP424" s="23"/>
      <c r="BQ424" s="49">
        <f t="shared" si="97"/>
        <v>0</v>
      </c>
      <c r="BR424" s="49">
        <f t="shared" si="95"/>
        <v>0</v>
      </c>
      <c r="BS424" s="49">
        <f t="shared" si="98"/>
        <v>0</v>
      </c>
      <c r="BT424" s="49">
        <f t="shared" si="99"/>
        <v>0</v>
      </c>
      <c r="BU424" s="49">
        <f t="shared" si="93"/>
        <v>0</v>
      </c>
      <c r="BV424" s="49">
        <f t="shared" si="100"/>
        <v>0</v>
      </c>
      <c r="BW424" s="49">
        <f t="shared" si="101"/>
        <v>0</v>
      </c>
      <c r="BX424" s="49">
        <f t="shared" si="102"/>
        <v>0</v>
      </c>
      <c r="BY424" s="36"/>
      <c r="BZ424" s="36"/>
      <c r="CA424" s="36"/>
      <c r="CB424" s="36"/>
      <c r="CC424" s="36"/>
      <c r="CD424" s="36"/>
      <c r="CE424" s="36">
        <f t="shared" si="103"/>
        <v>0</v>
      </c>
      <c r="CF424" s="36"/>
      <c r="CG424" s="36"/>
      <c r="CH424" s="36"/>
      <c r="CI424" s="36"/>
      <c r="CJ424" s="36"/>
      <c r="CK424" s="36"/>
      <c r="CL424" s="36"/>
      <c r="CM424" s="36"/>
      <c r="CN424" s="36"/>
      <c r="CO424" s="36"/>
      <c r="CP424" s="36"/>
      <c r="CQ424" s="36">
        <f t="shared" si="104"/>
        <v>0</v>
      </c>
      <c r="CR424" s="36"/>
      <c r="CS424" s="36"/>
      <c r="CT424" s="36"/>
      <c r="CU424" s="36"/>
      <c r="CV424" s="36"/>
      <c r="CW424" s="36"/>
      <c r="CX424" s="59">
        <f t="shared" si="94"/>
        <v>0</v>
      </c>
      <c r="CY424" s="36"/>
      <c r="CZ424" s="36"/>
      <c r="DA424" s="36"/>
      <c r="DB424" s="36"/>
      <c r="DC424" s="36"/>
      <c r="DD424" s="36"/>
      <c r="DE424" s="59">
        <f t="shared" si="105"/>
        <v>0</v>
      </c>
      <c r="DF424" s="59">
        <v>0</v>
      </c>
      <c r="DG424" s="59">
        <v>0</v>
      </c>
      <c r="DH424" s="59"/>
      <c r="DI424" s="59"/>
      <c r="DJ424" s="59"/>
      <c r="DK424" s="59"/>
      <c r="DL424" s="59"/>
      <c r="DM424" s="23"/>
    </row>
    <row r="425" s="9" customFormat="1" ht="70" customHeight="1" spans="1:117">
      <c r="A425" s="23"/>
      <c r="B425" s="23"/>
      <c r="C425" s="23"/>
      <c r="D425" s="23"/>
      <c r="E425" s="23"/>
      <c r="F425" s="23"/>
      <c r="G425" s="23"/>
      <c r="H425" s="23"/>
      <c r="I425" s="23"/>
      <c r="J425" s="23"/>
      <c r="K425" s="23"/>
      <c r="L425" s="23"/>
      <c r="M425" s="23"/>
      <c r="N425" s="23"/>
      <c r="O425" s="23"/>
      <c r="P425" s="23"/>
      <c r="Q425" s="23">
        <f>SUBTOTAL(103,$W$7:W425)*1</f>
        <v>419</v>
      </c>
      <c r="R425" s="23" t="s">
        <v>4453</v>
      </c>
      <c r="S425" s="23"/>
      <c r="T425" s="23"/>
      <c r="U425" s="23"/>
      <c r="V425" s="23" t="s">
        <v>4454</v>
      </c>
      <c r="W425" s="23" t="s">
        <v>3610</v>
      </c>
      <c r="X425" s="23" t="s">
        <v>192</v>
      </c>
      <c r="Y425" s="23" t="s">
        <v>244</v>
      </c>
      <c r="Z425" s="23" t="s">
        <v>262</v>
      </c>
      <c r="AA425" s="23" t="s">
        <v>3579</v>
      </c>
      <c r="AB425" s="23" t="s">
        <v>196</v>
      </c>
      <c r="AC425" s="23" t="s">
        <v>3611</v>
      </c>
      <c r="AD425" s="23" t="s">
        <v>3612</v>
      </c>
      <c r="AE425" s="23" t="s">
        <v>3597</v>
      </c>
      <c r="AF425" s="23" t="s">
        <v>3612</v>
      </c>
      <c r="AG425" s="23" t="s">
        <v>3534</v>
      </c>
      <c r="AH425" s="23" t="s">
        <v>268</v>
      </c>
      <c r="AI425" s="23" t="s">
        <v>225</v>
      </c>
      <c r="AJ425" s="23" t="s">
        <v>3503</v>
      </c>
      <c r="AK425" s="23" t="s">
        <v>3585</v>
      </c>
      <c r="AL425" s="23" t="s">
        <v>3613</v>
      </c>
      <c r="AM425" s="33" t="s">
        <v>273</v>
      </c>
      <c r="AN425" s="33" t="s">
        <v>3506</v>
      </c>
      <c r="AO425" s="23" t="s">
        <v>274</v>
      </c>
      <c r="AP425" s="23" t="s">
        <v>64</v>
      </c>
      <c r="AQ425" s="23">
        <v>2024</v>
      </c>
      <c r="AR425" s="23" t="s">
        <v>209</v>
      </c>
      <c r="AS425" s="23">
        <v>2024.06</v>
      </c>
      <c r="AT425" s="23">
        <v>2024.12</v>
      </c>
      <c r="AU425" s="36">
        <v>30</v>
      </c>
      <c r="AV425" s="36">
        <v>30</v>
      </c>
      <c r="AW425" s="36">
        <f t="shared" si="96"/>
        <v>0</v>
      </c>
      <c r="AX425" s="36">
        <f t="shared" si="92"/>
        <v>30</v>
      </c>
      <c r="AY425" s="36">
        <v>0</v>
      </c>
      <c r="AZ425" s="36"/>
      <c r="BA425" s="40">
        <v>340</v>
      </c>
      <c r="BB425" s="40">
        <v>68</v>
      </c>
      <c r="BC425" s="23" t="s">
        <v>210</v>
      </c>
      <c r="BD425" s="23" t="s">
        <v>210</v>
      </c>
      <c r="BE425" s="23" t="s">
        <v>211</v>
      </c>
      <c r="BF425" s="23" t="s">
        <v>210</v>
      </c>
      <c r="BG425" s="23" t="s">
        <v>212</v>
      </c>
      <c r="BH425" s="23" t="s">
        <v>209</v>
      </c>
      <c r="BI425" s="23" t="s">
        <v>210</v>
      </c>
      <c r="BJ425" s="23"/>
      <c r="BK425" s="23" t="s">
        <v>210</v>
      </c>
      <c r="BL425" s="23"/>
      <c r="BM425" s="23" t="s">
        <v>3614</v>
      </c>
      <c r="BN425" s="23">
        <v>15730879748</v>
      </c>
      <c r="BO425" s="23" t="s">
        <v>4454</v>
      </c>
      <c r="BP425" s="23"/>
      <c r="BQ425" s="49">
        <f t="shared" si="97"/>
        <v>0</v>
      </c>
      <c r="BR425" s="49">
        <f t="shared" si="95"/>
        <v>0</v>
      </c>
      <c r="BS425" s="49">
        <f t="shared" si="98"/>
        <v>0</v>
      </c>
      <c r="BT425" s="49">
        <f t="shared" si="99"/>
        <v>0</v>
      </c>
      <c r="BU425" s="49">
        <f t="shared" si="93"/>
        <v>0</v>
      </c>
      <c r="BV425" s="49">
        <f t="shared" si="100"/>
        <v>0</v>
      </c>
      <c r="BW425" s="49">
        <f t="shared" si="101"/>
        <v>0</v>
      </c>
      <c r="BX425" s="49">
        <f t="shared" si="102"/>
        <v>0</v>
      </c>
      <c r="BY425" s="36"/>
      <c r="BZ425" s="36"/>
      <c r="CA425" s="36"/>
      <c r="CB425" s="36"/>
      <c r="CC425" s="36"/>
      <c r="CD425" s="36"/>
      <c r="CE425" s="36">
        <f t="shared" si="103"/>
        <v>0</v>
      </c>
      <c r="CF425" s="36"/>
      <c r="CG425" s="36"/>
      <c r="CH425" s="36"/>
      <c r="CI425" s="36"/>
      <c r="CJ425" s="36"/>
      <c r="CK425" s="36"/>
      <c r="CL425" s="36"/>
      <c r="CM425" s="36"/>
      <c r="CN425" s="36"/>
      <c r="CO425" s="36"/>
      <c r="CP425" s="36"/>
      <c r="CQ425" s="36">
        <f t="shared" si="104"/>
        <v>0</v>
      </c>
      <c r="CR425" s="36"/>
      <c r="CS425" s="36"/>
      <c r="CT425" s="36"/>
      <c r="CU425" s="36"/>
      <c r="CV425" s="36"/>
      <c r="CW425" s="36"/>
      <c r="CX425" s="59">
        <f t="shared" si="94"/>
        <v>0</v>
      </c>
      <c r="CY425" s="36"/>
      <c r="CZ425" s="36"/>
      <c r="DA425" s="36"/>
      <c r="DB425" s="36"/>
      <c r="DC425" s="36"/>
      <c r="DD425" s="36"/>
      <c r="DE425" s="59">
        <f t="shared" si="105"/>
        <v>0</v>
      </c>
      <c r="DF425" s="59">
        <v>0</v>
      </c>
      <c r="DG425" s="59">
        <v>0</v>
      </c>
      <c r="DH425" s="59"/>
      <c r="DI425" s="59"/>
      <c r="DJ425" s="59"/>
      <c r="DK425" s="59"/>
      <c r="DL425" s="59"/>
      <c r="DM425" s="23"/>
    </row>
    <row r="426" s="9" customFormat="1" ht="70" customHeight="1" spans="1:117">
      <c r="A426" s="23"/>
      <c r="B426" s="23"/>
      <c r="C426" s="23"/>
      <c r="D426" s="23"/>
      <c r="E426" s="23"/>
      <c r="F426" s="23"/>
      <c r="G426" s="23"/>
      <c r="H426" s="23"/>
      <c r="I426" s="23"/>
      <c r="J426" s="23"/>
      <c r="K426" s="23"/>
      <c r="L426" s="23"/>
      <c r="M426" s="23"/>
      <c r="N426" s="23"/>
      <c r="O426" s="23"/>
      <c r="P426" s="23"/>
      <c r="Q426" s="23">
        <f>SUBTOTAL(103,$W$7:W426)*1</f>
        <v>420</v>
      </c>
      <c r="R426" s="23" t="s">
        <v>4453</v>
      </c>
      <c r="S426" s="23"/>
      <c r="T426" s="30"/>
      <c r="U426" s="23"/>
      <c r="V426" s="23" t="s">
        <v>4454</v>
      </c>
      <c r="W426" s="23" t="s">
        <v>3615</v>
      </c>
      <c r="X426" s="23" t="s">
        <v>192</v>
      </c>
      <c r="Y426" s="23" t="s">
        <v>244</v>
      </c>
      <c r="Z426" s="23" t="s">
        <v>262</v>
      </c>
      <c r="AA426" s="23" t="s">
        <v>3579</v>
      </c>
      <c r="AB426" s="23" t="s">
        <v>196</v>
      </c>
      <c r="AC426" s="23" t="s">
        <v>3616</v>
      </c>
      <c r="AD426" s="23" t="s">
        <v>3617</v>
      </c>
      <c r="AE426" s="23" t="s">
        <v>3597</v>
      </c>
      <c r="AF426" s="23" t="s">
        <v>3617</v>
      </c>
      <c r="AG426" s="23" t="s">
        <v>3534</v>
      </c>
      <c r="AH426" s="23" t="s">
        <v>268</v>
      </c>
      <c r="AI426" s="23" t="s">
        <v>225</v>
      </c>
      <c r="AJ426" s="23" t="s">
        <v>3503</v>
      </c>
      <c r="AK426" s="23" t="s">
        <v>3585</v>
      </c>
      <c r="AL426" s="23" t="s">
        <v>3618</v>
      </c>
      <c r="AM426" s="33" t="s">
        <v>273</v>
      </c>
      <c r="AN426" s="33" t="s">
        <v>3506</v>
      </c>
      <c r="AO426" s="23" t="s">
        <v>274</v>
      </c>
      <c r="AP426" s="23" t="s">
        <v>64</v>
      </c>
      <c r="AQ426" s="23">
        <v>2024</v>
      </c>
      <c r="AR426" s="23" t="s">
        <v>209</v>
      </c>
      <c r="AS426" s="23">
        <v>2024.06</v>
      </c>
      <c r="AT426" s="23">
        <v>2024.12</v>
      </c>
      <c r="AU426" s="36">
        <v>30</v>
      </c>
      <c r="AV426" s="36">
        <v>30</v>
      </c>
      <c r="AW426" s="36">
        <f t="shared" si="96"/>
        <v>0</v>
      </c>
      <c r="AX426" s="36">
        <f t="shared" si="92"/>
        <v>30</v>
      </c>
      <c r="AY426" s="36">
        <v>0</v>
      </c>
      <c r="AZ426" s="36"/>
      <c r="BA426" s="40">
        <v>451</v>
      </c>
      <c r="BB426" s="40">
        <v>89</v>
      </c>
      <c r="BC426" s="23" t="s">
        <v>210</v>
      </c>
      <c r="BD426" s="23" t="s">
        <v>210</v>
      </c>
      <c r="BE426" s="23" t="s">
        <v>211</v>
      </c>
      <c r="BF426" s="23" t="s">
        <v>210</v>
      </c>
      <c r="BG426" s="23" t="s">
        <v>212</v>
      </c>
      <c r="BH426" s="23" t="s">
        <v>209</v>
      </c>
      <c r="BI426" s="23" t="s">
        <v>210</v>
      </c>
      <c r="BJ426" s="23"/>
      <c r="BK426" s="23" t="s">
        <v>210</v>
      </c>
      <c r="BL426" s="23"/>
      <c r="BM426" s="23" t="s">
        <v>3614</v>
      </c>
      <c r="BN426" s="23">
        <v>15730879748</v>
      </c>
      <c r="BO426" s="23" t="s">
        <v>4454</v>
      </c>
      <c r="BP426" s="23"/>
      <c r="BQ426" s="49">
        <f t="shared" si="97"/>
        <v>0</v>
      </c>
      <c r="BR426" s="49">
        <f t="shared" si="95"/>
        <v>0</v>
      </c>
      <c r="BS426" s="49">
        <f t="shared" si="98"/>
        <v>0</v>
      </c>
      <c r="BT426" s="49">
        <f t="shared" si="99"/>
        <v>0</v>
      </c>
      <c r="BU426" s="49">
        <f t="shared" si="93"/>
        <v>0</v>
      </c>
      <c r="BV426" s="49">
        <f t="shared" si="100"/>
        <v>0</v>
      </c>
      <c r="BW426" s="49">
        <f t="shared" si="101"/>
        <v>0</v>
      </c>
      <c r="BX426" s="49">
        <f t="shared" si="102"/>
        <v>0</v>
      </c>
      <c r="BY426" s="36"/>
      <c r="BZ426" s="36"/>
      <c r="CA426" s="36"/>
      <c r="CB426" s="36"/>
      <c r="CC426" s="36"/>
      <c r="CD426" s="36"/>
      <c r="CE426" s="36">
        <f t="shared" si="103"/>
        <v>0</v>
      </c>
      <c r="CF426" s="36"/>
      <c r="CG426" s="36"/>
      <c r="CH426" s="36"/>
      <c r="CI426" s="36"/>
      <c r="CJ426" s="36"/>
      <c r="CK426" s="36"/>
      <c r="CL426" s="36"/>
      <c r="CM426" s="36"/>
      <c r="CN426" s="36"/>
      <c r="CO426" s="36"/>
      <c r="CP426" s="36"/>
      <c r="CQ426" s="36">
        <f t="shared" si="104"/>
        <v>0</v>
      </c>
      <c r="CR426" s="36"/>
      <c r="CS426" s="36"/>
      <c r="CT426" s="36"/>
      <c r="CU426" s="36"/>
      <c r="CV426" s="36"/>
      <c r="CW426" s="36"/>
      <c r="CX426" s="59">
        <f t="shared" si="94"/>
        <v>0</v>
      </c>
      <c r="CY426" s="36"/>
      <c r="CZ426" s="36"/>
      <c r="DA426" s="36"/>
      <c r="DB426" s="36"/>
      <c r="DC426" s="36"/>
      <c r="DD426" s="36"/>
      <c r="DE426" s="59">
        <f t="shared" si="105"/>
        <v>0</v>
      </c>
      <c r="DF426" s="59">
        <v>0</v>
      </c>
      <c r="DG426" s="59">
        <v>0</v>
      </c>
      <c r="DH426" s="59"/>
      <c r="DI426" s="59"/>
      <c r="DJ426" s="59"/>
      <c r="DK426" s="59"/>
      <c r="DL426" s="59"/>
      <c r="DM426" s="23"/>
    </row>
    <row r="427" s="9" customFormat="1" ht="70" customHeight="1" spans="1:117">
      <c r="A427" s="23"/>
      <c r="B427" s="23"/>
      <c r="C427" s="23"/>
      <c r="D427" s="23"/>
      <c r="E427" s="23"/>
      <c r="F427" s="23"/>
      <c r="G427" s="23"/>
      <c r="H427" s="23"/>
      <c r="I427" s="23"/>
      <c r="J427" s="23"/>
      <c r="K427" s="23"/>
      <c r="L427" s="23"/>
      <c r="M427" s="23"/>
      <c r="N427" s="23"/>
      <c r="O427" s="23"/>
      <c r="P427" s="23"/>
      <c r="Q427" s="23">
        <f>SUBTOTAL(103,$W$7:W427)*1</f>
        <v>421</v>
      </c>
      <c r="R427" s="23" t="s">
        <v>4453</v>
      </c>
      <c r="S427" s="23"/>
      <c r="T427" s="23"/>
      <c r="U427" s="23"/>
      <c r="V427" s="23" t="s">
        <v>4454</v>
      </c>
      <c r="W427" s="23" t="s">
        <v>3619</v>
      </c>
      <c r="X427" s="23" t="s">
        <v>192</v>
      </c>
      <c r="Y427" s="23" t="s">
        <v>244</v>
      </c>
      <c r="Z427" s="23" t="s">
        <v>262</v>
      </c>
      <c r="AA427" s="23" t="s">
        <v>3620</v>
      </c>
      <c r="AB427" s="23" t="s">
        <v>196</v>
      </c>
      <c r="AC427" s="23" t="s">
        <v>3621</v>
      </c>
      <c r="AD427" s="23" t="s">
        <v>3622</v>
      </c>
      <c r="AE427" s="23" t="s">
        <v>3597</v>
      </c>
      <c r="AF427" s="23" t="s">
        <v>3622</v>
      </c>
      <c r="AG427" s="23" t="s">
        <v>3623</v>
      </c>
      <c r="AH427" s="23" t="s">
        <v>268</v>
      </c>
      <c r="AI427" s="23" t="s">
        <v>225</v>
      </c>
      <c r="AJ427" s="23" t="s">
        <v>461</v>
      </c>
      <c r="AK427" s="23" t="s">
        <v>405</v>
      </c>
      <c r="AL427" s="23" t="s">
        <v>3624</v>
      </c>
      <c r="AM427" s="33" t="s">
        <v>273</v>
      </c>
      <c r="AN427" s="33" t="s">
        <v>3506</v>
      </c>
      <c r="AO427" s="23" t="s">
        <v>274</v>
      </c>
      <c r="AP427" s="23" t="s">
        <v>90</v>
      </c>
      <c r="AQ427" s="23">
        <v>2024</v>
      </c>
      <c r="AR427" s="23" t="s">
        <v>209</v>
      </c>
      <c r="AS427" s="23">
        <v>2024.06</v>
      </c>
      <c r="AT427" s="23">
        <v>2024.12</v>
      </c>
      <c r="AU427" s="36">
        <v>43</v>
      </c>
      <c r="AV427" s="36">
        <v>43</v>
      </c>
      <c r="AW427" s="36">
        <f t="shared" si="96"/>
        <v>0</v>
      </c>
      <c r="AX427" s="36">
        <f t="shared" si="92"/>
        <v>43</v>
      </c>
      <c r="AY427" s="36">
        <v>0</v>
      </c>
      <c r="AZ427" s="36"/>
      <c r="BA427" s="40">
        <v>327</v>
      </c>
      <c r="BB427" s="40">
        <v>0</v>
      </c>
      <c r="BC427" s="23" t="s">
        <v>210</v>
      </c>
      <c r="BD427" s="23" t="s">
        <v>210</v>
      </c>
      <c r="BE427" s="23" t="s">
        <v>211</v>
      </c>
      <c r="BF427" s="23" t="s">
        <v>210</v>
      </c>
      <c r="BG427" s="23" t="s">
        <v>212</v>
      </c>
      <c r="BH427" s="23" t="s">
        <v>209</v>
      </c>
      <c r="BI427" s="23" t="s">
        <v>210</v>
      </c>
      <c r="BJ427" s="23"/>
      <c r="BK427" s="23" t="s">
        <v>210</v>
      </c>
      <c r="BL427" s="23"/>
      <c r="BM427" s="23" t="s">
        <v>3625</v>
      </c>
      <c r="BN427" s="23">
        <v>15123757578</v>
      </c>
      <c r="BO427" s="23" t="s">
        <v>4454</v>
      </c>
      <c r="BP427" s="23"/>
      <c r="BQ427" s="49">
        <f t="shared" si="97"/>
        <v>0</v>
      </c>
      <c r="BR427" s="49">
        <f t="shared" si="95"/>
        <v>0</v>
      </c>
      <c r="BS427" s="49">
        <f t="shared" si="98"/>
        <v>0</v>
      </c>
      <c r="BT427" s="49">
        <f t="shared" si="99"/>
        <v>0</v>
      </c>
      <c r="BU427" s="49">
        <f t="shared" si="93"/>
        <v>0</v>
      </c>
      <c r="BV427" s="49">
        <f t="shared" si="100"/>
        <v>0</v>
      </c>
      <c r="BW427" s="49">
        <f t="shared" si="101"/>
        <v>0</v>
      </c>
      <c r="BX427" s="49">
        <f t="shared" si="102"/>
        <v>0</v>
      </c>
      <c r="BY427" s="36"/>
      <c r="BZ427" s="36"/>
      <c r="CA427" s="36"/>
      <c r="CB427" s="36"/>
      <c r="CC427" s="36"/>
      <c r="CD427" s="36"/>
      <c r="CE427" s="36">
        <f t="shared" si="103"/>
        <v>0</v>
      </c>
      <c r="CF427" s="36"/>
      <c r="CG427" s="36"/>
      <c r="CH427" s="36"/>
      <c r="CI427" s="36"/>
      <c r="CJ427" s="36"/>
      <c r="CK427" s="36"/>
      <c r="CL427" s="36"/>
      <c r="CM427" s="36"/>
      <c r="CN427" s="36"/>
      <c r="CO427" s="36"/>
      <c r="CP427" s="36"/>
      <c r="CQ427" s="36">
        <f t="shared" si="104"/>
        <v>0</v>
      </c>
      <c r="CR427" s="36"/>
      <c r="CS427" s="36"/>
      <c r="CT427" s="36"/>
      <c r="CU427" s="36"/>
      <c r="CV427" s="36"/>
      <c r="CW427" s="36"/>
      <c r="CX427" s="59">
        <f t="shared" si="94"/>
        <v>0</v>
      </c>
      <c r="CY427" s="36"/>
      <c r="CZ427" s="36"/>
      <c r="DA427" s="36"/>
      <c r="DB427" s="36"/>
      <c r="DC427" s="36"/>
      <c r="DD427" s="36"/>
      <c r="DE427" s="59">
        <f t="shared" si="105"/>
        <v>0</v>
      </c>
      <c r="DF427" s="59">
        <v>0</v>
      </c>
      <c r="DG427" s="59">
        <v>0</v>
      </c>
      <c r="DH427" s="59"/>
      <c r="DI427" s="59"/>
      <c r="DJ427" s="59"/>
      <c r="DK427" s="59"/>
      <c r="DL427" s="59"/>
      <c r="DM427" s="23"/>
    </row>
    <row r="428" s="9" customFormat="1" ht="70" customHeight="1" spans="1:117">
      <c r="A428" s="23"/>
      <c r="B428" s="23"/>
      <c r="C428" s="23"/>
      <c r="D428" s="23"/>
      <c r="E428" s="23"/>
      <c r="F428" s="23"/>
      <c r="G428" s="23"/>
      <c r="H428" s="23"/>
      <c r="I428" s="23"/>
      <c r="J428" s="23"/>
      <c r="K428" s="23"/>
      <c r="L428" s="23"/>
      <c r="M428" s="23"/>
      <c r="N428" s="23"/>
      <c r="O428" s="23"/>
      <c r="P428" s="23"/>
      <c r="Q428" s="23">
        <f>SUBTOTAL(103,$W$7:W428)*1</f>
        <v>422</v>
      </c>
      <c r="R428" s="23" t="s">
        <v>4453</v>
      </c>
      <c r="S428" s="23"/>
      <c r="T428" s="30"/>
      <c r="U428" s="23"/>
      <c r="V428" s="23" t="s">
        <v>4454</v>
      </c>
      <c r="W428" s="23" t="s">
        <v>3626</v>
      </c>
      <c r="X428" s="23" t="s">
        <v>192</v>
      </c>
      <c r="Y428" s="23" t="s">
        <v>244</v>
      </c>
      <c r="Z428" s="23" t="s">
        <v>262</v>
      </c>
      <c r="AA428" s="23" t="s">
        <v>3627</v>
      </c>
      <c r="AB428" s="23" t="s">
        <v>196</v>
      </c>
      <c r="AC428" s="23" t="s">
        <v>3628</v>
      </c>
      <c r="AD428" s="23" t="s">
        <v>3629</v>
      </c>
      <c r="AE428" s="23" t="s">
        <v>3597</v>
      </c>
      <c r="AF428" s="23" t="s">
        <v>3629</v>
      </c>
      <c r="AG428" s="23" t="s">
        <v>3630</v>
      </c>
      <c r="AH428" s="23" t="s">
        <v>268</v>
      </c>
      <c r="AI428" s="23" t="s">
        <v>225</v>
      </c>
      <c r="AJ428" s="23" t="s">
        <v>3503</v>
      </c>
      <c r="AK428" s="23" t="s">
        <v>3504</v>
      </c>
      <c r="AL428" s="23" t="s">
        <v>3631</v>
      </c>
      <c r="AM428" s="33" t="s">
        <v>273</v>
      </c>
      <c r="AN428" s="33" t="s">
        <v>3506</v>
      </c>
      <c r="AO428" s="23" t="s">
        <v>274</v>
      </c>
      <c r="AP428" s="23" t="s">
        <v>90</v>
      </c>
      <c r="AQ428" s="23">
        <v>2024</v>
      </c>
      <c r="AR428" s="23" t="s">
        <v>209</v>
      </c>
      <c r="AS428" s="23">
        <v>2024.06</v>
      </c>
      <c r="AT428" s="23">
        <v>2024.12</v>
      </c>
      <c r="AU428" s="36">
        <v>60</v>
      </c>
      <c r="AV428" s="36">
        <v>60</v>
      </c>
      <c r="AW428" s="36">
        <f t="shared" si="96"/>
        <v>0</v>
      </c>
      <c r="AX428" s="36">
        <f t="shared" si="92"/>
        <v>60</v>
      </c>
      <c r="AY428" s="36">
        <v>0</v>
      </c>
      <c r="AZ428" s="36"/>
      <c r="BA428" s="40">
        <v>2447</v>
      </c>
      <c r="BB428" s="40">
        <v>357</v>
      </c>
      <c r="BC428" s="23" t="s">
        <v>210</v>
      </c>
      <c r="BD428" s="23" t="s">
        <v>210</v>
      </c>
      <c r="BE428" s="23" t="s">
        <v>211</v>
      </c>
      <c r="BF428" s="23" t="s">
        <v>210</v>
      </c>
      <c r="BG428" s="23" t="s">
        <v>212</v>
      </c>
      <c r="BH428" s="23" t="s">
        <v>209</v>
      </c>
      <c r="BI428" s="23" t="s">
        <v>210</v>
      </c>
      <c r="BJ428" s="23"/>
      <c r="BK428" s="23" t="s">
        <v>210</v>
      </c>
      <c r="BL428" s="23"/>
      <c r="BM428" s="23" t="s">
        <v>3632</v>
      </c>
      <c r="BN428" s="23">
        <v>18723950774</v>
      </c>
      <c r="BO428" s="23" t="s">
        <v>4454</v>
      </c>
      <c r="BP428" s="23"/>
      <c r="BQ428" s="49">
        <f t="shared" si="97"/>
        <v>0</v>
      </c>
      <c r="BR428" s="49">
        <f t="shared" si="95"/>
        <v>0</v>
      </c>
      <c r="BS428" s="49">
        <f t="shared" si="98"/>
        <v>0</v>
      </c>
      <c r="BT428" s="49">
        <f t="shared" si="99"/>
        <v>0</v>
      </c>
      <c r="BU428" s="49">
        <f t="shared" si="93"/>
        <v>0</v>
      </c>
      <c r="BV428" s="49">
        <f t="shared" si="100"/>
        <v>0</v>
      </c>
      <c r="BW428" s="49">
        <f t="shared" si="101"/>
        <v>0</v>
      </c>
      <c r="BX428" s="49">
        <f t="shared" si="102"/>
        <v>0</v>
      </c>
      <c r="BY428" s="36"/>
      <c r="BZ428" s="36"/>
      <c r="CA428" s="36"/>
      <c r="CB428" s="36"/>
      <c r="CC428" s="36"/>
      <c r="CD428" s="36"/>
      <c r="CE428" s="36">
        <f t="shared" si="103"/>
        <v>0</v>
      </c>
      <c r="CF428" s="36"/>
      <c r="CG428" s="36"/>
      <c r="CH428" s="36"/>
      <c r="CI428" s="36"/>
      <c r="CJ428" s="36"/>
      <c r="CK428" s="36"/>
      <c r="CL428" s="36"/>
      <c r="CM428" s="36"/>
      <c r="CN428" s="36"/>
      <c r="CO428" s="36"/>
      <c r="CP428" s="36"/>
      <c r="CQ428" s="36">
        <f t="shared" si="104"/>
        <v>0</v>
      </c>
      <c r="CR428" s="36"/>
      <c r="CS428" s="36"/>
      <c r="CT428" s="36"/>
      <c r="CU428" s="36"/>
      <c r="CV428" s="36"/>
      <c r="CW428" s="36"/>
      <c r="CX428" s="59">
        <f t="shared" si="94"/>
        <v>0</v>
      </c>
      <c r="CY428" s="36"/>
      <c r="CZ428" s="36"/>
      <c r="DA428" s="36"/>
      <c r="DB428" s="36"/>
      <c r="DC428" s="36"/>
      <c r="DD428" s="36"/>
      <c r="DE428" s="59">
        <f t="shared" si="105"/>
        <v>0</v>
      </c>
      <c r="DF428" s="59">
        <v>0</v>
      </c>
      <c r="DG428" s="59">
        <v>0</v>
      </c>
      <c r="DH428" s="59"/>
      <c r="DI428" s="59"/>
      <c r="DJ428" s="59"/>
      <c r="DK428" s="59"/>
      <c r="DL428" s="59"/>
      <c r="DM428" s="23"/>
    </row>
    <row r="429" s="9" customFormat="1" ht="70" customHeight="1" spans="1:117">
      <c r="A429" s="23"/>
      <c r="B429" s="23"/>
      <c r="C429" s="23"/>
      <c r="D429" s="23"/>
      <c r="E429" s="23"/>
      <c r="F429" s="23"/>
      <c r="G429" s="23"/>
      <c r="H429" s="23"/>
      <c r="I429" s="23"/>
      <c r="J429" s="23"/>
      <c r="K429" s="23"/>
      <c r="L429" s="23"/>
      <c r="M429" s="23"/>
      <c r="N429" s="23"/>
      <c r="O429" s="23"/>
      <c r="P429" s="23"/>
      <c r="Q429" s="23">
        <f>SUBTOTAL(103,$W$7:W429)*1</f>
        <v>423</v>
      </c>
      <c r="R429" s="23" t="s">
        <v>4453</v>
      </c>
      <c r="S429" s="23"/>
      <c r="T429" s="23"/>
      <c r="U429" s="23"/>
      <c r="V429" s="23" t="s">
        <v>4454</v>
      </c>
      <c r="W429" s="23" t="s">
        <v>3633</v>
      </c>
      <c r="X429" s="23" t="s">
        <v>192</v>
      </c>
      <c r="Y429" s="23" t="s">
        <v>244</v>
      </c>
      <c r="Z429" s="23" t="s">
        <v>262</v>
      </c>
      <c r="AA429" s="23" t="s">
        <v>3634</v>
      </c>
      <c r="AB429" s="23" t="s">
        <v>196</v>
      </c>
      <c r="AC429" s="23" t="s">
        <v>3635</v>
      </c>
      <c r="AD429" s="23" t="s">
        <v>3636</v>
      </c>
      <c r="AE429" s="23" t="s">
        <v>3637</v>
      </c>
      <c r="AF429" s="23" t="s">
        <v>3636</v>
      </c>
      <c r="AG429" s="23" t="s">
        <v>3638</v>
      </c>
      <c r="AH429" s="23" t="s">
        <v>268</v>
      </c>
      <c r="AI429" s="23" t="s">
        <v>225</v>
      </c>
      <c r="AJ429" s="23" t="s">
        <v>461</v>
      </c>
      <c r="AK429" s="23" t="s">
        <v>3639</v>
      </c>
      <c r="AL429" s="23" t="s">
        <v>3640</v>
      </c>
      <c r="AM429" s="33" t="s">
        <v>273</v>
      </c>
      <c r="AN429" s="33" t="s">
        <v>3506</v>
      </c>
      <c r="AO429" s="23" t="s">
        <v>274</v>
      </c>
      <c r="AP429" s="23" t="s">
        <v>80</v>
      </c>
      <c r="AQ429" s="23">
        <v>2024</v>
      </c>
      <c r="AR429" s="23" t="s">
        <v>209</v>
      </c>
      <c r="AS429" s="23">
        <v>2024.06</v>
      </c>
      <c r="AT429" s="23">
        <v>2024.12</v>
      </c>
      <c r="AU429" s="36">
        <v>16.5</v>
      </c>
      <c r="AV429" s="36">
        <v>16.5</v>
      </c>
      <c r="AW429" s="36">
        <f t="shared" si="96"/>
        <v>0</v>
      </c>
      <c r="AX429" s="36">
        <f t="shared" si="92"/>
        <v>16.5</v>
      </c>
      <c r="AY429" s="36">
        <v>0</v>
      </c>
      <c r="AZ429" s="36"/>
      <c r="BA429" s="40">
        <v>94</v>
      </c>
      <c r="BB429" s="40">
        <v>23</v>
      </c>
      <c r="BC429" s="23" t="s">
        <v>210</v>
      </c>
      <c r="BD429" s="23" t="s">
        <v>210</v>
      </c>
      <c r="BE429" s="23" t="s">
        <v>211</v>
      </c>
      <c r="BF429" s="23" t="s">
        <v>210</v>
      </c>
      <c r="BG429" s="23" t="s">
        <v>212</v>
      </c>
      <c r="BH429" s="23" t="s">
        <v>210</v>
      </c>
      <c r="BI429" s="23" t="s">
        <v>210</v>
      </c>
      <c r="BJ429" s="23"/>
      <c r="BK429" s="23" t="s">
        <v>210</v>
      </c>
      <c r="BL429" s="23"/>
      <c r="BM429" s="23" t="s">
        <v>616</v>
      </c>
      <c r="BN429" s="148" t="s">
        <v>3641</v>
      </c>
      <c r="BO429" s="23" t="s">
        <v>4454</v>
      </c>
      <c r="BP429" s="23"/>
      <c r="BQ429" s="49">
        <f t="shared" si="97"/>
        <v>0</v>
      </c>
      <c r="BR429" s="49">
        <f t="shared" si="95"/>
        <v>0</v>
      </c>
      <c r="BS429" s="49">
        <f t="shared" si="98"/>
        <v>0</v>
      </c>
      <c r="BT429" s="49">
        <f t="shared" si="99"/>
        <v>0</v>
      </c>
      <c r="BU429" s="49">
        <f t="shared" si="93"/>
        <v>0</v>
      </c>
      <c r="BV429" s="49">
        <f t="shared" si="100"/>
        <v>0</v>
      </c>
      <c r="BW429" s="49">
        <f t="shared" si="101"/>
        <v>0</v>
      </c>
      <c r="BX429" s="49">
        <f t="shared" si="102"/>
        <v>0</v>
      </c>
      <c r="BY429" s="36"/>
      <c r="BZ429" s="36"/>
      <c r="CA429" s="36"/>
      <c r="CB429" s="36"/>
      <c r="CC429" s="36"/>
      <c r="CD429" s="36"/>
      <c r="CE429" s="36">
        <f t="shared" si="103"/>
        <v>0</v>
      </c>
      <c r="CF429" s="36"/>
      <c r="CG429" s="36"/>
      <c r="CH429" s="36"/>
      <c r="CI429" s="36"/>
      <c r="CJ429" s="36"/>
      <c r="CK429" s="36"/>
      <c r="CL429" s="36"/>
      <c r="CM429" s="36"/>
      <c r="CN429" s="36"/>
      <c r="CO429" s="36"/>
      <c r="CP429" s="36"/>
      <c r="CQ429" s="36">
        <f t="shared" si="104"/>
        <v>0</v>
      </c>
      <c r="CR429" s="36"/>
      <c r="CS429" s="36"/>
      <c r="CT429" s="36"/>
      <c r="CU429" s="36"/>
      <c r="CV429" s="36"/>
      <c r="CW429" s="36"/>
      <c r="CX429" s="59">
        <f t="shared" si="94"/>
        <v>0</v>
      </c>
      <c r="CY429" s="36"/>
      <c r="CZ429" s="36"/>
      <c r="DA429" s="36"/>
      <c r="DB429" s="36"/>
      <c r="DC429" s="36"/>
      <c r="DD429" s="36"/>
      <c r="DE429" s="59">
        <f t="shared" si="105"/>
        <v>0</v>
      </c>
      <c r="DF429" s="59">
        <v>0</v>
      </c>
      <c r="DG429" s="59">
        <v>0</v>
      </c>
      <c r="DH429" s="59"/>
      <c r="DI429" s="59"/>
      <c r="DJ429" s="59"/>
      <c r="DK429" s="59"/>
      <c r="DL429" s="59"/>
      <c r="DM429" s="23"/>
    </row>
    <row r="430" s="9" customFormat="1" ht="70" customHeight="1" spans="1:117">
      <c r="A430" s="23"/>
      <c r="B430" s="23"/>
      <c r="C430" s="23"/>
      <c r="D430" s="23"/>
      <c r="E430" s="23"/>
      <c r="F430" s="23"/>
      <c r="G430" s="23"/>
      <c r="H430" s="23"/>
      <c r="I430" s="23"/>
      <c r="J430" s="23"/>
      <c r="K430" s="23"/>
      <c r="L430" s="23"/>
      <c r="M430" s="23"/>
      <c r="N430" s="23"/>
      <c r="O430" s="23"/>
      <c r="P430" s="23"/>
      <c r="Q430" s="23">
        <f>SUBTOTAL(103,$W$7:W430)*1</f>
        <v>424</v>
      </c>
      <c r="R430" s="23" t="s">
        <v>4453</v>
      </c>
      <c r="S430" s="23"/>
      <c r="T430" s="30"/>
      <c r="U430" s="23"/>
      <c r="V430" s="23" t="s">
        <v>4454</v>
      </c>
      <c r="W430" s="23" t="s">
        <v>3642</v>
      </c>
      <c r="X430" s="23" t="s">
        <v>192</v>
      </c>
      <c r="Y430" s="23" t="s">
        <v>244</v>
      </c>
      <c r="Z430" s="23" t="s">
        <v>262</v>
      </c>
      <c r="AA430" s="23" t="s">
        <v>3643</v>
      </c>
      <c r="AB430" s="23" t="s">
        <v>196</v>
      </c>
      <c r="AC430" s="23" t="s">
        <v>3644</v>
      </c>
      <c r="AD430" s="23" t="s">
        <v>3645</v>
      </c>
      <c r="AE430" s="23" t="s">
        <v>3597</v>
      </c>
      <c r="AF430" s="23" t="s">
        <v>3645</v>
      </c>
      <c r="AG430" s="23" t="s">
        <v>3646</v>
      </c>
      <c r="AH430" s="23" t="s">
        <v>504</v>
      </c>
      <c r="AI430" s="23" t="s">
        <v>225</v>
      </c>
      <c r="AJ430" s="23" t="s">
        <v>3647</v>
      </c>
      <c r="AK430" s="23" t="s">
        <v>3639</v>
      </c>
      <c r="AL430" s="23" t="s">
        <v>3648</v>
      </c>
      <c r="AM430" s="33" t="s">
        <v>273</v>
      </c>
      <c r="AN430" s="33" t="s">
        <v>3649</v>
      </c>
      <c r="AO430" s="23" t="s">
        <v>274</v>
      </c>
      <c r="AP430" s="23" t="s">
        <v>46</v>
      </c>
      <c r="AQ430" s="23">
        <v>2024</v>
      </c>
      <c r="AR430" s="23" t="s">
        <v>209</v>
      </c>
      <c r="AS430" s="23">
        <v>2024.06</v>
      </c>
      <c r="AT430" s="23">
        <v>2024.12</v>
      </c>
      <c r="AU430" s="36">
        <v>40</v>
      </c>
      <c r="AV430" s="36">
        <v>40</v>
      </c>
      <c r="AW430" s="36">
        <f t="shared" si="96"/>
        <v>0</v>
      </c>
      <c r="AX430" s="36">
        <f t="shared" si="92"/>
        <v>40</v>
      </c>
      <c r="AY430" s="36">
        <v>0</v>
      </c>
      <c r="AZ430" s="36"/>
      <c r="BA430" s="40">
        <v>254</v>
      </c>
      <c r="BB430" s="40">
        <v>60</v>
      </c>
      <c r="BC430" s="23" t="s">
        <v>210</v>
      </c>
      <c r="BD430" s="23" t="s">
        <v>210</v>
      </c>
      <c r="BE430" s="23" t="s">
        <v>211</v>
      </c>
      <c r="BF430" s="23" t="s">
        <v>210</v>
      </c>
      <c r="BG430" s="23" t="s">
        <v>212</v>
      </c>
      <c r="BH430" s="23" t="s">
        <v>209</v>
      </c>
      <c r="BI430" s="23" t="s">
        <v>210</v>
      </c>
      <c r="BJ430" s="23"/>
      <c r="BK430" s="23" t="s">
        <v>210</v>
      </c>
      <c r="BL430" s="23"/>
      <c r="BM430" s="23" t="s">
        <v>1069</v>
      </c>
      <c r="BN430" s="23">
        <v>75671007</v>
      </c>
      <c r="BO430" s="23" t="s">
        <v>4454</v>
      </c>
      <c r="BP430" s="23"/>
      <c r="BQ430" s="49">
        <f t="shared" si="97"/>
        <v>0</v>
      </c>
      <c r="BR430" s="49">
        <f t="shared" si="95"/>
        <v>0</v>
      </c>
      <c r="BS430" s="49">
        <f t="shared" si="98"/>
        <v>0</v>
      </c>
      <c r="BT430" s="49">
        <f t="shared" si="99"/>
        <v>0</v>
      </c>
      <c r="BU430" s="49">
        <f t="shared" si="93"/>
        <v>0</v>
      </c>
      <c r="BV430" s="49">
        <f t="shared" si="100"/>
        <v>0</v>
      </c>
      <c r="BW430" s="49">
        <f t="shared" si="101"/>
        <v>0</v>
      </c>
      <c r="BX430" s="49">
        <f t="shared" si="102"/>
        <v>0</v>
      </c>
      <c r="BY430" s="36"/>
      <c r="BZ430" s="36"/>
      <c r="CA430" s="36"/>
      <c r="CB430" s="36"/>
      <c r="CC430" s="36"/>
      <c r="CD430" s="36"/>
      <c r="CE430" s="36">
        <f t="shared" si="103"/>
        <v>0</v>
      </c>
      <c r="CF430" s="36"/>
      <c r="CG430" s="36"/>
      <c r="CH430" s="36"/>
      <c r="CI430" s="36"/>
      <c r="CJ430" s="36"/>
      <c r="CK430" s="36"/>
      <c r="CL430" s="36"/>
      <c r="CM430" s="36"/>
      <c r="CN430" s="36"/>
      <c r="CO430" s="36"/>
      <c r="CP430" s="36"/>
      <c r="CQ430" s="36">
        <f t="shared" si="104"/>
        <v>0</v>
      </c>
      <c r="CR430" s="36"/>
      <c r="CS430" s="36"/>
      <c r="CT430" s="36"/>
      <c r="CU430" s="36"/>
      <c r="CV430" s="36"/>
      <c r="CW430" s="36"/>
      <c r="CX430" s="59">
        <f t="shared" si="94"/>
        <v>0</v>
      </c>
      <c r="CY430" s="36"/>
      <c r="CZ430" s="36"/>
      <c r="DA430" s="36"/>
      <c r="DB430" s="36"/>
      <c r="DC430" s="36"/>
      <c r="DD430" s="36"/>
      <c r="DE430" s="59">
        <f t="shared" si="105"/>
        <v>0</v>
      </c>
      <c r="DF430" s="59">
        <v>0</v>
      </c>
      <c r="DG430" s="59">
        <v>0</v>
      </c>
      <c r="DH430" s="59"/>
      <c r="DI430" s="59"/>
      <c r="DJ430" s="59"/>
      <c r="DK430" s="59"/>
      <c r="DL430" s="59"/>
      <c r="DM430" s="23"/>
    </row>
    <row r="431" s="9" customFormat="1" ht="70" customHeight="1" spans="1:117">
      <c r="A431" s="23"/>
      <c r="B431" s="23"/>
      <c r="C431" s="23"/>
      <c r="D431" s="23"/>
      <c r="E431" s="23"/>
      <c r="F431" s="23"/>
      <c r="G431" s="23"/>
      <c r="H431" s="23"/>
      <c r="I431" s="23"/>
      <c r="J431" s="23"/>
      <c r="K431" s="23"/>
      <c r="L431" s="23"/>
      <c r="M431" s="23"/>
      <c r="N431" s="23"/>
      <c r="O431" s="23"/>
      <c r="P431" s="23"/>
      <c r="Q431" s="23">
        <f>SUBTOTAL(103,$W$7:W431)*1</f>
        <v>425</v>
      </c>
      <c r="R431" s="23" t="s">
        <v>4453</v>
      </c>
      <c r="S431" s="23"/>
      <c r="T431" s="23"/>
      <c r="U431" s="23"/>
      <c r="V431" s="23" t="s">
        <v>4454</v>
      </c>
      <c r="W431" s="23" t="s">
        <v>3650</v>
      </c>
      <c r="X431" s="23" t="s">
        <v>192</v>
      </c>
      <c r="Y431" s="23" t="s">
        <v>244</v>
      </c>
      <c r="Z431" s="23" t="s">
        <v>262</v>
      </c>
      <c r="AA431" s="23" t="s">
        <v>3651</v>
      </c>
      <c r="AB431" s="23" t="s">
        <v>196</v>
      </c>
      <c r="AC431" s="23" t="s">
        <v>3652</v>
      </c>
      <c r="AD431" s="23" t="s">
        <v>3653</v>
      </c>
      <c r="AE431" s="23" t="s">
        <v>3654</v>
      </c>
      <c r="AF431" s="23" t="s">
        <v>3653</v>
      </c>
      <c r="AG431" s="23" t="s">
        <v>3655</v>
      </c>
      <c r="AH431" s="23" t="s">
        <v>504</v>
      </c>
      <c r="AI431" s="23" t="s">
        <v>225</v>
      </c>
      <c r="AJ431" s="23" t="s">
        <v>3647</v>
      </c>
      <c r="AK431" s="23" t="s">
        <v>3639</v>
      </c>
      <c r="AL431" s="23" t="s">
        <v>3656</v>
      </c>
      <c r="AM431" s="33" t="s">
        <v>273</v>
      </c>
      <c r="AN431" s="33" t="s">
        <v>3649</v>
      </c>
      <c r="AO431" s="23" t="s">
        <v>274</v>
      </c>
      <c r="AP431" s="23" t="s">
        <v>46</v>
      </c>
      <c r="AQ431" s="23">
        <v>2024</v>
      </c>
      <c r="AR431" s="23" t="s">
        <v>209</v>
      </c>
      <c r="AS431" s="23">
        <v>2024.06</v>
      </c>
      <c r="AT431" s="23">
        <v>2024.12</v>
      </c>
      <c r="AU431" s="36">
        <v>39</v>
      </c>
      <c r="AV431" s="36">
        <v>39</v>
      </c>
      <c r="AW431" s="36">
        <f t="shared" si="96"/>
        <v>0</v>
      </c>
      <c r="AX431" s="36">
        <f t="shared" si="92"/>
        <v>39</v>
      </c>
      <c r="AY431" s="36">
        <v>0</v>
      </c>
      <c r="AZ431" s="36"/>
      <c r="BA431" s="40">
        <v>419</v>
      </c>
      <c r="BB431" s="40">
        <v>54</v>
      </c>
      <c r="BC431" s="23" t="s">
        <v>210</v>
      </c>
      <c r="BD431" s="23" t="s">
        <v>210</v>
      </c>
      <c r="BE431" s="23" t="s">
        <v>211</v>
      </c>
      <c r="BF431" s="23" t="s">
        <v>210</v>
      </c>
      <c r="BG431" s="23" t="s">
        <v>212</v>
      </c>
      <c r="BH431" s="23" t="s">
        <v>209</v>
      </c>
      <c r="BI431" s="23" t="s">
        <v>210</v>
      </c>
      <c r="BJ431" s="23"/>
      <c r="BK431" s="23" t="s">
        <v>210</v>
      </c>
      <c r="BL431" s="23"/>
      <c r="BM431" s="23" t="s">
        <v>1069</v>
      </c>
      <c r="BN431" s="23">
        <v>75671007</v>
      </c>
      <c r="BO431" s="23" t="s">
        <v>4454</v>
      </c>
      <c r="BP431" s="23"/>
      <c r="BQ431" s="49">
        <f t="shared" si="97"/>
        <v>0</v>
      </c>
      <c r="BR431" s="49">
        <f t="shared" si="95"/>
        <v>0</v>
      </c>
      <c r="BS431" s="49">
        <f t="shared" si="98"/>
        <v>0</v>
      </c>
      <c r="BT431" s="49">
        <f t="shared" si="99"/>
        <v>0</v>
      </c>
      <c r="BU431" s="49">
        <f t="shared" si="93"/>
        <v>0</v>
      </c>
      <c r="BV431" s="49">
        <f t="shared" si="100"/>
        <v>0</v>
      </c>
      <c r="BW431" s="49">
        <f t="shared" si="101"/>
        <v>0</v>
      </c>
      <c r="BX431" s="49">
        <f t="shared" si="102"/>
        <v>0</v>
      </c>
      <c r="BY431" s="36"/>
      <c r="BZ431" s="36"/>
      <c r="CA431" s="36"/>
      <c r="CB431" s="36"/>
      <c r="CC431" s="36"/>
      <c r="CD431" s="36"/>
      <c r="CE431" s="36">
        <f t="shared" si="103"/>
        <v>0</v>
      </c>
      <c r="CF431" s="36"/>
      <c r="CG431" s="36"/>
      <c r="CH431" s="36"/>
      <c r="CI431" s="36"/>
      <c r="CJ431" s="36"/>
      <c r="CK431" s="36"/>
      <c r="CL431" s="36"/>
      <c r="CM431" s="36"/>
      <c r="CN431" s="36"/>
      <c r="CO431" s="36"/>
      <c r="CP431" s="36"/>
      <c r="CQ431" s="36">
        <f t="shared" si="104"/>
        <v>0</v>
      </c>
      <c r="CR431" s="36"/>
      <c r="CS431" s="36"/>
      <c r="CT431" s="36"/>
      <c r="CU431" s="36"/>
      <c r="CV431" s="36"/>
      <c r="CW431" s="36"/>
      <c r="CX431" s="59">
        <f t="shared" si="94"/>
        <v>0</v>
      </c>
      <c r="CY431" s="36"/>
      <c r="CZ431" s="36"/>
      <c r="DA431" s="36"/>
      <c r="DB431" s="36"/>
      <c r="DC431" s="36"/>
      <c r="DD431" s="36"/>
      <c r="DE431" s="59">
        <f t="shared" si="105"/>
        <v>0</v>
      </c>
      <c r="DF431" s="59">
        <v>0</v>
      </c>
      <c r="DG431" s="59">
        <v>0</v>
      </c>
      <c r="DH431" s="59"/>
      <c r="DI431" s="59"/>
      <c r="DJ431" s="59"/>
      <c r="DK431" s="59"/>
      <c r="DL431" s="59"/>
      <c r="DM431" s="23"/>
    </row>
    <row r="432" s="9" customFormat="1" ht="70" customHeight="1" spans="1:117">
      <c r="A432" s="23"/>
      <c r="B432" s="23"/>
      <c r="C432" s="23"/>
      <c r="D432" s="23"/>
      <c r="E432" s="23"/>
      <c r="F432" s="23"/>
      <c r="G432" s="23"/>
      <c r="H432" s="23"/>
      <c r="I432" s="23"/>
      <c r="J432" s="23"/>
      <c r="K432" s="23"/>
      <c r="L432" s="23"/>
      <c r="M432" s="23"/>
      <c r="N432" s="23"/>
      <c r="O432" s="23"/>
      <c r="P432" s="23"/>
      <c r="Q432" s="23">
        <f>SUBTOTAL(103,$W$7:W432)*1</f>
        <v>426</v>
      </c>
      <c r="R432" s="23" t="s">
        <v>4453</v>
      </c>
      <c r="S432" s="23"/>
      <c r="T432" s="30"/>
      <c r="U432" s="23"/>
      <c r="V432" s="23" t="s">
        <v>4454</v>
      </c>
      <c r="W432" s="23" t="s">
        <v>3657</v>
      </c>
      <c r="X432" s="23" t="s">
        <v>192</v>
      </c>
      <c r="Y432" s="23" t="s">
        <v>244</v>
      </c>
      <c r="Z432" s="23" t="s">
        <v>3658</v>
      </c>
      <c r="AA432" s="23" t="s">
        <v>3659</v>
      </c>
      <c r="AB432" s="23" t="s">
        <v>196</v>
      </c>
      <c r="AC432" s="23" t="s">
        <v>738</v>
      </c>
      <c r="AD432" s="23" t="s">
        <v>3660</v>
      </c>
      <c r="AE432" s="23" t="s">
        <v>3661</v>
      </c>
      <c r="AF432" s="23" t="s">
        <v>3660</v>
      </c>
      <c r="AG432" s="23" t="s">
        <v>3521</v>
      </c>
      <c r="AH432" s="23" t="s">
        <v>504</v>
      </c>
      <c r="AI432" s="23" t="s">
        <v>225</v>
      </c>
      <c r="AJ432" s="23" t="s">
        <v>3662</v>
      </c>
      <c r="AK432" s="23" t="s">
        <v>3504</v>
      </c>
      <c r="AL432" s="23" t="s">
        <v>3631</v>
      </c>
      <c r="AM432" s="33" t="s">
        <v>273</v>
      </c>
      <c r="AN432" s="33" t="s">
        <v>3649</v>
      </c>
      <c r="AO432" s="23" t="s">
        <v>274</v>
      </c>
      <c r="AP432" s="23" t="s">
        <v>90</v>
      </c>
      <c r="AQ432" s="23">
        <v>2024</v>
      </c>
      <c r="AR432" s="23" t="s">
        <v>209</v>
      </c>
      <c r="AS432" s="23">
        <v>2024.06</v>
      </c>
      <c r="AT432" s="23">
        <v>2024.12</v>
      </c>
      <c r="AU432" s="36">
        <v>90</v>
      </c>
      <c r="AV432" s="36">
        <v>90</v>
      </c>
      <c r="AW432" s="36">
        <f t="shared" si="96"/>
        <v>0</v>
      </c>
      <c r="AX432" s="36">
        <f t="shared" ref="AX432:AX463" si="107">AV432-AW432-AY432</f>
        <v>90</v>
      </c>
      <c r="AY432" s="36">
        <v>0</v>
      </c>
      <c r="AZ432" s="36"/>
      <c r="BA432" s="40">
        <v>2447</v>
      </c>
      <c r="BB432" s="40">
        <v>940</v>
      </c>
      <c r="BC432" s="23" t="s">
        <v>210</v>
      </c>
      <c r="BD432" s="23" t="s">
        <v>210</v>
      </c>
      <c r="BE432" s="23" t="s">
        <v>211</v>
      </c>
      <c r="BF432" s="23" t="s">
        <v>210</v>
      </c>
      <c r="BG432" s="23" t="s">
        <v>212</v>
      </c>
      <c r="BH432" s="23" t="s">
        <v>209</v>
      </c>
      <c r="BI432" s="23" t="s">
        <v>210</v>
      </c>
      <c r="BJ432" s="23"/>
      <c r="BK432" s="23" t="s">
        <v>210</v>
      </c>
      <c r="BL432" s="23"/>
      <c r="BM432" s="23" t="s">
        <v>745</v>
      </c>
      <c r="BN432" s="23">
        <v>18996926208</v>
      </c>
      <c r="BO432" s="23" t="s">
        <v>4454</v>
      </c>
      <c r="BP432" s="23"/>
      <c r="BQ432" s="49">
        <f t="shared" si="97"/>
        <v>0</v>
      </c>
      <c r="BR432" s="49">
        <f t="shared" si="95"/>
        <v>0</v>
      </c>
      <c r="BS432" s="49">
        <f t="shared" si="98"/>
        <v>0</v>
      </c>
      <c r="BT432" s="49">
        <f t="shared" si="99"/>
        <v>0</v>
      </c>
      <c r="BU432" s="49">
        <f t="shared" si="93"/>
        <v>0</v>
      </c>
      <c r="BV432" s="49">
        <f t="shared" si="100"/>
        <v>0</v>
      </c>
      <c r="BW432" s="49">
        <f t="shared" si="101"/>
        <v>0</v>
      </c>
      <c r="BX432" s="49">
        <f t="shared" si="102"/>
        <v>0</v>
      </c>
      <c r="BY432" s="36"/>
      <c r="BZ432" s="36"/>
      <c r="CA432" s="36"/>
      <c r="CB432" s="36"/>
      <c r="CC432" s="36"/>
      <c r="CD432" s="36"/>
      <c r="CE432" s="36">
        <f t="shared" si="103"/>
        <v>0</v>
      </c>
      <c r="CF432" s="36"/>
      <c r="CG432" s="36"/>
      <c r="CH432" s="36"/>
      <c r="CI432" s="36"/>
      <c r="CJ432" s="36"/>
      <c r="CK432" s="36"/>
      <c r="CL432" s="36"/>
      <c r="CM432" s="36"/>
      <c r="CN432" s="36"/>
      <c r="CO432" s="36"/>
      <c r="CP432" s="36"/>
      <c r="CQ432" s="36">
        <f t="shared" si="104"/>
        <v>0</v>
      </c>
      <c r="CR432" s="36"/>
      <c r="CS432" s="36"/>
      <c r="CT432" s="36"/>
      <c r="CU432" s="36"/>
      <c r="CV432" s="36"/>
      <c r="CW432" s="36"/>
      <c r="CX432" s="59">
        <f t="shared" si="94"/>
        <v>0</v>
      </c>
      <c r="CY432" s="36"/>
      <c r="CZ432" s="36"/>
      <c r="DA432" s="36"/>
      <c r="DB432" s="36"/>
      <c r="DC432" s="36"/>
      <c r="DD432" s="36"/>
      <c r="DE432" s="59">
        <f t="shared" si="105"/>
        <v>0</v>
      </c>
      <c r="DF432" s="59">
        <v>0</v>
      </c>
      <c r="DG432" s="59">
        <v>0</v>
      </c>
      <c r="DH432" s="59"/>
      <c r="DI432" s="59"/>
      <c r="DJ432" s="59"/>
      <c r="DK432" s="59"/>
      <c r="DL432" s="59"/>
      <c r="DM432" s="23"/>
    </row>
    <row r="433" s="9" customFormat="1" ht="70" customHeight="1" spans="1:117">
      <c r="A433" s="23"/>
      <c r="B433" s="23"/>
      <c r="C433" s="23"/>
      <c r="D433" s="23"/>
      <c r="E433" s="23"/>
      <c r="F433" s="23"/>
      <c r="G433" s="23"/>
      <c r="H433" s="23"/>
      <c r="I433" s="23"/>
      <c r="J433" s="23"/>
      <c r="K433" s="23"/>
      <c r="L433" s="23"/>
      <c r="M433" s="23"/>
      <c r="N433" s="23"/>
      <c r="O433" s="23"/>
      <c r="P433" s="23"/>
      <c r="Q433" s="23">
        <f>SUBTOTAL(103,$W$7:W433)*1</f>
        <v>427</v>
      </c>
      <c r="R433" s="23" t="s">
        <v>4453</v>
      </c>
      <c r="S433" s="23"/>
      <c r="T433" s="23"/>
      <c r="U433" s="23"/>
      <c r="V433" s="23" t="s">
        <v>4454</v>
      </c>
      <c r="W433" s="23" t="s">
        <v>3663</v>
      </c>
      <c r="X433" s="23" t="s">
        <v>192</v>
      </c>
      <c r="Y433" s="23" t="s">
        <v>244</v>
      </c>
      <c r="Z433" s="23" t="s">
        <v>262</v>
      </c>
      <c r="AA433" s="23" t="s">
        <v>668</v>
      </c>
      <c r="AB433" s="23" t="s">
        <v>196</v>
      </c>
      <c r="AC433" s="23" t="s">
        <v>3664</v>
      </c>
      <c r="AD433" s="23" t="s">
        <v>3665</v>
      </c>
      <c r="AE433" s="23" t="s">
        <v>3666</v>
      </c>
      <c r="AF433" s="23" t="s">
        <v>3665</v>
      </c>
      <c r="AG433" s="23" t="s">
        <v>3667</v>
      </c>
      <c r="AH433" s="23" t="s">
        <v>268</v>
      </c>
      <c r="AI433" s="23" t="s">
        <v>225</v>
      </c>
      <c r="AJ433" s="23" t="s">
        <v>3535</v>
      </c>
      <c r="AK433" s="23" t="s">
        <v>3668</v>
      </c>
      <c r="AL433" s="23" t="s">
        <v>825</v>
      </c>
      <c r="AM433" s="33" t="s">
        <v>303</v>
      </c>
      <c r="AN433" s="33" t="s">
        <v>257</v>
      </c>
      <c r="AO433" s="23" t="s">
        <v>274</v>
      </c>
      <c r="AP433" s="23" t="s">
        <v>86</v>
      </c>
      <c r="AQ433" s="23">
        <v>2024</v>
      </c>
      <c r="AR433" s="23" t="s">
        <v>209</v>
      </c>
      <c r="AS433" s="23">
        <v>2024.1</v>
      </c>
      <c r="AT433" s="23">
        <v>2024.12</v>
      </c>
      <c r="AU433" s="36">
        <v>30</v>
      </c>
      <c r="AV433" s="36">
        <v>30</v>
      </c>
      <c r="AW433" s="36">
        <f t="shared" si="96"/>
        <v>15</v>
      </c>
      <c r="AX433" s="36">
        <f t="shared" si="107"/>
        <v>15</v>
      </c>
      <c r="AY433" s="36">
        <v>0</v>
      </c>
      <c r="AZ433" s="36"/>
      <c r="BA433" s="40">
        <v>200</v>
      </c>
      <c r="BB433" s="40">
        <v>40</v>
      </c>
      <c r="BC433" s="23" t="s">
        <v>210</v>
      </c>
      <c r="BD433" s="23" t="s">
        <v>210</v>
      </c>
      <c r="BE433" s="23" t="s">
        <v>211</v>
      </c>
      <c r="BF433" s="23"/>
      <c r="BG433" s="23" t="s">
        <v>212</v>
      </c>
      <c r="BH433" s="23" t="s">
        <v>209</v>
      </c>
      <c r="BI433" s="23" t="s">
        <v>210</v>
      </c>
      <c r="BJ433" s="23"/>
      <c r="BK433" s="23" t="s">
        <v>210</v>
      </c>
      <c r="BL433" s="23"/>
      <c r="BM433" s="23" t="s">
        <v>1166</v>
      </c>
      <c r="BN433" s="23">
        <v>75560746</v>
      </c>
      <c r="BO433" s="23" t="s">
        <v>4454</v>
      </c>
      <c r="BP433" s="23" t="s">
        <v>209</v>
      </c>
      <c r="BQ433" s="49">
        <f t="shared" si="97"/>
        <v>15</v>
      </c>
      <c r="BR433" s="49">
        <f t="shared" si="95"/>
        <v>15</v>
      </c>
      <c r="BS433" s="49">
        <f t="shared" si="98"/>
        <v>0</v>
      </c>
      <c r="BT433" s="49">
        <f t="shared" si="99"/>
        <v>15</v>
      </c>
      <c r="BU433" s="49">
        <f t="shared" si="93"/>
        <v>0</v>
      </c>
      <c r="BV433" s="49">
        <f t="shared" si="100"/>
        <v>0</v>
      </c>
      <c r="BW433" s="49">
        <f t="shared" si="101"/>
        <v>0</v>
      </c>
      <c r="BX433" s="49">
        <f t="shared" si="102"/>
        <v>0</v>
      </c>
      <c r="BY433" s="36"/>
      <c r="BZ433" s="36"/>
      <c r="CA433" s="36"/>
      <c r="CB433" s="36"/>
      <c r="CC433" s="36"/>
      <c r="CD433" s="36"/>
      <c r="CE433" s="36">
        <f t="shared" si="103"/>
        <v>15</v>
      </c>
      <c r="CF433" s="36">
        <v>15</v>
      </c>
      <c r="CG433" s="36" t="s">
        <v>4066</v>
      </c>
      <c r="CH433" s="36" t="s">
        <v>4115</v>
      </c>
      <c r="CI433" s="36"/>
      <c r="CJ433" s="36"/>
      <c r="CK433" s="36"/>
      <c r="CL433" s="36"/>
      <c r="CM433" s="36"/>
      <c r="CN433" s="36"/>
      <c r="CO433" s="36"/>
      <c r="CP433" s="36"/>
      <c r="CQ433" s="36">
        <f t="shared" si="104"/>
        <v>0</v>
      </c>
      <c r="CR433" s="36"/>
      <c r="CS433" s="36"/>
      <c r="CT433" s="36"/>
      <c r="CU433" s="36"/>
      <c r="CV433" s="36"/>
      <c r="CW433" s="36"/>
      <c r="CX433" s="59">
        <f t="shared" si="94"/>
        <v>0</v>
      </c>
      <c r="CY433" s="36"/>
      <c r="CZ433" s="36"/>
      <c r="DA433" s="36"/>
      <c r="DB433" s="36"/>
      <c r="DC433" s="36"/>
      <c r="DD433" s="36"/>
      <c r="DE433" s="59">
        <f t="shared" si="105"/>
        <v>0</v>
      </c>
      <c r="DF433" s="59">
        <v>0</v>
      </c>
      <c r="DG433" s="59">
        <v>0</v>
      </c>
      <c r="DH433" s="59"/>
      <c r="DI433" s="59"/>
      <c r="DJ433" s="59"/>
      <c r="DK433" s="59"/>
      <c r="DL433" s="59"/>
      <c r="DM433" s="23"/>
    </row>
    <row r="434" s="10" customFormat="1" ht="70" customHeight="1" spans="1:117">
      <c r="A434" s="23"/>
      <c r="B434" s="23"/>
      <c r="C434" s="23"/>
      <c r="D434" s="23"/>
      <c r="E434" s="23"/>
      <c r="F434" s="23"/>
      <c r="G434" s="23"/>
      <c r="H434" s="23"/>
      <c r="I434" s="23"/>
      <c r="J434" s="23"/>
      <c r="K434" s="23"/>
      <c r="L434" s="23"/>
      <c r="M434" s="23"/>
      <c r="N434" s="23"/>
      <c r="O434" s="23"/>
      <c r="P434" s="23"/>
      <c r="Q434" s="78">
        <f>SUBTOTAL(103,$W$7:W434)*1</f>
        <v>428</v>
      </c>
      <c r="R434" s="78" t="s">
        <v>4453</v>
      </c>
      <c r="S434" s="23"/>
      <c r="T434" s="30"/>
      <c r="U434" s="23"/>
      <c r="V434" s="23" t="s">
        <v>4454</v>
      </c>
      <c r="W434" s="78" t="s">
        <v>3669</v>
      </c>
      <c r="X434" s="78" t="s">
        <v>192</v>
      </c>
      <c r="Y434" s="78" t="s">
        <v>244</v>
      </c>
      <c r="Z434" s="78" t="s">
        <v>262</v>
      </c>
      <c r="AA434" s="78" t="s">
        <v>3670</v>
      </c>
      <c r="AB434" s="78" t="s">
        <v>196</v>
      </c>
      <c r="AC434" s="78" t="s">
        <v>3671</v>
      </c>
      <c r="AD434" s="78" t="s">
        <v>3670</v>
      </c>
      <c r="AE434" s="78" t="s">
        <v>671</v>
      </c>
      <c r="AF434" s="78" t="s">
        <v>3670</v>
      </c>
      <c r="AG434" s="78" t="s">
        <v>298</v>
      </c>
      <c r="AH434" s="78" t="s">
        <v>268</v>
      </c>
      <c r="AI434" s="78" t="s">
        <v>225</v>
      </c>
      <c r="AJ434" s="78" t="s">
        <v>300</v>
      </c>
      <c r="AK434" s="78" t="s">
        <v>3672</v>
      </c>
      <c r="AL434" s="78" t="s">
        <v>3673</v>
      </c>
      <c r="AM434" s="79" t="s">
        <v>3674</v>
      </c>
      <c r="AN434" s="79" t="s">
        <v>257</v>
      </c>
      <c r="AO434" s="78" t="s">
        <v>274</v>
      </c>
      <c r="AP434" s="78" t="s">
        <v>78</v>
      </c>
      <c r="AQ434" s="78">
        <v>2024</v>
      </c>
      <c r="AR434" s="78" t="s">
        <v>209</v>
      </c>
      <c r="AS434" s="78">
        <v>2024.06</v>
      </c>
      <c r="AT434" s="78">
        <v>2024.12</v>
      </c>
      <c r="AU434" s="80">
        <v>30</v>
      </c>
      <c r="AV434" s="80">
        <v>30</v>
      </c>
      <c r="AW434" s="36">
        <f t="shared" si="96"/>
        <v>30</v>
      </c>
      <c r="AX434" s="36">
        <f t="shared" si="107"/>
        <v>0</v>
      </c>
      <c r="AY434" s="36">
        <v>0</v>
      </c>
      <c r="AZ434" s="36"/>
      <c r="BA434" s="81">
        <v>300</v>
      </c>
      <c r="BB434" s="81">
        <v>120</v>
      </c>
      <c r="BC434" s="78" t="s">
        <v>210</v>
      </c>
      <c r="BD434" s="78" t="s">
        <v>210</v>
      </c>
      <c r="BE434" s="78" t="s">
        <v>211</v>
      </c>
      <c r="BF434" s="78"/>
      <c r="BG434" s="78" t="s">
        <v>212</v>
      </c>
      <c r="BH434" s="78" t="s">
        <v>209</v>
      </c>
      <c r="BI434" s="78" t="s">
        <v>210</v>
      </c>
      <c r="BJ434" s="78" t="s">
        <v>210</v>
      </c>
      <c r="BK434" s="78" t="s">
        <v>210</v>
      </c>
      <c r="BL434" s="78"/>
      <c r="BM434" s="78" t="s">
        <v>488</v>
      </c>
      <c r="BN434" s="78">
        <v>15340364333</v>
      </c>
      <c r="BO434" s="78" t="s">
        <v>4454</v>
      </c>
      <c r="BP434" s="23" t="s">
        <v>209</v>
      </c>
      <c r="BQ434" s="82">
        <f t="shared" si="97"/>
        <v>30</v>
      </c>
      <c r="BR434" s="82">
        <f t="shared" si="95"/>
        <v>15</v>
      </c>
      <c r="BS434" s="82">
        <f t="shared" si="98"/>
        <v>0</v>
      </c>
      <c r="BT434" s="82">
        <f t="shared" si="99"/>
        <v>15</v>
      </c>
      <c r="BU434" s="82">
        <f t="shared" si="93"/>
        <v>0</v>
      </c>
      <c r="BV434" s="82">
        <f t="shared" si="100"/>
        <v>15</v>
      </c>
      <c r="BW434" s="82">
        <f t="shared" si="101"/>
        <v>0</v>
      </c>
      <c r="BX434" s="49">
        <f t="shared" si="102"/>
        <v>0</v>
      </c>
      <c r="BY434" s="80"/>
      <c r="BZ434" s="80"/>
      <c r="CA434" s="80"/>
      <c r="CB434" s="80"/>
      <c r="CC434" s="80"/>
      <c r="CD434" s="80"/>
      <c r="CE434" s="80">
        <f t="shared" si="103"/>
        <v>15</v>
      </c>
      <c r="CF434" s="80">
        <v>15</v>
      </c>
      <c r="CG434" s="80" t="s">
        <v>4066</v>
      </c>
      <c r="CH434" s="80" t="s">
        <v>4067</v>
      </c>
      <c r="CI434" s="80"/>
      <c r="CJ434" s="80"/>
      <c r="CK434" s="80"/>
      <c r="CL434" s="80"/>
      <c r="CM434" s="80"/>
      <c r="CN434" s="80"/>
      <c r="CO434" s="80"/>
      <c r="CP434" s="80"/>
      <c r="CQ434" s="80">
        <f t="shared" si="104"/>
        <v>15</v>
      </c>
      <c r="CR434" s="80">
        <v>15</v>
      </c>
      <c r="CS434" s="80" t="s">
        <v>4090</v>
      </c>
      <c r="CT434" s="80" t="s">
        <v>4146</v>
      </c>
      <c r="CU434" s="80"/>
      <c r="CV434" s="80"/>
      <c r="CW434" s="80"/>
      <c r="CX434" s="83">
        <f t="shared" si="94"/>
        <v>0</v>
      </c>
      <c r="CY434" s="80"/>
      <c r="CZ434" s="80"/>
      <c r="DA434" s="80"/>
      <c r="DB434" s="80"/>
      <c r="DC434" s="80"/>
      <c r="DD434" s="80"/>
      <c r="DE434" s="59">
        <f t="shared" si="105"/>
        <v>14.71</v>
      </c>
      <c r="DF434" s="59">
        <v>0</v>
      </c>
      <c r="DG434" s="59">
        <v>14.71</v>
      </c>
      <c r="DH434" s="83"/>
      <c r="DI434" s="59"/>
      <c r="DJ434" s="59"/>
      <c r="DK434" s="83"/>
      <c r="DL434" s="83"/>
      <c r="DM434" s="78"/>
    </row>
    <row r="435" s="10" customFormat="1" ht="70" customHeight="1" spans="1:117">
      <c r="A435" s="23"/>
      <c r="B435" s="23"/>
      <c r="C435" s="23"/>
      <c r="D435" s="23"/>
      <c r="E435" s="23"/>
      <c r="F435" s="23"/>
      <c r="G435" s="23"/>
      <c r="H435" s="23"/>
      <c r="I435" s="23"/>
      <c r="J435" s="23"/>
      <c r="K435" s="23"/>
      <c r="L435" s="23"/>
      <c r="M435" s="23"/>
      <c r="N435" s="23"/>
      <c r="O435" s="23"/>
      <c r="P435" s="23"/>
      <c r="Q435" s="78">
        <f>SUBTOTAL(103,$W$7:W435)*1</f>
        <v>429</v>
      </c>
      <c r="R435" s="78" t="s">
        <v>4453</v>
      </c>
      <c r="S435" s="23"/>
      <c r="T435" s="23"/>
      <c r="U435" s="23"/>
      <c r="V435" s="23" t="s">
        <v>4454</v>
      </c>
      <c r="W435" s="78" t="s">
        <v>3675</v>
      </c>
      <c r="X435" s="78" t="s">
        <v>192</v>
      </c>
      <c r="Y435" s="78" t="s">
        <v>244</v>
      </c>
      <c r="Z435" s="78" t="s">
        <v>262</v>
      </c>
      <c r="AA435" s="78" t="s">
        <v>3670</v>
      </c>
      <c r="AB435" s="78" t="s">
        <v>196</v>
      </c>
      <c r="AC435" s="78" t="s">
        <v>3676</v>
      </c>
      <c r="AD435" s="78" t="s">
        <v>3670</v>
      </c>
      <c r="AE435" s="78" t="s">
        <v>671</v>
      </c>
      <c r="AF435" s="78" t="s">
        <v>3670</v>
      </c>
      <c r="AG435" s="78" t="s">
        <v>298</v>
      </c>
      <c r="AH435" s="78" t="s">
        <v>268</v>
      </c>
      <c r="AI435" s="78" t="s">
        <v>225</v>
      </c>
      <c r="AJ435" s="78" t="s">
        <v>300</v>
      </c>
      <c r="AK435" s="78" t="s">
        <v>3672</v>
      </c>
      <c r="AL435" s="78" t="s">
        <v>3673</v>
      </c>
      <c r="AM435" s="79" t="s">
        <v>3674</v>
      </c>
      <c r="AN435" s="79" t="s">
        <v>257</v>
      </c>
      <c r="AO435" s="78" t="s">
        <v>274</v>
      </c>
      <c r="AP435" s="78" t="s">
        <v>78</v>
      </c>
      <c r="AQ435" s="78">
        <v>2024</v>
      </c>
      <c r="AR435" s="78" t="s">
        <v>209</v>
      </c>
      <c r="AS435" s="78">
        <v>2024.06</v>
      </c>
      <c r="AT435" s="78">
        <v>2024.12</v>
      </c>
      <c r="AU435" s="80">
        <v>30</v>
      </c>
      <c r="AV435" s="80">
        <v>30</v>
      </c>
      <c r="AW435" s="36">
        <f t="shared" si="96"/>
        <v>30</v>
      </c>
      <c r="AX435" s="36">
        <f t="shared" si="107"/>
        <v>0</v>
      </c>
      <c r="AY435" s="36">
        <v>0</v>
      </c>
      <c r="AZ435" s="36"/>
      <c r="BA435" s="81">
        <v>300</v>
      </c>
      <c r="BB435" s="81">
        <v>120</v>
      </c>
      <c r="BC435" s="78" t="s">
        <v>210</v>
      </c>
      <c r="BD435" s="78" t="s">
        <v>210</v>
      </c>
      <c r="BE435" s="78" t="s">
        <v>211</v>
      </c>
      <c r="BF435" s="78"/>
      <c r="BG435" s="78" t="s">
        <v>212</v>
      </c>
      <c r="BH435" s="78" t="s">
        <v>209</v>
      </c>
      <c r="BI435" s="78" t="s">
        <v>210</v>
      </c>
      <c r="BJ435" s="78" t="s">
        <v>210</v>
      </c>
      <c r="BK435" s="78" t="s">
        <v>210</v>
      </c>
      <c r="BL435" s="78"/>
      <c r="BM435" s="78" t="s">
        <v>488</v>
      </c>
      <c r="BN435" s="78">
        <v>15340364333</v>
      </c>
      <c r="BO435" s="78" t="s">
        <v>4454</v>
      </c>
      <c r="BP435" s="23" t="s">
        <v>209</v>
      </c>
      <c r="BQ435" s="82">
        <f t="shared" si="97"/>
        <v>30</v>
      </c>
      <c r="BR435" s="82">
        <f t="shared" si="95"/>
        <v>15</v>
      </c>
      <c r="BS435" s="82">
        <f t="shared" si="98"/>
        <v>0</v>
      </c>
      <c r="BT435" s="82">
        <f t="shared" si="99"/>
        <v>15</v>
      </c>
      <c r="BU435" s="82">
        <f t="shared" si="93"/>
        <v>0</v>
      </c>
      <c r="BV435" s="82">
        <f t="shared" si="100"/>
        <v>15</v>
      </c>
      <c r="BW435" s="82">
        <f t="shared" si="101"/>
        <v>0</v>
      </c>
      <c r="BX435" s="49">
        <f t="shared" si="102"/>
        <v>0</v>
      </c>
      <c r="BY435" s="80"/>
      <c r="BZ435" s="80"/>
      <c r="CA435" s="80"/>
      <c r="CB435" s="80"/>
      <c r="CC435" s="80"/>
      <c r="CD435" s="80"/>
      <c r="CE435" s="80">
        <f t="shared" si="103"/>
        <v>15</v>
      </c>
      <c r="CF435" s="80">
        <v>15</v>
      </c>
      <c r="CG435" s="80" t="s">
        <v>4066</v>
      </c>
      <c r="CH435" s="80" t="s">
        <v>4067</v>
      </c>
      <c r="CI435" s="80"/>
      <c r="CJ435" s="80"/>
      <c r="CK435" s="80"/>
      <c r="CL435" s="80"/>
      <c r="CM435" s="80"/>
      <c r="CN435" s="80"/>
      <c r="CO435" s="80"/>
      <c r="CP435" s="80"/>
      <c r="CQ435" s="80">
        <f t="shared" si="104"/>
        <v>15</v>
      </c>
      <c r="CR435" s="80">
        <v>15</v>
      </c>
      <c r="CS435" s="80" t="s">
        <v>4090</v>
      </c>
      <c r="CT435" s="80" t="s">
        <v>4146</v>
      </c>
      <c r="CU435" s="80"/>
      <c r="CV435" s="80"/>
      <c r="CW435" s="80"/>
      <c r="CX435" s="83">
        <f t="shared" si="94"/>
        <v>0</v>
      </c>
      <c r="CY435" s="80"/>
      <c r="CZ435" s="80"/>
      <c r="DA435" s="80"/>
      <c r="DB435" s="80"/>
      <c r="DC435" s="80"/>
      <c r="DD435" s="80"/>
      <c r="DE435" s="59">
        <f t="shared" si="105"/>
        <v>14.74</v>
      </c>
      <c r="DF435" s="59">
        <v>0</v>
      </c>
      <c r="DG435" s="59">
        <v>14.74</v>
      </c>
      <c r="DH435" s="83"/>
      <c r="DI435" s="59"/>
      <c r="DJ435" s="59"/>
      <c r="DK435" s="83"/>
      <c r="DL435" s="83"/>
      <c r="DM435" s="78"/>
    </row>
    <row r="436" s="9" customFormat="1" ht="70" customHeight="1" spans="1:117">
      <c r="A436" s="23"/>
      <c r="B436" s="23"/>
      <c r="C436" s="23"/>
      <c r="D436" s="23"/>
      <c r="E436" s="23"/>
      <c r="F436" s="23"/>
      <c r="G436" s="23"/>
      <c r="H436" s="23"/>
      <c r="I436" s="23"/>
      <c r="J436" s="23"/>
      <c r="K436" s="23"/>
      <c r="L436" s="23"/>
      <c r="M436" s="23"/>
      <c r="N436" s="23"/>
      <c r="O436" s="23"/>
      <c r="P436" s="23"/>
      <c r="Q436" s="23">
        <f>SUBTOTAL(103,$W$7:W436)*1</f>
        <v>430</v>
      </c>
      <c r="R436" s="23"/>
      <c r="S436" s="23"/>
      <c r="T436" s="30"/>
      <c r="U436" s="23"/>
      <c r="V436" s="23" t="s">
        <v>4454</v>
      </c>
      <c r="W436" s="23" t="s">
        <v>3677</v>
      </c>
      <c r="X436" s="23" t="s">
        <v>192</v>
      </c>
      <c r="Y436" s="23" t="s">
        <v>193</v>
      </c>
      <c r="Z436" s="23" t="s">
        <v>1207</v>
      </c>
      <c r="AA436" s="23" t="s">
        <v>3678</v>
      </c>
      <c r="AB436" s="23" t="s">
        <v>196</v>
      </c>
      <c r="AC436" s="23" t="s">
        <v>1286</v>
      </c>
      <c r="AD436" s="23" t="s">
        <v>3679</v>
      </c>
      <c r="AE436" s="23" t="s">
        <v>3680</v>
      </c>
      <c r="AF436" s="23" t="s">
        <v>3681</v>
      </c>
      <c r="AG436" s="23" t="s">
        <v>3682</v>
      </c>
      <c r="AH436" s="23" t="s">
        <v>753</v>
      </c>
      <c r="AI436" s="23" t="s">
        <v>269</v>
      </c>
      <c r="AJ436" s="23" t="s">
        <v>3683</v>
      </c>
      <c r="AK436" s="23" t="s">
        <v>3684</v>
      </c>
      <c r="AL436" s="23" t="s">
        <v>3685</v>
      </c>
      <c r="AM436" s="33" t="s">
        <v>3686</v>
      </c>
      <c r="AN436" s="33" t="s">
        <v>784</v>
      </c>
      <c r="AO436" s="23" t="s">
        <v>1457</v>
      </c>
      <c r="AP436" s="23" t="s">
        <v>44</v>
      </c>
      <c r="AQ436" s="23">
        <v>2024</v>
      </c>
      <c r="AR436" s="23" t="s">
        <v>209</v>
      </c>
      <c r="AS436" s="23">
        <v>2024.06</v>
      </c>
      <c r="AT436" s="23">
        <v>2024.12</v>
      </c>
      <c r="AU436" s="36">
        <v>80</v>
      </c>
      <c r="AV436" s="36">
        <v>80</v>
      </c>
      <c r="AW436" s="36">
        <f t="shared" si="96"/>
        <v>80</v>
      </c>
      <c r="AX436" s="36">
        <f t="shared" si="107"/>
        <v>0</v>
      </c>
      <c r="AY436" s="36">
        <v>0</v>
      </c>
      <c r="AZ436" s="36"/>
      <c r="BA436" s="40">
        <v>20</v>
      </c>
      <c r="BB436" s="40">
        <v>8</v>
      </c>
      <c r="BC436" s="23" t="s">
        <v>210</v>
      </c>
      <c r="BD436" s="23" t="s">
        <v>210</v>
      </c>
      <c r="BE436" s="23" t="s">
        <v>211</v>
      </c>
      <c r="BF436" s="23" t="s">
        <v>210</v>
      </c>
      <c r="BG436" s="23" t="s">
        <v>209</v>
      </c>
      <c r="BH436" s="23" t="s">
        <v>209</v>
      </c>
      <c r="BI436" s="23" t="s">
        <v>210</v>
      </c>
      <c r="BJ436" s="23"/>
      <c r="BK436" s="23" t="s">
        <v>210</v>
      </c>
      <c r="BL436" s="23"/>
      <c r="BM436" s="23" t="s">
        <v>1530</v>
      </c>
      <c r="BN436" s="23">
        <v>18102367666</v>
      </c>
      <c r="BO436" s="23" t="s">
        <v>4454</v>
      </c>
      <c r="BP436" s="23" t="s">
        <v>209</v>
      </c>
      <c r="BQ436" s="49">
        <f t="shared" si="97"/>
        <v>80</v>
      </c>
      <c r="BR436" s="49">
        <f t="shared" si="95"/>
        <v>80</v>
      </c>
      <c r="BS436" s="49">
        <f t="shared" si="98"/>
        <v>80</v>
      </c>
      <c r="BT436" s="49">
        <f t="shared" si="99"/>
        <v>0</v>
      </c>
      <c r="BU436" s="49">
        <f t="shared" ref="BU436:BU463" si="108">CO436</f>
        <v>0</v>
      </c>
      <c r="BV436" s="49">
        <f t="shared" si="100"/>
        <v>0</v>
      </c>
      <c r="BW436" s="49">
        <f t="shared" si="101"/>
        <v>0</v>
      </c>
      <c r="BX436" s="49">
        <f t="shared" si="102"/>
        <v>80</v>
      </c>
      <c r="BY436" s="49">
        <v>80</v>
      </c>
      <c r="BZ436" s="52" t="s">
        <v>4078</v>
      </c>
      <c r="CA436" s="52" t="s">
        <v>4079</v>
      </c>
      <c r="CB436" s="36"/>
      <c r="CC436" s="36"/>
      <c r="CD436" s="36"/>
      <c r="CE436" s="36">
        <f t="shared" si="103"/>
        <v>0</v>
      </c>
      <c r="CF436" s="36"/>
      <c r="CG436" s="36"/>
      <c r="CH436" s="36"/>
      <c r="CI436" s="36"/>
      <c r="CJ436" s="36"/>
      <c r="CK436" s="36"/>
      <c r="CL436" s="36"/>
      <c r="CM436" s="36"/>
      <c r="CN436" s="36"/>
      <c r="CO436" s="36"/>
      <c r="CP436" s="36"/>
      <c r="CQ436" s="36">
        <f t="shared" si="104"/>
        <v>0</v>
      </c>
      <c r="CR436" s="36"/>
      <c r="CS436" s="36"/>
      <c r="CT436" s="36"/>
      <c r="CU436" s="36"/>
      <c r="CV436" s="36"/>
      <c r="CW436" s="36"/>
      <c r="CX436" s="59">
        <f t="shared" si="94"/>
        <v>0</v>
      </c>
      <c r="CY436" s="36"/>
      <c r="CZ436" s="36"/>
      <c r="DA436" s="36"/>
      <c r="DB436" s="36"/>
      <c r="DC436" s="36"/>
      <c r="DD436" s="36"/>
      <c r="DE436" s="59">
        <f t="shared" si="105"/>
        <v>64</v>
      </c>
      <c r="DF436" s="59">
        <v>64</v>
      </c>
      <c r="DG436" s="59">
        <v>0</v>
      </c>
      <c r="DH436" s="59"/>
      <c r="DI436" s="59"/>
      <c r="DJ436" s="59"/>
      <c r="DK436" s="59"/>
      <c r="DL436" s="59">
        <v>0.8</v>
      </c>
      <c r="DM436" s="23" t="s">
        <v>4457</v>
      </c>
    </row>
    <row r="437" s="9" customFormat="1" ht="70" customHeight="1" spans="1:117">
      <c r="A437" s="23"/>
      <c r="B437" s="23"/>
      <c r="C437" s="23"/>
      <c r="D437" s="23"/>
      <c r="E437" s="23"/>
      <c r="F437" s="23"/>
      <c r="G437" s="23"/>
      <c r="H437" s="23"/>
      <c r="I437" s="23"/>
      <c r="J437" s="23"/>
      <c r="K437" s="23"/>
      <c r="L437" s="23"/>
      <c r="M437" s="23"/>
      <c r="N437" s="23"/>
      <c r="O437" s="23"/>
      <c r="P437" s="23"/>
      <c r="Q437" s="23">
        <f>SUBTOTAL(103,$W$7:W437)*1</f>
        <v>431</v>
      </c>
      <c r="R437" s="23" t="s">
        <v>4453</v>
      </c>
      <c r="S437" s="23"/>
      <c r="T437" s="23"/>
      <c r="U437" s="23"/>
      <c r="V437" s="23" t="s">
        <v>4454</v>
      </c>
      <c r="W437" s="23" t="s">
        <v>3687</v>
      </c>
      <c r="X437" s="23" t="s">
        <v>192</v>
      </c>
      <c r="Y437" s="23" t="s">
        <v>244</v>
      </c>
      <c r="Z437" s="23" t="s">
        <v>245</v>
      </c>
      <c r="AA437" s="23" t="s">
        <v>3688</v>
      </c>
      <c r="AB437" s="23" t="s">
        <v>196</v>
      </c>
      <c r="AC437" s="23" t="s">
        <v>3689</v>
      </c>
      <c r="AD437" s="23" t="s">
        <v>3690</v>
      </c>
      <c r="AE437" s="23" t="s">
        <v>3691</v>
      </c>
      <c r="AF437" s="23" t="s">
        <v>3690</v>
      </c>
      <c r="AG437" s="23" t="s">
        <v>3692</v>
      </c>
      <c r="AH437" s="23" t="s">
        <v>224</v>
      </c>
      <c r="AI437" s="23" t="s">
        <v>225</v>
      </c>
      <c r="AJ437" s="23" t="s">
        <v>3693</v>
      </c>
      <c r="AK437" s="23" t="s">
        <v>3694</v>
      </c>
      <c r="AL437" s="23" t="s">
        <v>3695</v>
      </c>
      <c r="AM437" s="33" t="s">
        <v>229</v>
      </c>
      <c r="AN437" s="33" t="s">
        <v>230</v>
      </c>
      <c r="AO437" s="23" t="s">
        <v>367</v>
      </c>
      <c r="AP437" s="23" t="s">
        <v>121</v>
      </c>
      <c r="AQ437" s="23">
        <v>2024</v>
      </c>
      <c r="AR437" s="23" t="s">
        <v>209</v>
      </c>
      <c r="AS437" s="23">
        <v>2024.08</v>
      </c>
      <c r="AT437" s="23">
        <v>2024.12</v>
      </c>
      <c r="AU437" s="36">
        <v>348.84</v>
      </c>
      <c r="AV437" s="36">
        <v>348.84</v>
      </c>
      <c r="AW437" s="36">
        <f t="shared" si="96"/>
        <v>0</v>
      </c>
      <c r="AX437" s="36">
        <f t="shared" si="107"/>
        <v>348.84</v>
      </c>
      <c r="AY437" s="36">
        <v>0</v>
      </c>
      <c r="AZ437" s="36"/>
      <c r="BA437" s="40">
        <v>1289</v>
      </c>
      <c r="BB437" s="40">
        <v>25</v>
      </c>
      <c r="BC437" s="23" t="s">
        <v>209</v>
      </c>
      <c r="BD437" s="23" t="s">
        <v>210</v>
      </c>
      <c r="BE437" s="23" t="s">
        <v>211</v>
      </c>
      <c r="BF437" s="23"/>
      <c r="BG437" s="23" t="s">
        <v>212</v>
      </c>
      <c r="BH437" s="23" t="s">
        <v>210</v>
      </c>
      <c r="BI437" s="23" t="s">
        <v>210</v>
      </c>
      <c r="BJ437" s="23"/>
      <c r="BK437" s="23" t="s">
        <v>210</v>
      </c>
      <c r="BL437" s="23"/>
      <c r="BM437" s="23" t="s">
        <v>3696</v>
      </c>
      <c r="BN437" s="23" t="s">
        <v>3697</v>
      </c>
      <c r="BO437" s="23" t="s">
        <v>4454</v>
      </c>
      <c r="BP437" s="23"/>
      <c r="BQ437" s="49">
        <f t="shared" si="97"/>
        <v>0</v>
      </c>
      <c r="BR437" s="49">
        <f t="shared" si="95"/>
        <v>0</v>
      </c>
      <c r="BS437" s="49">
        <f t="shared" si="98"/>
        <v>0</v>
      </c>
      <c r="BT437" s="49">
        <f t="shared" si="99"/>
        <v>0</v>
      </c>
      <c r="BU437" s="49">
        <f t="shared" si="108"/>
        <v>0</v>
      </c>
      <c r="BV437" s="49">
        <f t="shared" si="100"/>
        <v>0</v>
      </c>
      <c r="BW437" s="49">
        <f t="shared" si="101"/>
        <v>0</v>
      </c>
      <c r="BX437" s="49">
        <f t="shared" si="102"/>
        <v>0</v>
      </c>
      <c r="BY437" s="36"/>
      <c r="BZ437" s="36"/>
      <c r="CA437" s="36"/>
      <c r="CB437" s="36"/>
      <c r="CC437" s="36"/>
      <c r="CD437" s="36"/>
      <c r="CE437" s="36">
        <f t="shared" si="103"/>
        <v>0</v>
      </c>
      <c r="CF437" s="36"/>
      <c r="CG437" s="36"/>
      <c r="CH437" s="36"/>
      <c r="CI437" s="36"/>
      <c r="CJ437" s="36"/>
      <c r="CK437" s="36"/>
      <c r="CL437" s="36"/>
      <c r="CM437" s="36"/>
      <c r="CN437" s="36"/>
      <c r="CO437" s="36"/>
      <c r="CP437" s="36"/>
      <c r="CQ437" s="36">
        <f t="shared" si="104"/>
        <v>0</v>
      </c>
      <c r="CR437" s="36"/>
      <c r="CS437" s="36"/>
      <c r="CT437" s="36"/>
      <c r="CU437" s="36"/>
      <c r="CV437" s="36"/>
      <c r="CW437" s="36"/>
      <c r="CX437" s="59">
        <f t="shared" si="94"/>
        <v>0</v>
      </c>
      <c r="CY437" s="36"/>
      <c r="CZ437" s="36"/>
      <c r="DA437" s="36"/>
      <c r="DB437" s="36"/>
      <c r="DC437" s="36"/>
      <c r="DD437" s="36"/>
      <c r="DE437" s="59">
        <f t="shared" si="105"/>
        <v>0</v>
      </c>
      <c r="DF437" s="59">
        <v>0</v>
      </c>
      <c r="DG437" s="59">
        <v>0</v>
      </c>
      <c r="DH437" s="59"/>
      <c r="DI437" s="59"/>
      <c r="DJ437" s="59"/>
      <c r="DK437" s="59"/>
      <c r="DL437" s="59"/>
      <c r="DM437" s="23"/>
    </row>
    <row r="438" s="9" customFormat="1" ht="70" customHeight="1" spans="1:117">
      <c r="A438" s="23"/>
      <c r="B438" s="23"/>
      <c r="C438" s="23"/>
      <c r="D438" s="23"/>
      <c r="E438" s="23"/>
      <c r="F438" s="23"/>
      <c r="G438" s="23"/>
      <c r="H438" s="23"/>
      <c r="I438" s="23"/>
      <c r="J438" s="23"/>
      <c r="K438" s="23"/>
      <c r="L438" s="23"/>
      <c r="M438" s="23"/>
      <c r="N438" s="23"/>
      <c r="O438" s="23"/>
      <c r="P438" s="23"/>
      <c r="Q438" s="23">
        <f>SUBTOTAL(103,$W$7:W438)*1</f>
        <v>432</v>
      </c>
      <c r="R438" s="23" t="s">
        <v>4453</v>
      </c>
      <c r="S438" s="23"/>
      <c r="T438" s="30"/>
      <c r="U438" s="23"/>
      <c r="V438" s="23" t="s">
        <v>4454</v>
      </c>
      <c r="W438" s="23" t="s">
        <v>3698</v>
      </c>
      <c r="X438" s="23" t="s">
        <v>192</v>
      </c>
      <c r="Y438" s="23" t="s">
        <v>244</v>
      </c>
      <c r="Z438" s="23" t="s">
        <v>245</v>
      </c>
      <c r="AA438" s="23" t="s">
        <v>3699</v>
      </c>
      <c r="AB438" s="23" t="s">
        <v>196</v>
      </c>
      <c r="AC438" s="23" t="s">
        <v>3689</v>
      </c>
      <c r="AD438" s="23" t="s">
        <v>3700</v>
      </c>
      <c r="AE438" s="23" t="s">
        <v>3691</v>
      </c>
      <c r="AF438" s="23" t="s">
        <v>3700</v>
      </c>
      <c r="AG438" s="23" t="s">
        <v>3701</v>
      </c>
      <c r="AH438" s="23" t="s">
        <v>224</v>
      </c>
      <c r="AI438" s="23" t="s">
        <v>225</v>
      </c>
      <c r="AJ438" s="23" t="s">
        <v>3702</v>
      </c>
      <c r="AK438" s="23" t="s">
        <v>3703</v>
      </c>
      <c r="AL438" s="23" t="s">
        <v>3695</v>
      </c>
      <c r="AM438" s="33" t="s">
        <v>229</v>
      </c>
      <c r="AN438" s="33" t="s">
        <v>230</v>
      </c>
      <c r="AO438" s="23" t="s">
        <v>367</v>
      </c>
      <c r="AP438" s="23" t="s">
        <v>121</v>
      </c>
      <c r="AQ438" s="23">
        <v>2024</v>
      </c>
      <c r="AR438" s="23" t="s">
        <v>209</v>
      </c>
      <c r="AS438" s="23">
        <v>2024.08</v>
      </c>
      <c r="AT438" s="23">
        <v>2024.12</v>
      </c>
      <c r="AU438" s="36">
        <v>99.32</v>
      </c>
      <c r="AV438" s="36">
        <v>99.32</v>
      </c>
      <c r="AW438" s="36">
        <f t="shared" si="96"/>
        <v>0</v>
      </c>
      <c r="AX438" s="36">
        <f t="shared" si="107"/>
        <v>99.32</v>
      </c>
      <c r="AY438" s="36">
        <v>0</v>
      </c>
      <c r="AZ438" s="36"/>
      <c r="BA438" s="40">
        <v>1289</v>
      </c>
      <c r="BB438" s="40">
        <v>25</v>
      </c>
      <c r="BC438" s="23" t="s">
        <v>209</v>
      </c>
      <c r="BD438" s="23" t="s">
        <v>210</v>
      </c>
      <c r="BE438" s="23" t="s">
        <v>211</v>
      </c>
      <c r="BF438" s="23"/>
      <c r="BG438" s="23" t="s">
        <v>212</v>
      </c>
      <c r="BH438" s="23" t="s">
        <v>210</v>
      </c>
      <c r="BI438" s="23" t="s">
        <v>210</v>
      </c>
      <c r="BJ438" s="23"/>
      <c r="BK438" s="23" t="s">
        <v>210</v>
      </c>
      <c r="BL438" s="23"/>
      <c r="BM438" s="23" t="s">
        <v>3696</v>
      </c>
      <c r="BN438" s="23" t="s">
        <v>3697</v>
      </c>
      <c r="BO438" s="23" t="s">
        <v>4454</v>
      </c>
      <c r="BP438" s="23"/>
      <c r="BQ438" s="49">
        <f t="shared" si="97"/>
        <v>0</v>
      </c>
      <c r="BR438" s="49">
        <f t="shared" si="95"/>
        <v>0</v>
      </c>
      <c r="BS438" s="49">
        <f t="shared" si="98"/>
        <v>0</v>
      </c>
      <c r="BT438" s="49">
        <f t="shared" si="99"/>
        <v>0</v>
      </c>
      <c r="BU438" s="49">
        <f t="shared" si="108"/>
        <v>0</v>
      </c>
      <c r="BV438" s="49">
        <f t="shared" si="100"/>
        <v>0</v>
      </c>
      <c r="BW438" s="49">
        <f t="shared" si="101"/>
        <v>0</v>
      </c>
      <c r="BX438" s="49">
        <f t="shared" si="102"/>
        <v>0</v>
      </c>
      <c r="BY438" s="36"/>
      <c r="BZ438" s="36"/>
      <c r="CA438" s="36"/>
      <c r="CB438" s="36"/>
      <c r="CC438" s="36"/>
      <c r="CD438" s="36"/>
      <c r="CE438" s="36">
        <f t="shared" si="103"/>
        <v>0</v>
      </c>
      <c r="CF438" s="36"/>
      <c r="CG438" s="36"/>
      <c r="CH438" s="36"/>
      <c r="CI438" s="36"/>
      <c r="CJ438" s="36"/>
      <c r="CK438" s="36"/>
      <c r="CL438" s="36"/>
      <c r="CM438" s="36"/>
      <c r="CN438" s="36"/>
      <c r="CO438" s="36"/>
      <c r="CP438" s="36"/>
      <c r="CQ438" s="36">
        <f t="shared" si="104"/>
        <v>0</v>
      </c>
      <c r="CR438" s="36"/>
      <c r="CS438" s="36"/>
      <c r="CT438" s="36"/>
      <c r="CU438" s="36"/>
      <c r="CV438" s="36"/>
      <c r="CW438" s="36"/>
      <c r="CX438" s="59">
        <f t="shared" si="94"/>
        <v>0</v>
      </c>
      <c r="CY438" s="36"/>
      <c r="CZ438" s="36"/>
      <c r="DA438" s="36"/>
      <c r="DB438" s="36"/>
      <c r="DC438" s="36"/>
      <c r="DD438" s="36"/>
      <c r="DE438" s="59">
        <f t="shared" si="105"/>
        <v>0</v>
      </c>
      <c r="DF438" s="59">
        <v>0</v>
      </c>
      <c r="DG438" s="59">
        <v>0</v>
      </c>
      <c r="DH438" s="59"/>
      <c r="DI438" s="59"/>
      <c r="DJ438" s="59"/>
      <c r="DK438" s="59"/>
      <c r="DL438" s="59"/>
      <c r="DM438" s="23"/>
    </row>
    <row r="439" s="9" customFormat="1" ht="70" customHeight="1" spans="1:117">
      <c r="A439" s="23"/>
      <c r="B439" s="23"/>
      <c r="C439" s="23"/>
      <c r="D439" s="23"/>
      <c r="E439" s="23"/>
      <c r="F439" s="23"/>
      <c r="G439" s="23"/>
      <c r="H439" s="23"/>
      <c r="I439" s="23"/>
      <c r="J439" s="23"/>
      <c r="K439" s="23"/>
      <c r="L439" s="23"/>
      <c r="M439" s="23"/>
      <c r="N439" s="23"/>
      <c r="O439" s="23"/>
      <c r="P439" s="23"/>
      <c r="Q439" s="23">
        <f>SUBTOTAL(103,$W$7:W439)*1</f>
        <v>433</v>
      </c>
      <c r="R439" s="23" t="s">
        <v>4453</v>
      </c>
      <c r="S439" s="23"/>
      <c r="T439" s="23"/>
      <c r="U439" s="23"/>
      <c r="V439" s="23" t="s">
        <v>4454</v>
      </c>
      <c r="W439" s="23" t="s">
        <v>3704</v>
      </c>
      <c r="X439" s="23" t="s">
        <v>192</v>
      </c>
      <c r="Y439" s="23" t="s">
        <v>244</v>
      </c>
      <c r="Z439" s="23" t="s">
        <v>245</v>
      </c>
      <c r="AA439" s="23" t="s">
        <v>3705</v>
      </c>
      <c r="AB439" s="23" t="s">
        <v>196</v>
      </c>
      <c r="AC439" s="23" t="s">
        <v>3689</v>
      </c>
      <c r="AD439" s="23" t="s">
        <v>3706</v>
      </c>
      <c r="AE439" s="23" t="s">
        <v>3691</v>
      </c>
      <c r="AF439" s="23" t="s">
        <v>3706</v>
      </c>
      <c r="AG439" s="23" t="s">
        <v>3707</v>
      </c>
      <c r="AH439" s="23" t="s">
        <v>224</v>
      </c>
      <c r="AI439" s="23" t="s">
        <v>225</v>
      </c>
      <c r="AJ439" s="23" t="s">
        <v>3708</v>
      </c>
      <c r="AK439" s="23" t="s">
        <v>3709</v>
      </c>
      <c r="AL439" s="23" t="s">
        <v>3695</v>
      </c>
      <c r="AM439" s="33" t="s">
        <v>229</v>
      </c>
      <c r="AN439" s="33" t="s">
        <v>230</v>
      </c>
      <c r="AO439" s="23" t="s">
        <v>367</v>
      </c>
      <c r="AP439" s="23" t="s">
        <v>121</v>
      </c>
      <c r="AQ439" s="23">
        <v>2024</v>
      </c>
      <c r="AR439" s="23" t="s">
        <v>209</v>
      </c>
      <c r="AS439" s="23">
        <v>2024.08</v>
      </c>
      <c r="AT439" s="23">
        <v>2024.12</v>
      </c>
      <c r="AU439" s="36">
        <v>51.01</v>
      </c>
      <c r="AV439" s="36">
        <v>51.01</v>
      </c>
      <c r="AW439" s="36">
        <f t="shared" si="96"/>
        <v>0</v>
      </c>
      <c r="AX439" s="36">
        <f t="shared" si="107"/>
        <v>51.01</v>
      </c>
      <c r="AY439" s="36">
        <v>0</v>
      </c>
      <c r="AZ439" s="36"/>
      <c r="BA439" s="40">
        <v>1289</v>
      </c>
      <c r="BB439" s="40">
        <v>25</v>
      </c>
      <c r="BC439" s="23" t="s">
        <v>209</v>
      </c>
      <c r="BD439" s="23" t="s">
        <v>210</v>
      </c>
      <c r="BE439" s="23" t="s">
        <v>211</v>
      </c>
      <c r="BF439" s="23"/>
      <c r="BG439" s="23" t="s">
        <v>212</v>
      </c>
      <c r="BH439" s="23" t="s">
        <v>210</v>
      </c>
      <c r="BI439" s="23" t="s">
        <v>210</v>
      </c>
      <c r="BJ439" s="23"/>
      <c r="BK439" s="23" t="s">
        <v>210</v>
      </c>
      <c r="BL439" s="23"/>
      <c r="BM439" s="23" t="s">
        <v>3696</v>
      </c>
      <c r="BN439" s="23" t="s">
        <v>3697</v>
      </c>
      <c r="BO439" s="23" t="s">
        <v>4454</v>
      </c>
      <c r="BP439" s="23"/>
      <c r="BQ439" s="49">
        <f t="shared" si="97"/>
        <v>0</v>
      </c>
      <c r="BR439" s="49">
        <f t="shared" si="95"/>
        <v>0</v>
      </c>
      <c r="BS439" s="49">
        <f t="shared" si="98"/>
        <v>0</v>
      </c>
      <c r="BT439" s="49">
        <f t="shared" si="99"/>
        <v>0</v>
      </c>
      <c r="BU439" s="49">
        <f t="shared" si="108"/>
        <v>0</v>
      </c>
      <c r="BV439" s="49">
        <f t="shared" si="100"/>
        <v>0</v>
      </c>
      <c r="BW439" s="49">
        <f t="shared" si="101"/>
        <v>0</v>
      </c>
      <c r="BX439" s="49">
        <f t="shared" si="102"/>
        <v>0</v>
      </c>
      <c r="BY439" s="36"/>
      <c r="BZ439" s="36"/>
      <c r="CA439" s="36"/>
      <c r="CB439" s="36"/>
      <c r="CC439" s="36"/>
      <c r="CD439" s="36"/>
      <c r="CE439" s="36">
        <f t="shared" si="103"/>
        <v>0</v>
      </c>
      <c r="CF439" s="36"/>
      <c r="CG439" s="36"/>
      <c r="CH439" s="36"/>
      <c r="CI439" s="36"/>
      <c r="CJ439" s="36"/>
      <c r="CK439" s="36"/>
      <c r="CL439" s="36"/>
      <c r="CM439" s="36"/>
      <c r="CN439" s="36"/>
      <c r="CO439" s="36"/>
      <c r="CP439" s="36"/>
      <c r="CQ439" s="36">
        <f t="shared" si="104"/>
        <v>0</v>
      </c>
      <c r="CR439" s="36"/>
      <c r="CS439" s="36"/>
      <c r="CT439" s="36"/>
      <c r="CU439" s="36"/>
      <c r="CV439" s="36"/>
      <c r="CW439" s="36"/>
      <c r="CX439" s="59">
        <f t="shared" si="94"/>
        <v>0</v>
      </c>
      <c r="CY439" s="36"/>
      <c r="CZ439" s="36"/>
      <c r="DA439" s="36"/>
      <c r="DB439" s="36"/>
      <c r="DC439" s="36"/>
      <c r="DD439" s="36"/>
      <c r="DE439" s="59">
        <f t="shared" si="105"/>
        <v>0</v>
      </c>
      <c r="DF439" s="59">
        <v>0</v>
      </c>
      <c r="DG439" s="59">
        <v>0</v>
      </c>
      <c r="DH439" s="59"/>
      <c r="DI439" s="59"/>
      <c r="DJ439" s="59"/>
      <c r="DK439" s="59"/>
      <c r="DL439" s="59"/>
      <c r="DM439" s="23"/>
    </row>
    <row r="440" s="9" customFormat="1" ht="70" customHeight="1" spans="1:117">
      <c r="A440" s="23"/>
      <c r="B440" s="23"/>
      <c r="C440" s="23"/>
      <c r="D440" s="23"/>
      <c r="E440" s="23"/>
      <c r="F440" s="23"/>
      <c r="G440" s="23"/>
      <c r="H440" s="23"/>
      <c r="I440" s="23"/>
      <c r="J440" s="23"/>
      <c r="K440" s="23"/>
      <c r="L440" s="23"/>
      <c r="M440" s="23"/>
      <c r="N440" s="23"/>
      <c r="O440" s="23"/>
      <c r="P440" s="23"/>
      <c r="Q440" s="23">
        <f>SUBTOTAL(103,$W$7:W440)*1</f>
        <v>434</v>
      </c>
      <c r="R440" s="23" t="s">
        <v>4453</v>
      </c>
      <c r="S440" s="23"/>
      <c r="T440" s="30"/>
      <c r="U440" s="23"/>
      <c r="V440" s="23" t="s">
        <v>4454</v>
      </c>
      <c r="W440" s="23" t="s">
        <v>3710</v>
      </c>
      <c r="X440" s="23" t="s">
        <v>192</v>
      </c>
      <c r="Y440" s="23" t="s">
        <v>193</v>
      </c>
      <c r="Z440" s="23" t="s">
        <v>1207</v>
      </c>
      <c r="AA440" s="23" t="s">
        <v>3711</v>
      </c>
      <c r="AB440" s="23" t="s">
        <v>466</v>
      </c>
      <c r="AC440" s="23" t="s">
        <v>386</v>
      </c>
      <c r="AD440" s="23" t="s">
        <v>3711</v>
      </c>
      <c r="AE440" s="23" t="s">
        <v>3712</v>
      </c>
      <c r="AF440" s="23" t="s">
        <v>3711</v>
      </c>
      <c r="AG440" s="23" t="s">
        <v>3713</v>
      </c>
      <c r="AH440" s="23" t="s">
        <v>224</v>
      </c>
      <c r="AI440" s="23" t="s">
        <v>225</v>
      </c>
      <c r="AJ440" s="23" t="s">
        <v>3714</v>
      </c>
      <c r="AK440" s="23" t="s">
        <v>3715</v>
      </c>
      <c r="AL440" s="23" t="s">
        <v>3716</v>
      </c>
      <c r="AM440" s="33" t="s">
        <v>734</v>
      </c>
      <c r="AN440" s="33" t="s">
        <v>230</v>
      </c>
      <c r="AO440" s="23" t="s">
        <v>1457</v>
      </c>
      <c r="AP440" s="23" t="s">
        <v>50</v>
      </c>
      <c r="AQ440" s="23">
        <v>2024</v>
      </c>
      <c r="AR440" s="23" t="s">
        <v>209</v>
      </c>
      <c r="AS440" s="23">
        <v>2024.06</v>
      </c>
      <c r="AT440" s="23">
        <v>2024.12</v>
      </c>
      <c r="AU440" s="36">
        <v>199.84</v>
      </c>
      <c r="AV440" s="36">
        <v>199.84</v>
      </c>
      <c r="AW440" s="36">
        <f t="shared" si="96"/>
        <v>0</v>
      </c>
      <c r="AX440" s="36">
        <f t="shared" si="107"/>
        <v>199.84</v>
      </c>
      <c r="AY440" s="36">
        <v>0</v>
      </c>
      <c r="AZ440" s="36"/>
      <c r="BA440" s="40">
        <v>435</v>
      </c>
      <c r="BB440" s="40">
        <v>36</v>
      </c>
      <c r="BC440" s="23" t="s">
        <v>210</v>
      </c>
      <c r="BD440" s="23" t="s">
        <v>210</v>
      </c>
      <c r="BE440" s="23" t="s">
        <v>211</v>
      </c>
      <c r="BF440" s="23"/>
      <c r="BG440" s="23" t="s">
        <v>212</v>
      </c>
      <c r="BH440" s="23" t="s">
        <v>209</v>
      </c>
      <c r="BI440" s="23" t="s">
        <v>210</v>
      </c>
      <c r="BJ440" s="23"/>
      <c r="BK440" s="23" t="s">
        <v>210</v>
      </c>
      <c r="BL440" s="23"/>
      <c r="BM440" s="23" t="s">
        <v>397</v>
      </c>
      <c r="BN440" s="23">
        <v>13709487252</v>
      </c>
      <c r="BO440" s="23" t="s">
        <v>4454</v>
      </c>
      <c r="BP440" s="23"/>
      <c r="BQ440" s="49">
        <f t="shared" si="97"/>
        <v>0</v>
      </c>
      <c r="BR440" s="49">
        <f t="shared" si="95"/>
        <v>0</v>
      </c>
      <c r="BS440" s="49">
        <f t="shared" si="98"/>
        <v>0</v>
      </c>
      <c r="BT440" s="49">
        <f t="shared" si="99"/>
        <v>0</v>
      </c>
      <c r="BU440" s="49">
        <f t="shared" si="108"/>
        <v>0</v>
      </c>
      <c r="BV440" s="49">
        <f t="shared" si="100"/>
        <v>0</v>
      </c>
      <c r="BW440" s="49">
        <f t="shared" si="101"/>
        <v>0</v>
      </c>
      <c r="BX440" s="49">
        <f t="shared" si="102"/>
        <v>0</v>
      </c>
      <c r="BY440" s="36"/>
      <c r="BZ440" s="36"/>
      <c r="CA440" s="36"/>
      <c r="CB440" s="36"/>
      <c r="CC440" s="36"/>
      <c r="CD440" s="36"/>
      <c r="CE440" s="36">
        <f t="shared" si="103"/>
        <v>0</v>
      </c>
      <c r="CF440" s="36"/>
      <c r="CG440" s="36"/>
      <c r="CH440" s="36"/>
      <c r="CI440" s="36"/>
      <c r="CJ440" s="36"/>
      <c r="CK440" s="36"/>
      <c r="CL440" s="36"/>
      <c r="CM440" s="36"/>
      <c r="CN440" s="36"/>
      <c r="CO440" s="36"/>
      <c r="CP440" s="36"/>
      <c r="CQ440" s="36">
        <f t="shared" si="104"/>
        <v>0</v>
      </c>
      <c r="CR440" s="36"/>
      <c r="CS440" s="36"/>
      <c r="CT440" s="36"/>
      <c r="CU440" s="36"/>
      <c r="CV440" s="36"/>
      <c r="CW440" s="36"/>
      <c r="CX440" s="59">
        <f t="shared" si="94"/>
        <v>0</v>
      </c>
      <c r="CY440" s="36"/>
      <c r="CZ440" s="36"/>
      <c r="DA440" s="36"/>
      <c r="DB440" s="36"/>
      <c r="DC440" s="36"/>
      <c r="DD440" s="36"/>
      <c r="DE440" s="59">
        <f t="shared" si="105"/>
        <v>0</v>
      </c>
      <c r="DF440" s="59">
        <v>0</v>
      </c>
      <c r="DG440" s="59">
        <v>0</v>
      </c>
      <c r="DH440" s="59"/>
      <c r="DI440" s="59"/>
      <c r="DJ440" s="59"/>
      <c r="DK440" s="59"/>
      <c r="DL440" s="59"/>
      <c r="DM440" s="23"/>
    </row>
    <row r="441" s="9" customFormat="1" ht="70" customHeight="1" spans="1:117">
      <c r="A441" s="23"/>
      <c r="B441" s="23"/>
      <c r="C441" s="23"/>
      <c r="D441" s="23"/>
      <c r="E441" s="23"/>
      <c r="F441" s="23"/>
      <c r="G441" s="23"/>
      <c r="H441" s="23"/>
      <c r="I441" s="23"/>
      <c r="J441" s="23"/>
      <c r="K441" s="23"/>
      <c r="L441" s="23"/>
      <c r="M441" s="23"/>
      <c r="N441" s="23"/>
      <c r="O441" s="23"/>
      <c r="P441" s="23"/>
      <c r="Q441" s="23">
        <f>SUBTOTAL(103,$W$7:W441)*1</f>
        <v>435</v>
      </c>
      <c r="R441" s="23" t="s">
        <v>4453</v>
      </c>
      <c r="S441" s="23"/>
      <c r="T441" s="23"/>
      <c r="U441" s="23"/>
      <c r="V441" s="23" t="s">
        <v>4454</v>
      </c>
      <c r="W441" s="23" t="s">
        <v>3717</v>
      </c>
      <c r="X441" s="23" t="s">
        <v>192</v>
      </c>
      <c r="Y441" s="23" t="s">
        <v>193</v>
      </c>
      <c r="Z441" s="23" t="s">
        <v>548</v>
      </c>
      <c r="AA441" s="23" t="s">
        <v>3718</v>
      </c>
      <c r="AB441" s="23" t="s">
        <v>629</v>
      </c>
      <c r="AC441" s="23" t="s">
        <v>3719</v>
      </c>
      <c r="AD441" s="23" t="s">
        <v>3720</v>
      </c>
      <c r="AE441" s="23" t="s">
        <v>3721</v>
      </c>
      <c r="AF441" s="23" t="s">
        <v>3720</v>
      </c>
      <c r="AG441" s="23" t="s">
        <v>3722</v>
      </c>
      <c r="AH441" s="23" t="s">
        <v>1199</v>
      </c>
      <c r="AI441" s="23" t="s">
        <v>225</v>
      </c>
      <c r="AJ441" s="23" t="s">
        <v>1183</v>
      </c>
      <c r="AK441" s="23"/>
      <c r="AL441" s="23" t="s">
        <v>3723</v>
      </c>
      <c r="AM441" s="33" t="s">
        <v>558</v>
      </c>
      <c r="AN441" s="33" t="s">
        <v>290</v>
      </c>
      <c r="AO441" s="23" t="s">
        <v>559</v>
      </c>
      <c r="AP441" s="23" t="s">
        <v>86</v>
      </c>
      <c r="AQ441" s="23">
        <v>2024</v>
      </c>
      <c r="AR441" s="23" t="s">
        <v>209</v>
      </c>
      <c r="AS441" s="23">
        <v>2024.06</v>
      </c>
      <c r="AT441" s="23">
        <v>2024.12</v>
      </c>
      <c r="AU441" s="36">
        <v>204</v>
      </c>
      <c r="AV441" s="36">
        <v>204</v>
      </c>
      <c r="AW441" s="36">
        <f t="shared" si="96"/>
        <v>0</v>
      </c>
      <c r="AX441" s="36">
        <f t="shared" si="107"/>
        <v>204</v>
      </c>
      <c r="AY441" s="36">
        <v>0</v>
      </c>
      <c r="AZ441" s="36"/>
      <c r="BA441" s="40">
        <v>96</v>
      </c>
      <c r="BB441" s="40">
        <v>14</v>
      </c>
      <c r="BC441" s="23" t="s">
        <v>210</v>
      </c>
      <c r="BD441" s="23" t="s">
        <v>209</v>
      </c>
      <c r="BE441" s="23" t="s">
        <v>211</v>
      </c>
      <c r="BF441" s="23"/>
      <c r="BG441" s="23" t="s">
        <v>212</v>
      </c>
      <c r="BH441" s="23" t="s">
        <v>210</v>
      </c>
      <c r="BI441" s="23" t="s">
        <v>210</v>
      </c>
      <c r="BJ441" s="23"/>
      <c r="BK441" s="23" t="s">
        <v>210</v>
      </c>
      <c r="BL441" s="23"/>
      <c r="BM441" s="23" t="s">
        <v>1166</v>
      </c>
      <c r="BN441" s="23" t="s">
        <v>1167</v>
      </c>
      <c r="BO441" s="23" t="s">
        <v>4454</v>
      </c>
      <c r="BP441" s="23"/>
      <c r="BQ441" s="49">
        <f t="shared" si="97"/>
        <v>0</v>
      </c>
      <c r="BR441" s="49">
        <f t="shared" si="95"/>
        <v>0</v>
      </c>
      <c r="BS441" s="49">
        <f t="shared" si="98"/>
        <v>0</v>
      </c>
      <c r="BT441" s="49">
        <f t="shared" si="99"/>
        <v>0</v>
      </c>
      <c r="BU441" s="49">
        <f t="shared" si="108"/>
        <v>0</v>
      </c>
      <c r="BV441" s="49">
        <f t="shared" si="100"/>
        <v>0</v>
      </c>
      <c r="BW441" s="49">
        <f t="shared" si="101"/>
        <v>0</v>
      </c>
      <c r="BX441" s="49">
        <f t="shared" si="102"/>
        <v>0</v>
      </c>
      <c r="BY441" s="36"/>
      <c r="BZ441" s="36"/>
      <c r="CA441" s="36"/>
      <c r="CB441" s="36"/>
      <c r="CC441" s="36"/>
      <c r="CD441" s="36"/>
      <c r="CE441" s="36">
        <f t="shared" si="103"/>
        <v>0</v>
      </c>
      <c r="CF441" s="36"/>
      <c r="CG441" s="36"/>
      <c r="CH441" s="36"/>
      <c r="CI441" s="36"/>
      <c r="CJ441" s="36"/>
      <c r="CK441" s="36"/>
      <c r="CL441" s="36"/>
      <c r="CM441" s="36"/>
      <c r="CN441" s="36"/>
      <c r="CO441" s="36"/>
      <c r="CP441" s="36"/>
      <c r="CQ441" s="36">
        <f t="shared" si="104"/>
        <v>0</v>
      </c>
      <c r="CR441" s="36"/>
      <c r="CS441" s="36"/>
      <c r="CT441" s="36"/>
      <c r="CU441" s="36"/>
      <c r="CV441" s="36"/>
      <c r="CW441" s="36"/>
      <c r="CX441" s="59">
        <f t="shared" si="94"/>
        <v>0</v>
      </c>
      <c r="CY441" s="36"/>
      <c r="CZ441" s="36"/>
      <c r="DA441" s="36"/>
      <c r="DB441" s="36"/>
      <c r="DC441" s="36"/>
      <c r="DD441" s="36"/>
      <c r="DE441" s="59">
        <f t="shared" si="105"/>
        <v>0</v>
      </c>
      <c r="DF441" s="59">
        <v>0</v>
      </c>
      <c r="DG441" s="59">
        <v>0</v>
      </c>
      <c r="DH441" s="59"/>
      <c r="DI441" s="59"/>
      <c r="DJ441" s="59"/>
      <c r="DK441" s="59"/>
      <c r="DL441" s="59">
        <v>0</v>
      </c>
      <c r="DM441" s="23">
        <v>0</v>
      </c>
    </row>
    <row r="442" s="9" customFormat="1" ht="70" customHeight="1" spans="1:117">
      <c r="A442" s="23"/>
      <c r="B442" s="23"/>
      <c r="C442" s="23"/>
      <c r="D442" s="23"/>
      <c r="E442" s="23"/>
      <c r="F442" s="23"/>
      <c r="G442" s="23"/>
      <c r="H442" s="23"/>
      <c r="I442" s="23"/>
      <c r="J442" s="23"/>
      <c r="K442" s="23"/>
      <c r="L442" s="23"/>
      <c r="M442" s="23"/>
      <c r="N442" s="23"/>
      <c r="O442" s="23"/>
      <c r="P442" s="23"/>
      <c r="Q442" s="23">
        <f>SUBTOTAL(103,$W$7:W442)*1</f>
        <v>436</v>
      </c>
      <c r="R442" s="23" t="s">
        <v>4453</v>
      </c>
      <c r="S442" s="23"/>
      <c r="T442" s="30"/>
      <c r="U442" s="23"/>
      <c r="V442" s="23" t="s">
        <v>4454</v>
      </c>
      <c r="W442" s="23" t="s">
        <v>3724</v>
      </c>
      <c r="X442" s="23" t="s">
        <v>192</v>
      </c>
      <c r="Y442" s="23" t="s">
        <v>193</v>
      </c>
      <c r="Z442" s="23" t="s">
        <v>548</v>
      </c>
      <c r="AA442" s="23" t="s">
        <v>3725</v>
      </c>
      <c r="AB442" s="23" t="s">
        <v>629</v>
      </c>
      <c r="AC442" s="23" t="s">
        <v>3726</v>
      </c>
      <c r="AD442" s="23" t="s">
        <v>3727</v>
      </c>
      <c r="AE442" s="23" t="s">
        <v>3728</v>
      </c>
      <c r="AF442" s="23" t="s">
        <v>3727</v>
      </c>
      <c r="AG442" s="23" t="s">
        <v>3729</v>
      </c>
      <c r="AH442" s="23" t="s">
        <v>1199</v>
      </c>
      <c r="AI442" s="23" t="s">
        <v>225</v>
      </c>
      <c r="AJ442" s="23" t="s">
        <v>1183</v>
      </c>
      <c r="AK442" s="23"/>
      <c r="AL442" s="23" t="s">
        <v>532</v>
      </c>
      <c r="AM442" s="33" t="s">
        <v>558</v>
      </c>
      <c r="AN442" s="33" t="s">
        <v>290</v>
      </c>
      <c r="AO442" s="23" t="s">
        <v>559</v>
      </c>
      <c r="AP442" s="23" t="s">
        <v>86</v>
      </c>
      <c r="AQ442" s="23">
        <v>2024</v>
      </c>
      <c r="AR442" s="23" t="s">
        <v>209</v>
      </c>
      <c r="AS442" s="23">
        <v>2024.06</v>
      </c>
      <c r="AT442" s="23">
        <v>2024.12</v>
      </c>
      <c r="AU442" s="36">
        <v>246.5</v>
      </c>
      <c r="AV442" s="36">
        <v>246.5</v>
      </c>
      <c r="AW442" s="36">
        <f t="shared" si="96"/>
        <v>0</v>
      </c>
      <c r="AX442" s="36">
        <f t="shared" si="107"/>
        <v>246.5</v>
      </c>
      <c r="AY442" s="36">
        <v>0</v>
      </c>
      <c r="AZ442" s="36"/>
      <c r="BA442" s="40">
        <v>268</v>
      </c>
      <c r="BB442" s="40">
        <v>72</v>
      </c>
      <c r="BC442" s="23" t="s">
        <v>210</v>
      </c>
      <c r="BD442" s="23" t="s">
        <v>209</v>
      </c>
      <c r="BE442" s="23" t="s">
        <v>211</v>
      </c>
      <c r="BF442" s="23"/>
      <c r="BG442" s="23" t="s">
        <v>212</v>
      </c>
      <c r="BH442" s="23" t="s">
        <v>209</v>
      </c>
      <c r="BI442" s="23" t="s">
        <v>210</v>
      </c>
      <c r="BJ442" s="23"/>
      <c r="BK442" s="23" t="s">
        <v>210</v>
      </c>
      <c r="BL442" s="23"/>
      <c r="BM442" s="23" t="s">
        <v>1166</v>
      </c>
      <c r="BN442" s="23" t="s">
        <v>1167</v>
      </c>
      <c r="BO442" s="23" t="s">
        <v>4454</v>
      </c>
      <c r="BP442" s="23"/>
      <c r="BQ442" s="49">
        <f t="shared" si="97"/>
        <v>0</v>
      </c>
      <c r="BR442" s="49">
        <f t="shared" si="95"/>
        <v>0</v>
      </c>
      <c r="BS442" s="49">
        <f t="shared" si="98"/>
        <v>0</v>
      </c>
      <c r="BT442" s="49">
        <f t="shared" si="99"/>
        <v>0</v>
      </c>
      <c r="BU442" s="49">
        <f t="shared" si="108"/>
        <v>0</v>
      </c>
      <c r="BV442" s="49">
        <f t="shared" si="100"/>
        <v>0</v>
      </c>
      <c r="BW442" s="49">
        <f t="shared" si="101"/>
        <v>0</v>
      </c>
      <c r="BX442" s="49">
        <f t="shared" si="102"/>
        <v>0</v>
      </c>
      <c r="BY442" s="36"/>
      <c r="BZ442" s="36"/>
      <c r="CA442" s="36"/>
      <c r="CB442" s="36"/>
      <c r="CC442" s="36"/>
      <c r="CD442" s="36"/>
      <c r="CE442" s="36">
        <f t="shared" si="103"/>
        <v>0</v>
      </c>
      <c r="CF442" s="36"/>
      <c r="CG442" s="36"/>
      <c r="CH442" s="36"/>
      <c r="CI442" s="36"/>
      <c r="CJ442" s="36"/>
      <c r="CK442" s="36"/>
      <c r="CL442" s="36"/>
      <c r="CM442" s="36"/>
      <c r="CN442" s="36"/>
      <c r="CO442" s="36"/>
      <c r="CP442" s="36"/>
      <c r="CQ442" s="36">
        <f t="shared" si="104"/>
        <v>0</v>
      </c>
      <c r="CR442" s="36"/>
      <c r="CS442" s="36"/>
      <c r="CT442" s="36"/>
      <c r="CU442" s="36"/>
      <c r="CV442" s="36"/>
      <c r="CW442" s="36"/>
      <c r="CX442" s="59">
        <f t="shared" si="94"/>
        <v>0</v>
      </c>
      <c r="CY442" s="36"/>
      <c r="CZ442" s="36"/>
      <c r="DA442" s="36"/>
      <c r="DB442" s="36"/>
      <c r="DC442" s="36"/>
      <c r="DD442" s="36"/>
      <c r="DE442" s="59">
        <f t="shared" si="105"/>
        <v>0</v>
      </c>
      <c r="DF442" s="59">
        <v>0</v>
      </c>
      <c r="DG442" s="59">
        <v>0</v>
      </c>
      <c r="DH442" s="59"/>
      <c r="DI442" s="59"/>
      <c r="DJ442" s="59"/>
      <c r="DK442" s="59"/>
      <c r="DL442" s="59"/>
      <c r="DM442" s="23"/>
    </row>
    <row r="443" s="9" customFormat="1" ht="70" customHeight="1" spans="1:117">
      <c r="A443" s="23"/>
      <c r="B443" s="23"/>
      <c r="C443" s="23"/>
      <c r="D443" s="23"/>
      <c r="E443" s="23"/>
      <c r="F443" s="23"/>
      <c r="G443" s="23"/>
      <c r="H443" s="23"/>
      <c r="I443" s="23"/>
      <c r="J443" s="23"/>
      <c r="K443" s="23"/>
      <c r="L443" s="23"/>
      <c r="M443" s="23"/>
      <c r="N443" s="23"/>
      <c r="O443" s="23"/>
      <c r="P443" s="23"/>
      <c r="Q443" s="23">
        <f>SUBTOTAL(103,$W$7:W443)*1</f>
        <v>437</v>
      </c>
      <c r="R443" s="23"/>
      <c r="S443" s="23"/>
      <c r="T443" s="23"/>
      <c r="U443" s="23"/>
      <c r="V443" s="23" t="s">
        <v>4454</v>
      </c>
      <c r="W443" s="23" t="s">
        <v>3730</v>
      </c>
      <c r="X443" s="23" t="s">
        <v>215</v>
      </c>
      <c r="Y443" s="23" t="s">
        <v>571</v>
      </c>
      <c r="Z443" s="23" t="s">
        <v>931</v>
      </c>
      <c r="AA443" s="23" t="s">
        <v>3731</v>
      </c>
      <c r="AB443" s="23" t="s">
        <v>196</v>
      </c>
      <c r="AC443" s="23" t="s">
        <v>3732</v>
      </c>
      <c r="AD443" s="23" t="s">
        <v>3733</v>
      </c>
      <c r="AE443" s="23" t="s">
        <v>3734</v>
      </c>
      <c r="AF443" s="23" t="s">
        <v>3735</v>
      </c>
      <c r="AG443" s="23" t="s">
        <v>3735</v>
      </c>
      <c r="AH443" s="23" t="s">
        <v>1261</v>
      </c>
      <c r="AI443" s="23" t="s">
        <v>225</v>
      </c>
      <c r="AJ443" s="23" t="s">
        <v>3736</v>
      </c>
      <c r="AK443" s="23" t="s">
        <v>3737</v>
      </c>
      <c r="AL443" s="23" t="s">
        <v>3738</v>
      </c>
      <c r="AM443" s="33" t="s">
        <v>734</v>
      </c>
      <c r="AN443" s="33" t="s">
        <v>1265</v>
      </c>
      <c r="AO443" s="23" t="s">
        <v>231</v>
      </c>
      <c r="AP443" s="23" t="s">
        <v>115</v>
      </c>
      <c r="AQ443" s="23">
        <v>2024</v>
      </c>
      <c r="AR443" s="23" t="s">
        <v>209</v>
      </c>
      <c r="AS443" s="23">
        <v>2024.06</v>
      </c>
      <c r="AT443" s="23">
        <v>2024.12</v>
      </c>
      <c r="AU443" s="36">
        <v>240</v>
      </c>
      <c r="AV443" s="36">
        <v>240</v>
      </c>
      <c r="AW443" s="36">
        <f t="shared" si="96"/>
        <v>0</v>
      </c>
      <c r="AX443" s="36">
        <f t="shared" si="107"/>
        <v>240</v>
      </c>
      <c r="AY443" s="36">
        <v>0</v>
      </c>
      <c r="AZ443" s="36"/>
      <c r="BA443" s="40" t="s">
        <v>4458</v>
      </c>
      <c r="BB443" s="40" t="s">
        <v>4459</v>
      </c>
      <c r="BC443" s="23" t="s">
        <v>210</v>
      </c>
      <c r="BD443" s="23" t="s">
        <v>210</v>
      </c>
      <c r="BE443" s="23" t="s">
        <v>211</v>
      </c>
      <c r="BF443" s="23" t="s">
        <v>210</v>
      </c>
      <c r="BG443" s="23" t="s">
        <v>212</v>
      </c>
      <c r="BH443" s="23" t="s">
        <v>210</v>
      </c>
      <c r="BI443" s="23" t="s">
        <v>210</v>
      </c>
      <c r="BJ443" s="23" t="s">
        <v>4375</v>
      </c>
      <c r="BK443" s="23" t="s">
        <v>210</v>
      </c>
      <c r="BL443" s="23" t="s">
        <v>4375</v>
      </c>
      <c r="BM443" s="23" t="s">
        <v>2611</v>
      </c>
      <c r="BN443" s="23" t="s">
        <v>2612</v>
      </c>
      <c r="BO443" s="23" t="s">
        <v>4454</v>
      </c>
      <c r="BP443" s="23"/>
      <c r="BQ443" s="49">
        <f t="shared" si="97"/>
        <v>0</v>
      </c>
      <c r="BR443" s="49">
        <f t="shared" si="95"/>
        <v>0</v>
      </c>
      <c r="BS443" s="49">
        <f t="shared" si="98"/>
        <v>0</v>
      </c>
      <c r="BT443" s="49">
        <f t="shared" si="99"/>
        <v>0</v>
      </c>
      <c r="BU443" s="49">
        <f t="shared" si="108"/>
        <v>0</v>
      </c>
      <c r="BV443" s="49">
        <f t="shared" si="100"/>
        <v>0</v>
      </c>
      <c r="BW443" s="49">
        <f t="shared" si="101"/>
        <v>0</v>
      </c>
      <c r="BX443" s="49">
        <f t="shared" si="102"/>
        <v>0</v>
      </c>
      <c r="BY443" s="36"/>
      <c r="BZ443" s="36"/>
      <c r="CA443" s="36"/>
      <c r="CB443" s="36"/>
      <c r="CC443" s="36"/>
      <c r="CD443" s="36"/>
      <c r="CE443" s="36">
        <f t="shared" si="103"/>
        <v>0</v>
      </c>
      <c r="CF443" s="36"/>
      <c r="CG443" s="36"/>
      <c r="CH443" s="36"/>
      <c r="CI443" s="36"/>
      <c r="CJ443" s="36"/>
      <c r="CK443" s="36"/>
      <c r="CL443" s="36"/>
      <c r="CM443" s="36"/>
      <c r="CN443" s="36"/>
      <c r="CO443" s="36"/>
      <c r="CP443" s="36"/>
      <c r="CQ443" s="36">
        <f t="shared" si="104"/>
        <v>0</v>
      </c>
      <c r="CR443" s="36"/>
      <c r="CS443" s="36"/>
      <c r="CT443" s="36"/>
      <c r="CU443" s="36"/>
      <c r="CV443" s="36"/>
      <c r="CW443" s="36"/>
      <c r="CX443" s="59">
        <f t="shared" si="94"/>
        <v>0</v>
      </c>
      <c r="CY443" s="36"/>
      <c r="CZ443" s="36"/>
      <c r="DA443" s="36"/>
      <c r="DB443" s="36"/>
      <c r="DC443" s="36"/>
      <c r="DD443" s="36"/>
      <c r="DE443" s="59">
        <f t="shared" si="105"/>
        <v>0</v>
      </c>
      <c r="DF443" s="59">
        <v>0</v>
      </c>
      <c r="DG443" s="59">
        <v>0</v>
      </c>
      <c r="DH443" s="59"/>
      <c r="DI443" s="59"/>
      <c r="DJ443" s="59"/>
      <c r="DK443" s="59"/>
      <c r="DL443" s="59"/>
      <c r="DM443" s="23"/>
    </row>
    <row r="444" s="9" customFormat="1" ht="70" customHeight="1" spans="1:117">
      <c r="A444" s="23"/>
      <c r="B444" s="23"/>
      <c r="C444" s="23"/>
      <c r="D444" s="23"/>
      <c r="E444" s="23"/>
      <c r="F444" s="23"/>
      <c r="G444" s="23"/>
      <c r="H444" s="23"/>
      <c r="I444" s="23"/>
      <c r="J444" s="23"/>
      <c r="K444" s="23"/>
      <c r="L444" s="23"/>
      <c r="M444" s="23"/>
      <c r="N444" s="23"/>
      <c r="O444" s="23"/>
      <c r="P444" s="23"/>
      <c r="Q444" s="23">
        <f>SUBTOTAL(103,$W$7:W444)*1</f>
        <v>438</v>
      </c>
      <c r="R444" s="23" t="s">
        <v>4453</v>
      </c>
      <c r="S444" s="23"/>
      <c r="T444" s="30"/>
      <c r="U444" s="23"/>
      <c r="V444" s="23" t="s">
        <v>4454</v>
      </c>
      <c r="W444" s="23" t="s">
        <v>3739</v>
      </c>
      <c r="X444" s="23" t="s">
        <v>192</v>
      </c>
      <c r="Y444" s="23" t="s">
        <v>244</v>
      </c>
      <c r="Z444" s="23" t="s">
        <v>262</v>
      </c>
      <c r="AA444" s="23" t="s">
        <v>3740</v>
      </c>
      <c r="AB444" s="23" t="s">
        <v>196</v>
      </c>
      <c r="AC444" s="23" t="s">
        <v>69</v>
      </c>
      <c r="AD444" s="23" t="s">
        <v>3741</v>
      </c>
      <c r="AE444" s="23" t="s">
        <v>3742</v>
      </c>
      <c r="AF444" s="23" t="s">
        <v>3741</v>
      </c>
      <c r="AG444" s="23" t="s">
        <v>3743</v>
      </c>
      <c r="AH444" s="23" t="s">
        <v>268</v>
      </c>
      <c r="AI444" s="23" t="s">
        <v>225</v>
      </c>
      <c r="AJ444" s="23" t="s">
        <v>461</v>
      </c>
      <c r="AK444" s="23" t="s">
        <v>405</v>
      </c>
      <c r="AL444" s="23" t="s">
        <v>3529</v>
      </c>
      <c r="AM444" s="33" t="s">
        <v>273</v>
      </c>
      <c r="AN444" s="33" t="s">
        <v>3506</v>
      </c>
      <c r="AO444" s="23" t="s">
        <v>274</v>
      </c>
      <c r="AP444" s="23" t="s">
        <v>68</v>
      </c>
      <c r="AQ444" s="23">
        <v>2024</v>
      </c>
      <c r="AR444" s="23" t="s">
        <v>209</v>
      </c>
      <c r="AS444" s="23">
        <v>2024.06</v>
      </c>
      <c r="AT444" s="23">
        <v>2024.12</v>
      </c>
      <c r="AU444" s="36">
        <v>13.5</v>
      </c>
      <c r="AV444" s="36">
        <v>13.5</v>
      </c>
      <c r="AW444" s="36">
        <f t="shared" si="96"/>
        <v>0</v>
      </c>
      <c r="AX444" s="36">
        <f t="shared" si="107"/>
        <v>13.5</v>
      </c>
      <c r="AY444" s="36">
        <v>0</v>
      </c>
      <c r="AZ444" s="36"/>
      <c r="BA444" s="40">
        <v>54</v>
      </c>
      <c r="BB444" s="40">
        <v>5</v>
      </c>
      <c r="BC444" s="23" t="s">
        <v>210</v>
      </c>
      <c r="BD444" s="23" t="s">
        <v>210</v>
      </c>
      <c r="BE444" s="23" t="s">
        <v>211</v>
      </c>
      <c r="BF444" s="23" t="s">
        <v>210</v>
      </c>
      <c r="BG444" s="23" t="s">
        <v>212</v>
      </c>
      <c r="BH444" s="23" t="s">
        <v>209</v>
      </c>
      <c r="BI444" s="23" t="s">
        <v>210</v>
      </c>
      <c r="BJ444" s="23"/>
      <c r="BK444" s="23" t="s">
        <v>210</v>
      </c>
      <c r="BL444" s="23"/>
      <c r="BM444" s="23" t="s">
        <v>2623</v>
      </c>
      <c r="BN444" s="23">
        <v>15856011469</v>
      </c>
      <c r="BO444" s="23" t="s">
        <v>4454</v>
      </c>
      <c r="BP444" s="23"/>
      <c r="BQ444" s="49">
        <f t="shared" si="97"/>
        <v>0</v>
      </c>
      <c r="BR444" s="49">
        <f t="shared" si="95"/>
        <v>0</v>
      </c>
      <c r="BS444" s="49">
        <f t="shared" si="98"/>
        <v>0</v>
      </c>
      <c r="BT444" s="49">
        <f t="shared" si="99"/>
        <v>0</v>
      </c>
      <c r="BU444" s="49">
        <f t="shared" si="108"/>
        <v>0</v>
      </c>
      <c r="BV444" s="49">
        <f t="shared" si="100"/>
        <v>0</v>
      </c>
      <c r="BW444" s="49">
        <f t="shared" si="101"/>
        <v>0</v>
      </c>
      <c r="BX444" s="49">
        <f t="shared" si="102"/>
        <v>0</v>
      </c>
      <c r="BY444" s="36"/>
      <c r="BZ444" s="36"/>
      <c r="CA444" s="36"/>
      <c r="CB444" s="36"/>
      <c r="CC444" s="36"/>
      <c r="CD444" s="36"/>
      <c r="CE444" s="36">
        <f t="shared" si="103"/>
        <v>0</v>
      </c>
      <c r="CF444" s="36"/>
      <c r="CG444" s="36"/>
      <c r="CH444" s="36"/>
      <c r="CI444" s="36"/>
      <c r="CJ444" s="36"/>
      <c r="CK444" s="36"/>
      <c r="CL444" s="36"/>
      <c r="CM444" s="36"/>
      <c r="CN444" s="36"/>
      <c r="CO444" s="36"/>
      <c r="CP444" s="36"/>
      <c r="CQ444" s="36">
        <f t="shared" si="104"/>
        <v>0</v>
      </c>
      <c r="CR444" s="36"/>
      <c r="CS444" s="36"/>
      <c r="CT444" s="36"/>
      <c r="CU444" s="36"/>
      <c r="CV444" s="36"/>
      <c r="CW444" s="36"/>
      <c r="CX444" s="59">
        <f t="shared" ref="CX444:CX446" si="109">CY444</f>
        <v>0</v>
      </c>
      <c r="CY444" s="36"/>
      <c r="CZ444" s="36"/>
      <c r="DA444" s="36"/>
      <c r="DB444" s="36"/>
      <c r="DC444" s="36"/>
      <c r="DD444" s="36"/>
      <c r="DE444" s="59">
        <f t="shared" si="105"/>
        <v>0</v>
      </c>
      <c r="DF444" s="59">
        <v>0</v>
      </c>
      <c r="DG444" s="59">
        <v>0</v>
      </c>
      <c r="DH444" s="59"/>
      <c r="DI444" s="59"/>
      <c r="DJ444" s="59"/>
      <c r="DK444" s="59"/>
      <c r="DL444" s="59"/>
      <c r="DM444" s="23"/>
    </row>
    <row r="445" s="9" customFormat="1" ht="70" customHeight="1" spans="1:117">
      <c r="A445" s="23"/>
      <c r="B445" s="23"/>
      <c r="C445" s="23"/>
      <c r="D445" s="23"/>
      <c r="E445" s="23"/>
      <c r="F445" s="23"/>
      <c r="G445" s="23"/>
      <c r="H445" s="23"/>
      <c r="I445" s="23"/>
      <c r="J445" s="23"/>
      <c r="K445" s="23"/>
      <c r="L445" s="23"/>
      <c r="M445" s="23"/>
      <c r="N445" s="23"/>
      <c r="O445" s="23"/>
      <c r="P445" s="23"/>
      <c r="Q445" s="23">
        <f>SUBTOTAL(103,$W$7:W445)*1</f>
        <v>439</v>
      </c>
      <c r="R445" s="23" t="s">
        <v>4453</v>
      </c>
      <c r="S445" s="23"/>
      <c r="T445" s="23"/>
      <c r="U445" s="23"/>
      <c r="V445" s="23" t="s">
        <v>4454</v>
      </c>
      <c r="W445" s="23" t="s">
        <v>3744</v>
      </c>
      <c r="X445" s="23" t="s">
        <v>192</v>
      </c>
      <c r="Y445" s="23" t="s">
        <v>193</v>
      </c>
      <c r="Z445" s="23" t="s">
        <v>1060</v>
      </c>
      <c r="AA445" s="23" t="s">
        <v>3745</v>
      </c>
      <c r="AB445" s="23" t="s">
        <v>196</v>
      </c>
      <c r="AC445" s="23" t="s">
        <v>3746</v>
      </c>
      <c r="AD445" s="23" t="s">
        <v>3747</v>
      </c>
      <c r="AE445" s="23" t="s">
        <v>3748</v>
      </c>
      <c r="AF445" s="23" t="s">
        <v>3747</v>
      </c>
      <c r="AG445" s="23" t="s">
        <v>3749</v>
      </c>
      <c r="AH445" s="23" t="s">
        <v>224</v>
      </c>
      <c r="AI445" s="23" t="s">
        <v>361</v>
      </c>
      <c r="AJ445" s="23" t="s">
        <v>3750</v>
      </c>
      <c r="AK445" s="23" t="s">
        <v>3751</v>
      </c>
      <c r="AL445" s="23" t="s">
        <v>3752</v>
      </c>
      <c r="AM445" s="33" t="s">
        <v>2535</v>
      </c>
      <c r="AN445" s="33" t="s">
        <v>366</v>
      </c>
      <c r="AO445" s="23" t="s">
        <v>1457</v>
      </c>
      <c r="AP445" s="23" t="s">
        <v>56</v>
      </c>
      <c r="AQ445" s="23">
        <v>2024</v>
      </c>
      <c r="AR445" s="23" t="s">
        <v>209</v>
      </c>
      <c r="AS445" s="23">
        <v>2024.06</v>
      </c>
      <c r="AT445" s="23" t="s">
        <v>3753</v>
      </c>
      <c r="AU445" s="36">
        <v>70</v>
      </c>
      <c r="AV445" s="36">
        <v>70</v>
      </c>
      <c r="AW445" s="36">
        <f t="shared" si="96"/>
        <v>50</v>
      </c>
      <c r="AX445" s="36">
        <f t="shared" si="107"/>
        <v>20</v>
      </c>
      <c r="AY445" s="36">
        <v>0</v>
      </c>
      <c r="AZ445" s="36"/>
      <c r="BA445" s="40">
        <v>1018</v>
      </c>
      <c r="BB445" s="40">
        <v>160</v>
      </c>
      <c r="BC445" s="23" t="s">
        <v>209</v>
      </c>
      <c r="BD445" s="23" t="s">
        <v>210</v>
      </c>
      <c r="BE445" s="23" t="s">
        <v>211</v>
      </c>
      <c r="BF445" s="23"/>
      <c r="BG445" s="23" t="s">
        <v>212</v>
      </c>
      <c r="BH445" s="23"/>
      <c r="BI445" s="23" t="s">
        <v>210</v>
      </c>
      <c r="BJ445" s="23"/>
      <c r="BK445" s="23" t="s">
        <v>210</v>
      </c>
      <c r="BL445" s="23"/>
      <c r="BM445" s="23" t="s">
        <v>636</v>
      </c>
      <c r="BN445" s="23" t="s">
        <v>3754</v>
      </c>
      <c r="BO445" s="23" t="s">
        <v>4454</v>
      </c>
      <c r="BP445" s="23" t="s">
        <v>209</v>
      </c>
      <c r="BQ445" s="49">
        <f t="shared" si="97"/>
        <v>50</v>
      </c>
      <c r="BR445" s="49">
        <f t="shared" si="95"/>
        <v>50</v>
      </c>
      <c r="BS445" s="49">
        <f t="shared" si="98"/>
        <v>50</v>
      </c>
      <c r="BT445" s="49">
        <f t="shared" si="99"/>
        <v>0</v>
      </c>
      <c r="BU445" s="49">
        <f t="shared" si="108"/>
        <v>0</v>
      </c>
      <c r="BV445" s="49">
        <f t="shared" si="100"/>
        <v>0</v>
      </c>
      <c r="BW445" s="49">
        <f t="shared" si="101"/>
        <v>0</v>
      </c>
      <c r="BX445" s="49">
        <f t="shared" si="102"/>
        <v>50</v>
      </c>
      <c r="BY445" s="49">
        <v>50</v>
      </c>
      <c r="BZ445" s="49" t="s">
        <v>4078</v>
      </c>
      <c r="CA445" s="49" t="s">
        <v>4088</v>
      </c>
      <c r="CB445" s="36"/>
      <c r="CC445" s="36"/>
      <c r="CD445" s="36"/>
      <c r="CE445" s="36">
        <f t="shared" si="103"/>
        <v>0</v>
      </c>
      <c r="CF445" s="36"/>
      <c r="CG445" s="36"/>
      <c r="CH445" s="36"/>
      <c r="CI445" s="36"/>
      <c r="CJ445" s="36"/>
      <c r="CK445" s="36"/>
      <c r="CL445" s="36"/>
      <c r="CM445" s="36"/>
      <c r="CN445" s="36"/>
      <c r="CO445" s="36"/>
      <c r="CP445" s="36"/>
      <c r="CQ445" s="36">
        <f t="shared" si="104"/>
        <v>0</v>
      </c>
      <c r="CR445" s="36"/>
      <c r="CS445" s="36"/>
      <c r="CT445" s="36"/>
      <c r="CU445" s="36"/>
      <c r="CV445" s="36"/>
      <c r="CW445" s="36"/>
      <c r="CX445" s="59">
        <f t="shared" si="109"/>
        <v>0</v>
      </c>
      <c r="CY445" s="36"/>
      <c r="CZ445" s="36"/>
      <c r="DA445" s="36"/>
      <c r="DB445" s="36"/>
      <c r="DC445" s="36"/>
      <c r="DD445" s="36"/>
      <c r="DE445" s="59">
        <f t="shared" si="105"/>
        <v>28</v>
      </c>
      <c r="DF445" s="59">
        <v>28</v>
      </c>
      <c r="DG445" s="59">
        <v>0</v>
      </c>
      <c r="DH445" s="59"/>
      <c r="DI445" s="59"/>
      <c r="DJ445" s="59"/>
      <c r="DK445" s="59"/>
      <c r="DL445" s="59"/>
      <c r="DM445" s="23"/>
    </row>
    <row r="446" s="9" customFormat="1" ht="70" customHeight="1" spans="1:117">
      <c r="A446" s="23"/>
      <c r="B446" s="23"/>
      <c r="C446" s="23"/>
      <c r="D446" s="23"/>
      <c r="E446" s="23"/>
      <c r="F446" s="23"/>
      <c r="G446" s="23"/>
      <c r="H446" s="23"/>
      <c r="I446" s="23"/>
      <c r="J446" s="23"/>
      <c r="K446" s="23"/>
      <c r="L446" s="23"/>
      <c r="M446" s="23"/>
      <c r="N446" s="23"/>
      <c r="O446" s="23"/>
      <c r="P446" s="23"/>
      <c r="Q446" s="23">
        <f>SUBTOTAL(103,$W$7:W446)*1</f>
        <v>440</v>
      </c>
      <c r="R446" s="23" t="s">
        <v>4453</v>
      </c>
      <c r="S446" s="23"/>
      <c r="T446" s="30"/>
      <c r="U446" s="23"/>
      <c r="V446" s="23" t="s">
        <v>4454</v>
      </c>
      <c r="W446" s="23" t="s">
        <v>3755</v>
      </c>
      <c r="X446" s="23" t="s">
        <v>192</v>
      </c>
      <c r="Y446" s="23" t="s">
        <v>193</v>
      </c>
      <c r="Z446" s="23" t="s">
        <v>1207</v>
      </c>
      <c r="AA446" s="23" t="s">
        <v>3756</v>
      </c>
      <c r="AB446" s="23" t="s">
        <v>196</v>
      </c>
      <c r="AC446" s="23" t="s">
        <v>3757</v>
      </c>
      <c r="AD446" s="23" t="s">
        <v>3758</v>
      </c>
      <c r="AE446" s="23" t="s">
        <v>3759</v>
      </c>
      <c r="AF446" s="23" t="s">
        <v>3760</v>
      </c>
      <c r="AG446" s="23" t="s">
        <v>3761</v>
      </c>
      <c r="AH446" s="23" t="s">
        <v>753</v>
      </c>
      <c r="AI446" s="23" t="s">
        <v>269</v>
      </c>
      <c r="AJ446" s="23" t="s">
        <v>3762</v>
      </c>
      <c r="AK446" s="23" t="s">
        <v>3763</v>
      </c>
      <c r="AL446" s="23" t="s">
        <v>3764</v>
      </c>
      <c r="AM446" s="33" t="s">
        <v>396</v>
      </c>
      <c r="AN446" s="33" t="s">
        <v>290</v>
      </c>
      <c r="AO446" s="23" t="s">
        <v>1457</v>
      </c>
      <c r="AP446" s="23" t="s">
        <v>88</v>
      </c>
      <c r="AQ446" s="23">
        <v>2024</v>
      </c>
      <c r="AR446" s="23" t="s">
        <v>209</v>
      </c>
      <c r="AS446" s="23">
        <v>2024.06</v>
      </c>
      <c r="AT446" s="23">
        <v>2024.12</v>
      </c>
      <c r="AU446" s="36">
        <v>49.85</v>
      </c>
      <c r="AV446" s="36">
        <v>49.85</v>
      </c>
      <c r="AW446" s="36">
        <f t="shared" si="96"/>
        <v>0</v>
      </c>
      <c r="AX446" s="36">
        <f t="shared" si="107"/>
        <v>49.85</v>
      </c>
      <c r="AY446" s="36">
        <v>0</v>
      </c>
      <c r="AZ446" s="36"/>
      <c r="BA446" s="40">
        <v>184</v>
      </c>
      <c r="BB446" s="40">
        <v>67</v>
      </c>
      <c r="BC446" s="23" t="s">
        <v>210</v>
      </c>
      <c r="BD446" s="23" t="s">
        <v>210</v>
      </c>
      <c r="BE446" s="23" t="s">
        <v>211</v>
      </c>
      <c r="BF446" s="23" t="s">
        <v>210</v>
      </c>
      <c r="BG446" s="23" t="s">
        <v>209</v>
      </c>
      <c r="BH446" s="23" t="s">
        <v>210</v>
      </c>
      <c r="BI446" s="23" t="s">
        <v>210</v>
      </c>
      <c r="BJ446" s="23"/>
      <c r="BK446" s="23" t="s">
        <v>210</v>
      </c>
      <c r="BL446" s="23"/>
      <c r="BM446" s="23" t="s">
        <v>3765</v>
      </c>
      <c r="BN446" s="23">
        <v>75648001</v>
      </c>
      <c r="BO446" s="23" t="s">
        <v>4454</v>
      </c>
      <c r="BP446" s="23"/>
      <c r="BQ446" s="49">
        <f t="shared" si="97"/>
        <v>0</v>
      </c>
      <c r="BR446" s="49">
        <f t="shared" si="95"/>
        <v>0</v>
      </c>
      <c r="BS446" s="49">
        <f t="shared" si="98"/>
        <v>0</v>
      </c>
      <c r="BT446" s="49">
        <f t="shared" si="99"/>
        <v>0</v>
      </c>
      <c r="BU446" s="49">
        <f t="shared" si="108"/>
        <v>0</v>
      </c>
      <c r="BV446" s="49">
        <f t="shared" si="100"/>
        <v>0</v>
      </c>
      <c r="BW446" s="49">
        <f t="shared" si="101"/>
        <v>0</v>
      </c>
      <c r="BX446" s="49">
        <f t="shared" si="102"/>
        <v>0</v>
      </c>
      <c r="BY446" s="36"/>
      <c r="BZ446" s="36"/>
      <c r="CA446" s="36"/>
      <c r="CB446" s="36"/>
      <c r="CC446" s="36"/>
      <c r="CD446" s="36"/>
      <c r="CE446" s="36">
        <f t="shared" si="103"/>
        <v>0</v>
      </c>
      <c r="CF446" s="36"/>
      <c r="CG446" s="36"/>
      <c r="CH446" s="36"/>
      <c r="CI446" s="36"/>
      <c r="CJ446" s="36"/>
      <c r="CK446" s="36"/>
      <c r="CL446" s="36"/>
      <c r="CM446" s="36"/>
      <c r="CN446" s="36"/>
      <c r="CO446" s="36"/>
      <c r="CP446" s="36"/>
      <c r="CQ446" s="36">
        <f t="shared" si="104"/>
        <v>0</v>
      </c>
      <c r="CR446" s="36"/>
      <c r="CS446" s="36"/>
      <c r="CT446" s="36"/>
      <c r="CU446" s="36"/>
      <c r="CV446" s="36"/>
      <c r="CW446" s="36"/>
      <c r="CX446" s="59">
        <f t="shared" si="109"/>
        <v>0</v>
      </c>
      <c r="CY446" s="36"/>
      <c r="CZ446" s="36"/>
      <c r="DA446" s="36"/>
      <c r="DB446" s="36"/>
      <c r="DC446" s="36"/>
      <c r="DD446" s="36"/>
      <c r="DE446" s="59">
        <f t="shared" si="105"/>
        <v>0</v>
      </c>
      <c r="DF446" s="59">
        <v>0</v>
      </c>
      <c r="DG446" s="59">
        <v>0</v>
      </c>
      <c r="DH446" s="59"/>
      <c r="DI446" s="59"/>
      <c r="DJ446" s="59"/>
      <c r="DK446" s="59"/>
      <c r="DL446" s="59"/>
      <c r="DM446" s="23"/>
    </row>
    <row r="447" s="9" customFormat="1" ht="70" customHeight="1" spans="1:117">
      <c r="A447" s="23"/>
      <c r="B447" s="23"/>
      <c r="C447" s="23"/>
      <c r="D447" s="23"/>
      <c r="E447" s="23"/>
      <c r="F447" s="23"/>
      <c r="G447" s="23"/>
      <c r="H447" s="23"/>
      <c r="I447" s="23"/>
      <c r="J447" s="23"/>
      <c r="K447" s="23"/>
      <c r="L447" s="23"/>
      <c r="M447" s="23"/>
      <c r="N447" s="23"/>
      <c r="O447" s="23"/>
      <c r="P447" s="23"/>
      <c r="Q447" s="23">
        <f>SUBTOTAL(103,$W$7:W447)*1</f>
        <v>441</v>
      </c>
      <c r="R447" s="23" t="s">
        <v>3378</v>
      </c>
      <c r="S447" s="23">
        <v>70</v>
      </c>
      <c r="T447" s="23"/>
      <c r="U447" s="23"/>
      <c r="V447" s="23"/>
      <c r="W447" s="23" t="s">
        <v>3766</v>
      </c>
      <c r="X447" s="23" t="s">
        <v>3450</v>
      </c>
      <c r="Y447" s="23" t="s">
        <v>3767</v>
      </c>
      <c r="Z447" s="23" t="s">
        <v>3768</v>
      </c>
      <c r="AA447" s="23" t="s">
        <v>3769</v>
      </c>
      <c r="AB447" s="23" t="s">
        <v>3378</v>
      </c>
      <c r="AC447" s="23" t="s">
        <v>3770</v>
      </c>
      <c r="AD447" s="23" t="s">
        <v>3771</v>
      </c>
      <c r="AE447" s="23" t="s">
        <v>3772</v>
      </c>
      <c r="AF447" s="23" t="s">
        <v>3771</v>
      </c>
      <c r="AG447" s="23" t="s">
        <v>3769</v>
      </c>
      <c r="AH447" s="23" t="s">
        <v>1199</v>
      </c>
      <c r="AI447" s="23" t="s">
        <v>3773</v>
      </c>
      <c r="AJ447" s="23" t="s">
        <v>3774</v>
      </c>
      <c r="AK447" s="23" t="s">
        <v>3775</v>
      </c>
      <c r="AL447" s="33" t="s">
        <v>3776</v>
      </c>
      <c r="AM447" s="33" t="s">
        <v>734</v>
      </c>
      <c r="AN447" s="23" t="s">
        <v>207</v>
      </c>
      <c r="AO447" s="23" t="s">
        <v>1457</v>
      </c>
      <c r="AP447" s="23" t="s">
        <v>76</v>
      </c>
      <c r="AQ447" s="23" t="s">
        <v>4460</v>
      </c>
      <c r="AR447" s="23" t="s">
        <v>209</v>
      </c>
      <c r="AS447" s="23">
        <v>2024.05</v>
      </c>
      <c r="AT447" s="36" t="s">
        <v>3777</v>
      </c>
      <c r="AU447" s="36">
        <v>70</v>
      </c>
      <c r="AV447" s="36">
        <v>70</v>
      </c>
      <c r="AW447" s="36">
        <f t="shared" si="96"/>
        <v>70</v>
      </c>
      <c r="AX447" s="36">
        <f t="shared" si="107"/>
        <v>0</v>
      </c>
      <c r="AY447" s="36">
        <v>0</v>
      </c>
      <c r="AZ447" s="40">
        <v>0</v>
      </c>
      <c r="BA447" s="40" t="s">
        <v>4461</v>
      </c>
      <c r="BB447" s="23" t="s">
        <v>4462</v>
      </c>
      <c r="BC447" s="23" t="s">
        <v>210</v>
      </c>
      <c r="BD447" s="23" t="s">
        <v>210</v>
      </c>
      <c r="BE447" s="23" t="s">
        <v>211</v>
      </c>
      <c r="BF447" s="23" t="s">
        <v>210</v>
      </c>
      <c r="BG447" s="23" t="s">
        <v>209</v>
      </c>
      <c r="BH447" s="23" t="s">
        <v>210</v>
      </c>
      <c r="BI447" s="23" t="s">
        <v>210</v>
      </c>
      <c r="BJ447" s="23"/>
      <c r="BK447" s="23" t="s">
        <v>209</v>
      </c>
      <c r="BL447" s="23" t="s">
        <v>3778</v>
      </c>
      <c r="BM447" s="23" t="s">
        <v>1653</v>
      </c>
      <c r="BN447" s="23" t="s">
        <v>3779</v>
      </c>
      <c r="BO447" s="23"/>
      <c r="BP447" s="23" t="s">
        <v>209</v>
      </c>
      <c r="BQ447" s="49">
        <f t="shared" si="97"/>
        <v>70</v>
      </c>
      <c r="BR447" s="49">
        <f t="shared" si="95"/>
        <v>70</v>
      </c>
      <c r="BS447" s="49">
        <f t="shared" si="98"/>
        <v>70</v>
      </c>
      <c r="BT447" s="49">
        <f t="shared" si="99"/>
        <v>0</v>
      </c>
      <c r="BU447" s="49">
        <f t="shared" si="108"/>
        <v>0</v>
      </c>
      <c r="BV447" s="49">
        <f t="shared" si="100"/>
        <v>0</v>
      </c>
      <c r="BW447" s="49">
        <f t="shared" si="101"/>
        <v>0</v>
      </c>
      <c r="BX447" s="49">
        <f t="shared" si="102"/>
        <v>70</v>
      </c>
      <c r="BY447" s="49">
        <v>70</v>
      </c>
      <c r="BZ447" s="52" t="s">
        <v>4078</v>
      </c>
      <c r="CA447" s="52" t="s">
        <v>4079</v>
      </c>
      <c r="CB447" s="36"/>
      <c r="CC447" s="36"/>
      <c r="CD447" s="36"/>
      <c r="CE447" s="36">
        <f t="shared" si="103"/>
        <v>0</v>
      </c>
      <c r="CF447" s="36"/>
      <c r="CG447" s="36"/>
      <c r="CH447" s="36"/>
      <c r="CI447" s="36"/>
      <c r="CJ447" s="36"/>
      <c r="CK447" s="36"/>
      <c r="CL447" s="36"/>
      <c r="CM447" s="36"/>
      <c r="CN447" s="36"/>
      <c r="CO447" s="36">
        <f>CQ447+CT447</f>
        <v>0</v>
      </c>
      <c r="CP447" s="36"/>
      <c r="CQ447" s="36"/>
      <c r="CR447" s="36"/>
      <c r="CS447" s="36"/>
      <c r="CT447" s="36"/>
      <c r="CU447" s="36"/>
      <c r="CV447" s="36"/>
      <c r="CW447" s="59">
        <f>CX447</f>
        <v>0</v>
      </c>
      <c r="CX447" s="36"/>
      <c r="CY447" s="36"/>
      <c r="CZ447" s="36"/>
      <c r="DA447" s="59"/>
      <c r="DB447" s="59"/>
      <c r="DC447" s="59"/>
      <c r="DD447" s="59"/>
      <c r="DE447" s="59">
        <f t="shared" si="105"/>
        <v>0</v>
      </c>
      <c r="DF447" s="59">
        <v>0</v>
      </c>
      <c r="DG447" s="59">
        <v>0</v>
      </c>
      <c r="DH447" s="59"/>
      <c r="DI447" s="59"/>
      <c r="DJ447" s="59"/>
      <c r="DK447" s="59"/>
      <c r="DL447" s="59">
        <v>0</v>
      </c>
      <c r="DM447" s="23">
        <v>0</v>
      </c>
    </row>
    <row r="448" s="9" customFormat="1" ht="70" customHeight="1" spans="1:117">
      <c r="A448" s="23"/>
      <c r="B448" s="23"/>
      <c r="C448" s="23"/>
      <c r="D448" s="23"/>
      <c r="E448" s="23"/>
      <c r="F448" s="23"/>
      <c r="G448" s="23"/>
      <c r="H448" s="23"/>
      <c r="I448" s="23"/>
      <c r="J448" s="23"/>
      <c r="K448" s="23"/>
      <c r="L448" s="23"/>
      <c r="M448" s="23"/>
      <c r="N448" s="23"/>
      <c r="O448" s="23"/>
      <c r="P448" s="23"/>
      <c r="Q448" s="23">
        <f>SUBTOTAL(103,$W$7:W448)*1</f>
        <v>442</v>
      </c>
      <c r="R448" s="23" t="s">
        <v>3378</v>
      </c>
      <c r="S448" s="23">
        <v>70</v>
      </c>
      <c r="T448" s="30"/>
      <c r="U448" s="23"/>
      <c r="V448" s="23"/>
      <c r="W448" s="23" t="s">
        <v>3780</v>
      </c>
      <c r="X448" s="23" t="s">
        <v>215</v>
      </c>
      <c r="Y448" s="23" t="s">
        <v>3767</v>
      </c>
      <c r="Z448" s="23" t="s">
        <v>3781</v>
      </c>
      <c r="AA448" s="23" t="s">
        <v>3782</v>
      </c>
      <c r="AB448" s="23" t="s">
        <v>196</v>
      </c>
      <c r="AC448" s="23" t="s">
        <v>3783</v>
      </c>
      <c r="AD448" s="23" t="s">
        <v>3784</v>
      </c>
      <c r="AE448" s="23" t="s">
        <v>3785</v>
      </c>
      <c r="AF448" s="23" t="s">
        <v>3784</v>
      </c>
      <c r="AG448" s="23" t="s">
        <v>3786</v>
      </c>
      <c r="AH448" s="23" t="s">
        <v>224</v>
      </c>
      <c r="AI448" s="23" t="s">
        <v>225</v>
      </c>
      <c r="AJ448" s="23" t="s">
        <v>3787</v>
      </c>
      <c r="AK448" s="23" t="s">
        <v>3788</v>
      </c>
      <c r="AL448" s="33" t="s">
        <v>3789</v>
      </c>
      <c r="AM448" s="33" t="s">
        <v>256</v>
      </c>
      <c r="AN448" s="23" t="s">
        <v>1099</v>
      </c>
      <c r="AO448" s="23" t="s">
        <v>1457</v>
      </c>
      <c r="AP448" s="23" t="s">
        <v>64</v>
      </c>
      <c r="AQ448" s="23">
        <v>2024</v>
      </c>
      <c r="AR448" s="23" t="s">
        <v>209</v>
      </c>
      <c r="AS448" s="23">
        <v>2024.05</v>
      </c>
      <c r="AT448" s="36">
        <v>2024.12</v>
      </c>
      <c r="AU448" s="36">
        <v>70</v>
      </c>
      <c r="AV448" s="36">
        <v>70</v>
      </c>
      <c r="AW448" s="36">
        <f t="shared" si="96"/>
        <v>70</v>
      </c>
      <c r="AX448" s="36">
        <f t="shared" si="107"/>
        <v>0</v>
      </c>
      <c r="AY448" s="36">
        <v>0</v>
      </c>
      <c r="AZ448" s="40">
        <v>0</v>
      </c>
      <c r="BA448" s="40" t="s">
        <v>4463</v>
      </c>
      <c r="BB448" s="23" t="s">
        <v>4464</v>
      </c>
      <c r="BC448" s="23" t="s">
        <v>210</v>
      </c>
      <c r="BD448" s="23" t="s">
        <v>210</v>
      </c>
      <c r="BE448" s="23" t="s">
        <v>211</v>
      </c>
      <c r="BF448" s="23" t="s">
        <v>210</v>
      </c>
      <c r="BG448" s="23" t="s">
        <v>209</v>
      </c>
      <c r="BH448" s="23" t="s">
        <v>210</v>
      </c>
      <c r="BI448" s="23" t="s">
        <v>209</v>
      </c>
      <c r="BJ448" s="23" t="s">
        <v>3790</v>
      </c>
      <c r="BK448" s="23" t="s">
        <v>209</v>
      </c>
      <c r="BL448" s="23" t="s">
        <v>3791</v>
      </c>
      <c r="BM448" s="23" t="s">
        <v>561</v>
      </c>
      <c r="BN448" s="23">
        <v>13609497658</v>
      </c>
      <c r="BO448" s="23"/>
      <c r="BP448" s="23" t="s">
        <v>209</v>
      </c>
      <c r="BQ448" s="49">
        <f t="shared" si="97"/>
        <v>70</v>
      </c>
      <c r="BR448" s="49">
        <f t="shared" si="95"/>
        <v>70</v>
      </c>
      <c r="BS448" s="49">
        <f t="shared" si="98"/>
        <v>70</v>
      </c>
      <c r="BT448" s="49">
        <f t="shared" si="99"/>
        <v>0</v>
      </c>
      <c r="BU448" s="49">
        <f t="shared" si="108"/>
        <v>0</v>
      </c>
      <c r="BV448" s="49">
        <f t="shared" si="100"/>
        <v>0</v>
      </c>
      <c r="BW448" s="49">
        <f t="shared" si="101"/>
        <v>0</v>
      </c>
      <c r="BX448" s="49">
        <f t="shared" si="102"/>
        <v>70</v>
      </c>
      <c r="BY448" s="49">
        <v>70</v>
      </c>
      <c r="BZ448" s="52" t="s">
        <v>4078</v>
      </c>
      <c r="CA448" s="52" t="s">
        <v>4079</v>
      </c>
      <c r="CB448" s="36"/>
      <c r="CC448" s="36"/>
      <c r="CD448" s="36"/>
      <c r="CE448" s="36">
        <f t="shared" si="103"/>
        <v>0</v>
      </c>
      <c r="CF448" s="36"/>
      <c r="CG448" s="36"/>
      <c r="CH448" s="36"/>
      <c r="CI448" s="36"/>
      <c r="CJ448" s="36"/>
      <c r="CK448" s="36"/>
      <c r="CL448" s="36"/>
      <c r="CM448" s="36"/>
      <c r="CN448" s="36"/>
      <c r="CO448" s="36"/>
      <c r="CP448" s="36"/>
      <c r="CQ448" s="36">
        <f t="shared" ref="CQ448:CQ463" si="110">CR448+CU448</f>
        <v>0</v>
      </c>
      <c r="CR448" s="36"/>
      <c r="CS448" s="36"/>
      <c r="CT448" s="36"/>
      <c r="CU448" s="36"/>
      <c r="CV448" s="36"/>
      <c r="CW448" s="36"/>
      <c r="CX448" s="59">
        <f t="shared" ref="CX448:CX463" si="111">CY448</f>
        <v>0</v>
      </c>
      <c r="CY448" s="36"/>
      <c r="CZ448" s="36"/>
      <c r="DA448" s="36"/>
      <c r="DB448" s="36"/>
      <c r="DC448" s="36"/>
      <c r="DD448" s="36"/>
      <c r="DE448" s="59">
        <f t="shared" si="105"/>
        <v>0</v>
      </c>
      <c r="DF448" s="59">
        <v>0</v>
      </c>
      <c r="DG448" s="59">
        <v>0</v>
      </c>
      <c r="DH448" s="59"/>
      <c r="DI448" s="59"/>
      <c r="DJ448" s="59"/>
      <c r="DK448" s="59"/>
      <c r="DL448" s="59"/>
      <c r="DM448" s="23"/>
    </row>
    <row r="449" s="9" customFormat="1" ht="70" customHeight="1" spans="1:117">
      <c r="A449" s="23"/>
      <c r="B449" s="23"/>
      <c r="C449" s="23"/>
      <c r="D449" s="23"/>
      <c r="E449" s="23"/>
      <c r="F449" s="23"/>
      <c r="G449" s="23"/>
      <c r="H449" s="23"/>
      <c r="I449" s="23"/>
      <c r="J449" s="23"/>
      <c r="K449" s="23"/>
      <c r="L449" s="23"/>
      <c r="M449" s="23"/>
      <c r="N449" s="23"/>
      <c r="O449" s="23"/>
      <c r="P449" s="23"/>
      <c r="Q449" s="23">
        <f>SUBTOTAL(103,$W$7:W449)*1</f>
        <v>443</v>
      </c>
      <c r="R449" s="23" t="s">
        <v>3378</v>
      </c>
      <c r="S449" s="23">
        <v>70</v>
      </c>
      <c r="T449" s="23"/>
      <c r="U449" s="23"/>
      <c r="V449" s="23"/>
      <c r="W449" s="23" t="s">
        <v>3792</v>
      </c>
      <c r="X449" s="23" t="s">
        <v>215</v>
      </c>
      <c r="Y449" s="23" t="s">
        <v>3767</v>
      </c>
      <c r="Z449" s="23" t="s">
        <v>3793</v>
      </c>
      <c r="AA449" s="23" t="s">
        <v>3794</v>
      </c>
      <c r="AB449" s="23" t="s">
        <v>196</v>
      </c>
      <c r="AC449" s="23" t="s">
        <v>2194</v>
      </c>
      <c r="AD449" s="23" t="s">
        <v>3795</v>
      </c>
      <c r="AE449" s="23" t="s">
        <v>3796</v>
      </c>
      <c r="AF449" s="23" t="s">
        <v>3795</v>
      </c>
      <c r="AG449" s="23" t="s">
        <v>3797</v>
      </c>
      <c r="AH449" s="23" t="s">
        <v>1730</v>
      </c>
      <c r="AI449" s="23" t="s">
        <v>377</v>
      </c>
      <c r="AJ449" s="23" t="s">
        <v>3794</v>
      </c>
      <c r="AK449" s="23" t="s">
        <v>3798</v>
      </c>
      <c r="AL449" s="33" t="s">
        <v>3799</v>
      </c>
      <c r="AM449" s="33" t="s">
        <v>229</v>
      </c>
      <c r="AN449" s="23" t="s">
        <v>290</v>
      </c>
      <c r="AO449" s="23" t="s">
        <v>1457</v>
      </c>
      <c r="AP449" s="23" t="s">
        <v>52</v>
      </c>
      <c r="AQ449" s="23">
        <v>2024</v>
      </c>
      <c r="AR449" s="23" t="s">
        <v>209</v>
      </c>
      <c r="AS449" s="23">
        <v>2024.01</v>
      </c>
      <c r="AT449" s="36">
        <v>2024.12</v>
      </c>
      <c r="AU449" s="36">
        <v>70</v>
      </c>
      <c r="AV449" s="36">
        <v>70</v>
      </c>
      <c r="AW449" s="36">
        <f t="shared" si="96"/>
        <v>70</v>
      </c>
      <c r="AX449" s="36">
        <f t="shared" si="107"/>
        <v>0</v>
      </c>
      <c r="AY449" s="36">
        <v>0</v>
      </c>
      <c r="AZ449" s="40">
        <v>0</v>
      </c>
      <c r="BA449" s="40">
        <v>30</v>
      </c>
      <c r="BB449" s="23">
        <v>10</v>
      </c>
      <c r="BC449" s="23" t="s">
        <v>210</v>
      </c>
      <c r="BD449" s="23" t="s">
        <v>210</v>
      </c>
      <c r="BE449" s="23" t="s">
        <v>211</v>
      </c>
      <c r="BF449" s="23" t="s">
        <v>210</v>
      </c>
      <c r="BG449" s="23" t="s">
        <v>209</v>
      </c>
      <c r="BH449" s="23" t="s">
        <v>210</v>
      </c>
      <c r="BI449" s="23" t="s">
        <v>210</v>
      </c>
      <c r="BJ449" s="23"/>
      <c r="BK449" s="23" t="s">
        <v>210</v>
      </c>
      <c r="BL449" s="23" t="s">
        <v>3800</v>
      </c>
      <c r="BM449" s="23" t="s">
        <v>1508</v>
      </c>
      <c r="BN449" s="23">
        <v>13452098512</v>
      </c>
      <c r="BO449" s="23"/>
      <c r="BP449" s="23" t="s">
        <v>209</v>
      </c>
      <c r="BQ449" s="49">
        <f t="shared" si="97"/>
        <v>70</v>
      </c>
      <c r="BR449" s="49">
        <f t="shared" si="95"/>
        <v>70</v>
      </c>
      <c r="BS449" s="49">
        <f t="shared" si="98"/>
        <v>70</v>
      </c>
      <c r="BT449" s="49">
        <f t="shared" si="99"/>
        <v>0</v>
      </c>
      <c r="BU449" s="49">
        <f t="shared" si="108"/>
        <v>0</v>
      </c>
      <c r="BV449" s="49">
        <f t="shared" si="100"/>
        <v>0</v>
      </c>
      <c r="BW449" s="49">
        <f t="shared" si="101"/>
        <v>0</v>
      </c>
      <c r="BX449" s="49">
        <f t="shared" si="102"/>
        <v>70</v>
      </c>
      <c r="BY449" s="49">
        <v>70</v>
      </c>
      <c r="BZ449" s="52" t="s">
        <v>4078</v>
      </c>
      <c r="CA449" s="52" t="s">
        <v>4079</v>
      </c>
      <c r="CB449" s="36"/>
      <c r="CC449" s="36"/>
      <c r="CD449" s="36"/>
      <c r="CE449" s="36">
        <f t="shared" si="103"/>
        <v>0</v>
      </c>
      <c r="CF449" s="36"/>
      <c r="CG449" s="36"/>
      <c r="CH449" s="36"/>
      <c r="CI449" s="36"/>
      <c r="CJ449" s="36"/>
      <c r="CK449" s="36"/>
      <c r="CL449" s="36"/>
      <c r="CM449" s="36"/>
      <c r="CN449" s="36"/>
      <c r="CO449" s="36"/>
      <c r="CP449" s="36"/>
      <c r="CQ449" s="36">
        <f t="shared" si="110"/>
        <v>0</v>
      </c>
      <c r="CR449" s="36"/>
      <c r="CS449" s="36"/>
      <c r="CT449" s="36"/>
      <c r="CU449" s="36"/>
      <c r="CV449" s="36"/>
      <c r="CW449" s="36"/>
      <c r="CX449" s="59">
        <f t="shared" si="111"/>
        <v>0</v>
      </c>
      <c r="CY449" s="36"/>
      <c r="CZ449" s="36"/>
      <c r="DA449" s="36"/>
      <c r="DB449" s="36"/>
      <c r="DC449" s="36"/>
      <c r="DD449" s="36"/>
      <c r="DE449" s="59">
        <f t="shared" si="105"/>
        <v>0</v>
      </c>
      <c r="DF449" s="59">
        <v>0</v>
      </c>
      <c r="DG449" s="59">
        <v>0</v>
      </c>
      <c r="DH449" s="59"/>
      <c r="DI449" s="59"/>
      <c r="DJ449" s="59"/>
      <c r="DK449" s="59"/>
      <c r="DL449" s="59">
        <v>0</v>
      </c>
      <c r="DM449" s="23">
        <v>0</v>
      </c>
    </row>
    <row r="450" s="9" customFormat="1" ht="70" customHeight="1" spans="1:117">
      <c r="A450" s="23"/>
      <c r="B450" s="23"/>
      <c r="C450" s="23"/>
      <c r="D450" s="23"/>
      <c r="E450" s="23"/>
      <c r="F450" s="23"/>
      <c r="G450" s="23"/>
      <c r="H450" s="23"/>
      <c r="I450" s="23"/>
      <c r="J450" s="23"/>
      <c r="K450" s="23"/>
      <c r="L450" s="23"/>
      <c r="M450" s="23"/>
      <c r="N450" s="23"/>
      <c r="O450" s="23"/>
      <c r="P450" s="23"/>
      <c r="Q450" s="23">
        <f>SUBTOTAL(103,$W$7:W450)*1</f>
        <v>444</v>
      </c>
      <c r="R450" s="23" t="s">
        <v>3378</v>
      </c>
      <c r="S450" s="23">
        <v>70</v>
      </c>
      <c r="T450" s="30"/>
      <c r="U450" s="23"/>
      <c r="V450" s="23"/>
      <c r="W450" s="23" t="s">
        <v>3801</v>
      </c>
      <c r="X450" s="23" t="s">
        <v>215</v>
      </c>
      <c r="Y450" s="23" t="s">
        <v>3767</v>
      </c>
      <c r="Z450" s="23" t="s">
        <v>2089</v>
      </c>
      <c r="AA450" s="23" t="s">
        <v>3802</v>
      </c>
      <c r="AB450" s="23" t="s">
        <v>196</v>
      </c>
      <c r="AC450" s="23" t="s">
        <v>1965</v>
      </c>
      <c r="AD450" s="23" t="s">
        <v>3803</v>
      </c>
      <c r="AE450" s="23" t="s">
        <v>3804</v>
      </c>
      <c r="AF450" s="23" t="s">
        <v>3803</v>
      </c>
      <c r="AG450" s="23" t="s">
        <v>3805</v>
      </c>
      <c r="AH450" s="23" t="s">
        <v>753</v>
      </c>
      <c r="AI450" s="23" t="s">
        <v>377</v>
      </c>
      <c r="AJ450" s="23" t="s">
        <v>3806</v>
      </c>
      <c r="AK450" s="23" t="s">
        <v>3807</v>
      </c>
      <c r="AL450" s="33" t="s">
        <v>3808</v>
      </c>
      <c r="AM450" s="33" t="s">
        <v>815</v>
      </c>
      <c r="AN450" s="23" t="s">
        <v>290</v>
      </c>
      <c r="AO450" s="23" t="s">
        <v>1457</v>
      </c>
      <c r="AP450" s="23" t="s">
        <v>58</v>
      </c>
      <c r="AQ450" s="23">
        <v>2024</v>
      </c>
      <c r="AR450" s="23" t="s">
        <v>209</v>
      </c>
      <c r="AS450" s="23">
        <v>2024.07</v>
      </c>
      <c r="AT450" s="36">
        <v>2024.12</v>
      </c>
      <c r="AU450" s="36">
        <v>70</v>
      </c>
      <c r="AV450" s="36">
        <v>70</v>
      </c>
      <c r="AW450" s="36">
        <f t="shared" si="96"/>
        <v>70</v>
      </c>
      <c r="AX450" s="36">
        <f t="shared" si="107"/>
        <v>0</v>
      </c>
      <c r="AY450" s="36">
        <v>0</v>
      </c>
      <c r="AZ450" s="40">
        <v>0</v>
      </c>
      <c r="BA450" s="40">
        <v>565</v>
      </c>
      <c r="BB450" s="23">
        <v>15</v>
      </c>
      <c r="BC450" s="23" t="s">
        <v>210</v>
      </c>
      <c r="BD450" s="23" t="s">
        <v>210</v>
      </c>
      <c r="BE450" s="23" t="s">
        <v>211</v>
      </c>
      <c r="BF450" s="23" t="s">
        <v>210</v>
      </c>
      <c r="BG450" s="23" t="s">
        <v>209</v>
      </c>
      <c r="BH450" s="23" t="s">
        <v>210</v>
      </c>
      <c r="BI450" s="23" t="s">
        <v>210</v>
      </c>
      <c r="BJ450" s="23"/>
      <c r="BK450" s="23" t="s">
        <v>209</v>
      </c>
      <c r="BL450" s="23" t="s">
        <v>3800</v>
      </c>
      <c r="BM450" s="23" t="s">
        <v>1550</v>
      </c>
      <c r="BN450" s="23">
        <v>13648209857</v>
      </c>
      <c r="BO450" s="23"/>
      <c r="BP450" s="23" t="s">
        <v>209</v>
      </c>
      <c r="BQ450" s="49">
        <f t="shared" si="97"/>
        <v>70</v>
      </c>
      <c r="BR450" s="49">
        <f t="shared" si="95"/>
        <v>70</v>
      </c>
      <c r="BS450" s="49">
        <f t="shared" si="98"/>
        <v>70</v>
      </c>
      <c r="BT450" s="49">
        <f t="shared" si="99"/>
        <v>0</v>
      </c>
      <c r="BU450" s="49">
        <f t="shared" si="108"/>
        <v>0</v>
      </c>
      <c r="BV450" s="49">
        <f t="shared" si="100"/>
        <v>0</v>
      </c>
      <c r="BW450" s="49">
        <f t="shared" si="101"/>
        <v>0</v>
      </c>
      <c r="BX450" s="49">
        <f t="shared" si="102"/>
        <v>70</v>
      </c>
      <c r="BY450" s="49">
        <v>70</v>
      </c>
      <c r="BZ450" s="52" t="s">
        <v>4078</v>
      </c>
      <c r="CA450" s="52" t="s">
        <v>4079</v>
      </c>
      <c r="CB450" s="36"/>
      <c r="CC450" s="36"/>
      <c r="CD450" s="36"/>
      <c r="CE450" s="36">
        <f t="shared" si="103"/>
        <v>0</v>
      </c>
      <c r="CF450" s="36"/>
      <c r="CG450" s="36"/>
      <c r="CH450" s="36"/>
      <c r="CI450" s="36"/>
      <c r="CJ450" s="36"/>
      <c r="CK450" s="36"/>
      <c r="CL450" s="36"/>
      <c r="CM450" s="36"/>
      <c r="CN450" s="36"/>
      <c r="CO450" s="36"/>
      <c r="CP450" s="36"/>
      <c r="CQ450" s="36">
        <f t="shared" si="110"/>
        <v>0</v>
      </c>
      <c r="CR450" s="36"/>
      <c r="CS450" s="36"/>
      <c r="CT450" s="36"/>
      <c r="CU450" s="36"/>
      <c r="CV450" s="36"/>
      <c r="CW450" s="36"/>
      <c r="CX450" s="59">
        <f t="shared" si="111"/>
        <v>0</v>
      </c>
      <c r="CY450" s="36"/>
      <c r="CZ450" s="36"/>
      <c r="DA450" s="36"/>
      <c r="DB450" s="36"/>
      <c r="DC450" s="36"/>
      <c r="DD450" s="36"/>
      <c r="DE450" s="59">
        <f t="shared" si="105"/>
        <v>0</v>
      </c>
      <c r="DF450" s="59">
        <v>0</v>
      </c>
      <c r="DG450" s="59">
        <v>0</v>
      </c>
      <c r="DH450" s="59"/>
      <c r="DI450" s="59"/>
      <c r="DJ450" s="59"/>
      <c r="DK450" s="59"/>
      <c r="DL450" s="59">
        <v>0</v>
      </c>
      <c r="DM450" s="23" t="s">
        <v>4465</v>
      </c>
    </row>
    <row r="451" s="9" customFormat="1" ht="70" customHeight="1" spans="1:117">
      <c r="A451" s="23"/>
      <c r="B451" s="23"/>
      <c r="C451" s="23"/>
      <c r="D451" s="23"/>
      <c r="E451" s="23"/>
      <c r="F451" s="23"/>
      <c r="G451" s="23"/>
      <c r="H451" s="23"/>
      <c r="I451" s="23"/>
      <c r="J451" s="23"/>
      <c r="K451" s="23"/>
      <c r="L451" s="23"/>
      <c r="M451" s="23"/>
      <c r="N451" s="23"/>
      <c r="O451" s="23"/>
      <c r="P451" s="23"/>
      <c r="Q451" s="23">
        <f>SUBTOTAL(103,$W$7:W451)*1</f>
        <v>445</v>
      </c>
      <c r="R451" s="23" t="s">
        <v>3378</v>
      </c>
      <c r="S451" s="23">
        <v>70</v>
      </c>
      <c r="T451" s="23"/>
      <c r="U451" s="23"/>
      <c r="V451" s="23"/>
      <c r="W451" s="23" t="s">
        <v>3809</v>
      </c>
      <c r="X451" s="23" t="s">
        <v>215</v>
      </c>
      <c r="Y451" s="23" t="s">
        <v>3767</v>
      </c>
      <c r="Z451" s="23" t="s">
        <v>3810</v>
      </c>
      <c r="AA451" s="23" t="s">
        <v>3811</v>
      </c>
      <c r="AB451" s="23" t="s">
        <v>196</v>
      </c>
      <c r="AC451" s="23" t="s">
        <v>1354</v>
      </c>
      <c r="AD451" s="23" t="s">
        <v>3812</v>
      </c>
      <c r="AE451" s="23" t="s">
        <v>3813</v>
      </c>
      <c r="AF451" s="23" t="s">
        <v>3814</v>
      </c>
      <c r="AG451" s="23" t="s">
        <v>3815</v>
      </c>
      <c r="AH451" s="23" t="s">
        <v>482</v>
      </c>
      <c r="AI451" s="23" t="s">
        <v>203</v>
      </c>
      <c r="AJ451" s="23" t="s">
        <v>3816</v>
      </c>
      <c r="AK451" s="23" t="s">
        <v>3817</v>
      </c>
      <c r="AL451" s="33" t="s">
        <v>3818</v>
      </c>
      <c r="AM451" s="33" t="s">
        <v>3819</v>
      </c>
      <c r="AN451" s="23" t="s">
        <v>230</v>
      </c>
      <c r="AO451" s="23" t="s">
        <v>1457</v>
      </c>
      <c r="AP451" s="23" t="s">
        <v>74</v>
      </c>
      <c r="AQ451" s="23">
        <v>2024</v>
      </c>
      <c r="AR451" s="23" t="s">
        <v>209</v>
      </c>
      <c r="AS451" s="23">
        <v>2024.07</v>
      </c>
      <c r="AT451" s="36">
        <v>2025.07</v>
      </c>
      <c r="AU451" s="36">
        <v>70</v>
      </c>
      <c r="AV451" s="36">
        <v>70</v>
      </c>
      <c r="AW451" s="36">
        <f t="shared" si="96"/>
        <v>70</v>
      </c>
      <c r="AX451" s="36">
        <f t="shared" si="107"/>
        <v>0</v>
      </c>
      <c r="AY451" s="36">
        <v>0</v>
      </c>
      <c r="AZ451" s="40">
        <v>0</v>
      </c>
      <c r="BA451" s="40">
        <v>43</v>
      </c>
      <c r="BB451" s="23">
        <v>19</v>
      </c>
      <c r="BC451" s="23" t="s">
        <v>210</v>
      </c>
      <c r="BD451" s="23" t="s">
        <v>210</v>
      </c>
      <c r="BE451" s="23" t="s">
        <v>211</v>
      </c>
      <c r="BF451" s="23" t="s">
        <v>210</v>
      </c>
      <c r="BG451" s="23" t="s">
        <v>209</v>
      </c>
      <c r="BH451" s="23" t="s">
        <v>210</v>
      </c>
      <c r="BI451" s="23" t="s">
        <v>210</v>
      </c>
      <c r="BJ451" s="23"/>
      <c r="BK451" s="23" t="s">
        <v>209</v>
      </c>
      <c r="BL451" s="23" t="s">
        <v>433</v>
      </c>
      <c r="BM451" s="23" t="s">
        <v>3545</v>
      </c>
      <c r="BN451" s="23" t="s">
        <v>3820</v>
      </c>
      <c r="BO451" s="23"/>
      <c r="BP451" s="23" t="s">
        <v>209</v>
      </c>
      <c r="BQ451" s="49">
        <f t="shared" si="97"/>
        <v>70</v>
      </c>
      <c r="BR451" s="49">
        <f t="shared" si="95"/>
        <v>70</v>
      </c>
      <c r="BS451" s="49">
        <f t="shared" si="98"/>
        <v>70</v>
      </c>
      <c r="BT451" s="49">
        <f t="shared" si="99"/>
        <v>0</v>
      </c>
      <c r="BU451" s="49">
        <f t="shared" si="108"/>
        <v>0</v>
      </c>
      <c r="BV451" s="49">
        <f t="shared" si="100"/>
        <v>0</v>
      </c>
      <c r="BW451" s="49">
        <f t="shared" si="101"/>
        <v>0</v>
      </c>
      <c r="BX451" s="49">
        <f t="shared" si="102"/>
        <v>70</v>
      </c>
      <c r="BY451" s="49">
        <v>70</v>
      </c>
      <c r="BZ451" s="52" t="s">
        <v>4078</v>
      </c>
      <c r="CA451" s="52" t="s">
        <v>4079</v>
      </c>
      <c r="CB451" s="36"/>
      <c r="CC451" s="36"/>
      <c r="CD451" s="36"/>
      <c r="CE451" s="36">
        <f t="shared" si="103"/>
        <v>0</v>
      </c>
      <c r="CF451" s="36"/>
      <c r="CG451" s="36"/>
      <c r="CH451" s="36"/>
      <c r="CI451" s="36"/>
      <c r="CJ451" s="36"/>
      <c r="CK451" s="36"/>
      <c r="CL451" s="36"/>
      <c r="CM451" s="36"/>
      <c r="CN451" s="36"/>
      <c r="CO451" s="36"/>
      <c r="CP451" s="36"/>
      <c r="CQ451" s="36">
        <f t="shared" si="110"/>
        <v>0</v>
      </c>
      <c r="CR451" s="36"/>
      <c r="CS451" s="36"/>
      <c r="CT451" s="36"/>
      <c r="CU451" s="36"/>
      <c r="CV451" s="36"/>
      <c r="CW451" s="36"/>
      <c r="CX451" s="59">
        <f t="shared" si="111"/>
        <v>0</v>
      </c>
      <c r="CY451" s="36"/>
      <c r="CZ451" s="36"/>
      <c r="DA451" s="36"/>
      <c r="DB451" s="36"/>
      <c r="DC451" s="36"/>
      <c r="DD451" s="36"/>
      <c r="DE451" s="59">
        <f t="shared" si="105"/>
        <v>0</v>
      </c>
      <c r="DF451" s="59">
        <v>0</v>
      </c>
      <c r="DG451" s="59">
        <v>0</v>
      </c>
      <c r="DH451" s="59"/>
      <c r="DI451" s="59"/>
      <c r="DJ451" s="59"/>
      <c r="DK451" s="59"/>
      <c r="DL451" s="59">
        <v>0</v>
      </c>
      <c r="DM451" s="23">
        <v>0</v>
      </c>
    </row>
    <row r="452" s="9" customFormat="1" ht="70" customHeight="1" spans="1:117">
      <c r="A452" s="23"/>
      <c r="B452" s="23"/>
      <c r="C452" s="23"/>
      <c r="D452" s="23"/>
      <c r="E452" s="23"/>
      <c r="F452" s="23"/>
      <c r="G452" s="23"/>
      <c r="H452" s="23"/>
      <c r="I452" s="23"/>
      <c r="J452" s="23"/>
      <c r="K452" s="23"/>
      <c r="L452" s="23"/>
      <c r="M452" s="23"/>
      <c r="N452" s="23"/>
      <c r="O452" s="23"/>
      <c r="P452" s="23"/>
      <c r="Q452" s="23">
        <f>SUBTOTAL(103,$W$7:W452)*1</f>
        <v>446</v>
      </c>
      <c r="R452" s="23" t="s">
        <v>3378</v>
      </c>
      <c r="S452" s="23">
        <v>70</v>
      </c>
      <c r="T452" s="30"/>
      <c r="U452" s="23"/>
      <c r="V452" s="23"/>
      <c r="W452" s="23" t="s">
        <v>3821</v>
      </c>
      <c r="X452" s="23" t="s">
        <v>215</v>
      </c>
      <c r="Y452" s="23" t="s">
        <v>3767</v>
      </c>
      <c r="Z452" s="23" t="s">
        <v>216</v>
      </c>
      <c r="AA452" s="23" t="s">
        <v>3822</v>
      </c>
      <c r="AB452" s="23" t="s">
        <v>196</v>
      </c>
      <c r="AC452" s="23" t="s">
        <v>3823</v>
      </c>
      <c r="AD452" s="23" t="s">
        <v>3824</v>
      </c>
      <c r="AE452" s="23" t="s">
        <v>2092</v>
      </c>
      <c r="AF452" s="23" t="s">
        <v>3824</v>
      </c>
      <c r="AG452" s="23" t="s">
        <v>3825</v>
      </c>
      <c r="AH452" s="23" t="s">
        <v>482</v>
      </c>
      <c r="AI452" s="23" t="s">
        <v>203</v>
      </c>
      <c r="AJ452" s="23" t="s">
        <v>3826</v>
      </c>
      <c r="AK452" s="23" t="s">
        <v>3827</v>
      </c>
      <c r="AL452" s="33" t="s">
        <v>3828</v>
      </c>
      <c r="AM452" s="33" t="s">
        <v>1991</v>
      </c>
      <c r="AN452" s="23" t="s">
        <v>230</v>
      </c>
      <c r="AO452" s="23" t="s">
        <v>1457</v>
      </c>
      <c r="AP452" s="23" t="s">
        <v>88</v>
      </c>
      <c r="AQ452" s="23">
        <v>2024</v>
      </c>
      <c r="AR452" s="23" t="s">
        <v>209</v>
      </c>
      <c r="AS452" s="23">
        <v>2024.01</v>
      </c>
      <c r="AT452" s="36">
        <v>2024.12</v>
      </c>
      <c r="AU452" s="36">
        <v>70</v>
      </c>
      <c r="AV452" s="36">
        <v>70</v>
      </c>
      <c r="AW452" s="36">
        <f t="shared" si="96"/>
        <v>70</v>
      </c>
      <c r="AX452" s="36">
        <f t="shared" si="107"/>
        <v>0</v>
      </c>
      <c r="AY452" s="36">
        <v>0</v>
      </c>
      <c r="AZ452" s="40">
        <v>0</v>
      </c>
      <c r="BA452" s="40">
        <v>12</v>
      </c>
      <c r="BB452" s="23">
        <v>2</v>
      </c>
      <c r="BC452" s="23" t="s">
        <v>210</v>
      </c>
      <c r="BD452" s="23" t="s">
        <v>210</v>
      </c>
      <c r="BE452" s="23" t="s">
        <v>211</v>
      </c>
      <c r="BF452" s="23" t="s">
        <v>210</v>
      </c>
      <c r="BG452" s="23" t="s">
        <v>209</v>
      </c>
      <c r="BH452" s="23" t="s">
        <v>210</v>
      </c>
      <c r="BI452" s="23" t="s">
        <v>210</v>
      </c>
      <c r="BJ452" s="23"/>
      <c r="BK452" s="23" t="s">
        <v>209</v>
      </c>
      <c r="BL452" s="23" t="s">
        <v>3829</v>
      </c>
      <c r="BM452" s="23" t="s">
        <v>1864</v>
      </c>
      <c r="BN452" s="23" t="s">
        <v>3830</v>
      </c>
      <c r="BO452" s="23"/>
      <c r="BP452" s="23" t="s">
        <v>209</v>
      </c>
      <c r="BQ452" s="49">
        <f t="shared" si="97"/>
        <v>70</v>
      </c>
      <c r="BR452" s="49">
        <f t="shared" si="95"/>
        <v>70</v>
      </c>
      <c r="BS452" s="49">
        <f t="shared" si="98"/>
        <v>70</v>
      </c>
      <c r="BT452" s="49">
        <f t="shared" si="99"/>
        <v>0</v>
      </c>
      <c r="BU452" s="49">
        <f t="shared" si="108"/>
        <v>0</v>
      </c>
      <c r="BV452" s="49">
        <f t="shared" si="100"/>
        <v>0</v>
      </c>
      <c r="BW452" s="49">
        <f t="shared" si="101"/>
        <v>0</v>
      </c>
      <c r="BX452" s="49">
        <f t="shared" si="102"/>
        <v>70</v>
      </c>
      <c r="BY452" s="49">
        <v>70</v>
      </c>
      <c r="BZ452" s="52" t="s">
        <v>4078</v>
      </c>
      <c r="CA452" s="52" t="s">
        <v>4079</v>
      </c>
      <c r="CB452" s="36"/>
      <c r="CC452" s="36"/>
      <c r="CD452" s="36"/>
      <c r="CE452" s="36">
        <f t="shared" si="103"/>
        <v>0</v>
      </c>
      <c r="CF452" s="36"/>
      <c r="CG452" s="36"/>
      <c r="CH452" s="36"/>
      <c r="CI452" s="36"/>
      <c r="CJ452" s="36"/>
      <c r="CK452" s="36"/>
      <c r="CL452" s="36"/>
      <c r="CM452" s="36"/>
      <c r="CN452" s="36"/>
      <c r="CO452" s="36"/>
      <c r="CP452" s="36"/>
      <c r="CQ452" s="36">
        <f t="shared" si="110"/>
        <v>0</v>
      </c>
      <c r="CR452" s="36"/>
      <c r="CS452" s="36"/>
      <c r="CT452" s="36"/>
      <c r="CU452" s="36"/>
      <c r="CV452" s="36"/>
      <c r="CW452" s="36"/>
      <c r="CX452" s="59">
        <f t="shared" si="111"/>
        <v>0</v>
      </c>
      <c r="CY452" s="36"/>
      <c r="CZ452" s="36"/>
      <c r="DA452" s="36"/>
      <c r="DB452" s="36"/>
      <c r="DC452" s="36"/>
      <c r="DD452" s="36"/>
      <c r="DE452" s="59">
        <f t="shared" si="105"/>
        <v>70</v>
      </c>
      <c r="DF452" s="59">
        <v>70</v>
      </c>
      <c r="DG452" s="59">
        <v>0</v>
      </c>
      <c r="DH452" s="59"/>
      <c r="DI452" s="59"/>
      <c r="DJ452" s="59"/>
      <c r="DK452" s="59"/>
      <c r="DL452" s="59"/>
      <c r="DM452" s="23"/>
    </row>
    <row r="453" s="9" customFormat="1" ht="70" customHeight="1" spans="1:117">
      <c r="A453" s="23"/>
      <c r="B453" s="23"/>
      <c r="C453" s="23"/>
      <c r="D453" s="23"/>
      <c r="E453" s="23"/>
      <c r="F453" s="23"/>
      <c r="G453" s="23"/>
      <c r="H453" s="23"/>
      <c r="I453" s="23"/>
      <c r="J453" s="23"/>
      <c r="K453" s="23"/>
      <c r="L453" s="23"/>
      <c r="M453" s="23"/>
      <c r="N453" s="23"/>
      <c r="O453" s="23"/>
      <c r="P453" s="23"/>
      <c r="Q453" s="23">
        <f>SUBTOTAL(103,$W$7:W453)*1</f>
        <v>447</v>
      </c>
      <c r="R453" s="23" t="s">
        <v>3378</v>
      </c>
      <c r="S453" s="23">
        <v>70</v>
      </c>
      <c r="T453" s="23"/>
      <c r="U453" s="23"/>
      <c r="V453" s="23"/>
      <c r="W453" s="23" t="s">
        <v>3831</v>
      </c>
      <c r="X453" s="23" t="s">
        <v>215</v>
      </c>
      <c r="Y453" s="23" t="s">
        <v>3767</v>
      </c>
      <c r="Z453" s="23" t="s">
        <v>2106</v>
      </c>
      <c r="AA453" s="23" t="s">
        <v>3832</v>
      </c>
      <c r="AB453" s="23" t="s">
        <v>196</v>
      </c>
      <c r="AC453" s="23" t="s">
        <v>3833</v>
      </c>
      <c r="AD453" s="23" t="s">
        <v>3834</v>
      </c>
      <c r="AE453" s="23" t="s">
        <v>3835</v>
      </c>
      <c r="AF453" s="23" t="s">
        <v>3834</v>
      </c>
      <c r="AG453" s="23" t="s">
        <v>3836</v>
      </c>
      <c r="AH453" s="23" t="s">
        <v>753</v>
      </c>
      <c r="AI453" s="23" t="s">
        <v>377</v>
      </c>
      <c r="AJ453" s="23" t="s">
        <v>3837</v>
      </c>
      <c r="AK453" s="23" t="s">
        <v>3838</v>
      </c>
      <c r="AL453" s="33" t="s">
        <v>3839</v>
      </c>
      <c r="AM453" s="33" t="s">
        <v>815</v>
      </c>
      <c r="AN453" s="23" t="s">
        <v>290</v>
      </c>
      <c r="AO453" s="23" t="s">
        <v>1457</v>
      </c>
      <c r="AP453" s="23" t="s">
        <v>88</v>
      </c>
      <c r="AQ453" s="23">
        <v>2024</v>
      </c>
      <c r="AR453" s="23" t="s">
        <v>209</v>
      </c>
      <c r="AS453" s="23">
        <v>2024.01</v>
      </c>
      <c r="AT453" s="36">
        <v>2024.12</v>
      </c>
      <c r="AU453" s="36">
        <v>70</v>
      </c>
      <c r="AV453" s="36">
        <v>70</v>
      </c>
      <c r="AW453" s="36">
        <f t="shared" si="96"/>
        <v>70</v>
      </c>
      <c r="AX453" s="36">
        <f t="shared" si="107"/>
        <v>0</v>
      </c>
      <c r="AY453" s="36">
        <v>0</v>
      </c>
      <c r="AZ453" s="40">
        <v>0</v>
      </c>
      <c r="BA453" s="40">
        <v>1098</v>
      </c>
      <c r="BB453" s="23">
        <v>103</v>
      </c>
      <c r="BC453" s="23" t="s">
        <v>210</v>
      </c>
      <c r="BD453" s="23" t="s">
        <v>210</v>
      </c>
      <c r="BE453" s="23" t="s">
        <v>211</v>
      </c>
      <c r="BF453" s="23" t="s">
        <v>210</v>
      </c>
      <c r="BG453" s="23" t="s">
        <v>209</v>
      </c>
      <c r="BH453" s="23" t="s">
        <v>210</v>
      </c>
      <c r="BI453" s="23" t="s">
        <v>210</v>
      </c>
      <c r="BJ453" s="23"/>
      <c r="BK453" s="23" t="s">
        <v>209</v>
      </c>
      <c r="BL453" s="23" t="s">
        <v>3829</v>
      </c>
      <c r="BM453" s="23" t="s">
        <v>1864</v>
      </c>
      <c r="BN453" s="23" t="s">
        <v>3830</v>
      </c>
      <c r="BO453" s="23"/>
      <c r="BP453" s="23" t="s">
        <v>209</v>
      </c>
      <c r="BQ453" s="49">
        <f t="shared" si="97"/>
        <v>70</v>
      </c>
      <c r="BR453" s="49">
        <f t="shared" si="95"/>
        <v>70</v>
      </c>
      <c r="BS453" s="49">
        <f t="shared" si="98"/>
        <v>70</v>
      </c>
      <c r="BT453" s="49">
        <f t="shared" si="99"/>
        <v>0</v>
      </c>
      <c r="BU453" s="49">
        <f t="shared" si="108"/>
        <v>0</v>
      </c>
      <c r="BV453" s="49">
        <f t="shared" si="100"/>
        <v>0</v>
      </c>
      <c r="BW453" s="49">
        <f t="shared" si="101"/>
        <v>0</v>
      </c>
      <c r="BX453" s="49">
        <f t="shared" si="102"/>
        <v>70</v>
      </c>
      <c r="BY453" s="49">
        <v>70</v>
      </c>
      <c r="BZ453" s="52" t="s">
        <v>4078</v>
      </c>
      <c r="CA453" s="52" t="s">
        <v>4079</v>
      </c>
      <c r="CB453" s="36"/>
      <c r="CC453" s="36"/>
      <c r="CD453" s="36"/>
      <c r="CE453" s="36">
        <f t="shared" si="103"/>
        <v>0</v>
      </c>
      <c r="CF453" s="36"/>
      <c r="CG453" s="36"/>
      <c r="CH453" s="36"/>
      <c r="CI453" s="36"/>
      <c r="CJ453" s="36"/>
      <c r="CK453" s="36"/>
      <c r="CL453" s="36"/>
      <c r="CM453" s="36"/>
      <c r="CN453" s="36"/>
      <c r="CO453" s="36"/>
      <c r="CP453" s="36"/>
      <c r="CQ453" s="36">
        <f t="shared" si="110"/>
        <v>0</v>
      </c>
      <c r="CR453" s="36"/>
      <c r="CS453" s="36"/>
      <c r="CT453" s="36"/>
      <c r="CU453" s="36"/>
      <c r="CV453" s="36"/>
      <c r="CW453" s="36"/>
      <c r="CX453" s="59">
        <f t="shared" si="111"/>
        <v>0</v>
      </c>
      <c r="CY453" s="36"/>
      <c r="CZ453" s="36"/>
      <c r="DA453" s="36"/>
      <c r="DB453" s="36"/>
      <c r="DC453" s="36"/>
      <c r="DD453" s="36"/>
      <c r="DE453" s="59">
        <f t="shared" si="105"/>
        <v>70</v>
      </c>
      <c r="DF453" s="59">
        <v>70</v>
      </c>
      <c r="DG453" s="59">
        <v>0</v>
      </c>
      <c r="DH453" s="59"/>
      <c r="DI453" s="59"/>
      <c r="DJ453" s="59"/>
      <c r="DK453" s="59"/>
      <c r="DL453" s="59"/>
      <c r="DM453" s="23"/>
    </row>
    <row r="454" s="9" customFormat="1" ht="70" customHeight="1" spans="1:117">
      <c r="A454" s="23"/>
      <c r="B454" s="23"/>
      <c r="C454" s="23"/>
      <c r="D454" s="23"/>
      <c r="E454" s="23"/>
      <c r="F454" s="23"/>
      <c r="G454" s="23"/>
      <c r="H454" s="23"/>
      <c r="I454" s="23"/>
      <c r="J454" s="23"/>
      <c r="K454" s="23"/>
      <c r="L454" s="23"/>
      <c r="M454" s="23"/>
      <c r="N454" s="23"/>
      <c r="O454" s="23"/>
      <c r="P454" s="23"/>
      <c r="Q454" s="23">
        <f>SUBTOTAL(103,$W$7:W454)*1</f>
        <v>448</v>
      </c>
      <c r="R454" s="23" t="s">
        <v>3378</v>
      </c>
      <c r="S454" s="23">
        <v>70</v>
      </c>
      <c r="T454" s="30"/>
      <c r="U454" s="23"/>
      <c r="V454" s="23"/>
      <c r="W454" s="23" t="s">
        <v>3840</v>
      </c>
      <c r="X454" s="23" t="s">
        <v>215</v>
      </c>
      <c r="Y454" s="23" t="s">
        <v>3767</v>
      </c>
      <c r="Z454" s="23" t="s">
        <v>3841</v>
      </c>
      <c r="AA454" s="23" t="s">
        <v>3842</v>
      </c>
      <c r="AB454" s="23" t="s">
        <v>196</v>
      </c>
      <c r="AC454" s="23" t="s">
        <v>355</v>
      </c>
      <c r="AD454" s="23" t="s">
        <v>3843</v>
      </c>
      <c r="AE454" s="23" t="s">
        <v>3844</v>
      </c>
      <c r="AF454" s="23" t="s">
        <v>3843</v>
      </c>
      <c r="AG454" s="23" t="s">
        <v>3845</v>
      </c>
      <c r="AH454" s="23" t="s">
        <v>482</v>
      </c>
      <c r="AI454" s="23" t="s">
        <v>203</v>
      </c>
      <c r="AJ454" s="23" t="s">
        <v>3846</v>
      </c>
      <c r="AK454" s="23" t="s">
        <v>3847</v>
      </c>
      <c r="AL454" s="33" t="s">
        <v>3848</v>
      </c>
      <c r="AM454" s="33" t="s">
        <v>3849</v>
      </c>
      <c r="AN454" s="23" t="s">
        <v>230</v>
      </c>
      <c r="AO454" s="23" t="s">
        <v>1457</v>
      </c>
      <c r="AP454" s="23" t="s">
        <v>50</v>
      </c>
      <c r="AQ454" s="23">
        <v>2024</v>
      </c>
      <c r="AR454" s="23" t="s">
        <v>209</v>
      </c>
      <c r="AS454" s="23">
        <v>2024.09</v>
      </c>
      <c r="AT454" s="36">
        <v>2024.12</v>
      </c>
      <c r="AU454" s="36">
        <v>70</v>
      </c>
      <c r="AV454" s="36">
        <v>70</v>
      </c>
      <c r="AW454" s="36">
        <f t="shared" si="96"/>
        <v>70</v>
      </c>
      <c r="AX454" s="36">
        <f t="shared" si="107"/>
        <v>0</v>
      </c>
      <c r="AY454" s="36">
        <v>0</v>
      </c>
      <c r="AZ454" s="40">
        <v>0</v>
      </c>
      <c r="BA454" s="40">
        <v>3975</v>
      </c>
      <c r="BB454" s="23">
        <v>370</v>
      </c>
      <c r="BC454" s="23" t="s">
        <v>210</v>
      </c>
      <c r="BD454" s="23" t="s">
        <v>210</v>
      </c>
      <c r="BE454" s="23" t="s">
        <v>211</v>
      </c>
      <c r="BF454" s="23" t="s">
        <v>210</v>
      </c>
      <c r="BG454" s="23" t="s">
        <v>209</v>
      </c>
      <c r="BH454" s="23" t="s">
        <v>210</v>
      </c>
      <c r="BI454" s="23" t="s">
        <v>209</v>
      </c>
      <c r="BJ454" s="23" t="s">
        <v>3850</v>
      </c>
      <c r="BK454" s="23" t="s">
        <v>209</v>
      </c>
      <c r="BL454" s="23" t="s">
        <v>3829</v>
      </c>
      <c r="BM454" s="23" t="s">
        <v>3851</v>
      </c>
      <c r="BN454" s="23" t="s">
        <v>3852</v>
      </c>
      <c r="BO454" s="23"/>
      <c r="BP454" s="23" t="s">
        <v>209</v>
      </c>
      <c r="BQ454" s="49">
        <f t="shared" si="97"/>
        <v>70</v>
      </c>
      <c r="BR454" s="49">
        <f t="shared" ref="BR454:BR463" si="112">BS454+BT454+BU454</f>
        <v>70</v>
      </c>
      <c r="BS454" s="49">
        <f t="shared" si="98"/>
        <v>70</v>
      </c>
      <c r="BT454" s="49">
        <f t="shared" si="99"/>
        <v>0</v>
      </c>
      <c r="BU454" s="49">
        <f t="shared" si="108"/>
        <v>0</v>
      </c>
      <c r="BV454" s="49">
        <f t="shared" si="100"/>
        <v>0</v>
      </c>
      <c r="BW454" s="49">
        <f t="shared" si="101"/>
        <v>0</v>
      </c>
      <c r="BX454" s="49">
        <f t="shared" si="102"/>
        <v>70</v>
      </c>
      <c r="BY454" s="49">
        <v>70</v>
      </c>
      <c r="BZ454" s="52" t="s">
        <v>4078</v>
      </c>
      <c r="CA454" s="52" t="s">
        <v>4079</v>
      </c>
      <c r="CB454" s="36"/>
      <c r="CC454" s="36"/>
      <c r="CD454" s="36"/>
      <c r="CE454" s="36">
        <f t="shared" si="103"/>
        <v>0</v>
      </c>
      <c r="CF454" s="36"/>
      <c r="CG454" s="36"/>
      <c r="CH454" s="36"/>
      <c r="CI454" s="36"/>
      <c r="CJ454" s="36"/>
      <c r="CK454" s="36"/>
      <c r="CL454" s="36"/>
      <c r="CM454" s="36"/>
      <c r="CN454" s="36"/>
      <c r="CO454" s="36"/>
      <c r="CP454" s="36"/>
      <c r="CQ454" s="36">
        <f t="shared" si="110"/>
        <v>0</v>
      </c>
      <c r="CR454" s="36"/>
      <c r="CS454" s="36"/>
      <c r="CT454" s="36"/>
      <c r="CU454" s="36"/>
      <c r="CV454" s="36"/>
      <c r="CW454" s="36"/>
      <c r="CX454" s="59">
        <f t="shared" si="111"/>
        <v>0</v>
      </c>
      <c r="CY454" s="36"/>
      <c r="CZ454" s="36"/>
      <c r="DA454" s="36"/>
      <c r="DB454" s="36"/>
      <c r="DC454" s="36"/>
      <c r="DD454" s="36"/>
      <c r="DE454" s="59">
        <f t="shared" si="105"/>
        <v>0</v>
      </c>
      <c r="DF454" s="59">
        <v>0</v>
      </c>
      <c r="DG454" s="59">
        <v>0</v>
      </c>
      <c r="DH454" s="59"/>
      <c r="DI454" s="59"/>
      <c r="DJ454" s="59"/>
      <c r="DK454" s="59"/>
      <c r="DL454" s="59">
        <v>0</v>
      </c>
      <c r="DM454" s="23" t="s">
        <v>4098</v>
      </c>
    </row>
    <row r="455" s="9" customFormat="1" ht="70" customHeight="1" spans="1:117">
      <c r="A455" s="23"/>
      <c r="B455" s="23"/>
      <c r="C455" s="23"/>
      <c r="D455" s="23"/>
      <c r="E455" s="23"/>
      <c r="F455" s="23"/>
      <c r="G455" s="23"/>
      <c r="H455" s="23"/>
      <c r="I455" s="23"/>
      <c r="J455" s="23"/>
      <c r="K455" s="23"/>
      <c r="L455" s="23"/>
      <c r="M455" s="23"/>
      <c r="N455" s="23"/>
      <c r="O455" s="23"/>
      <c r="P455" s="23"/>
      <c r="Q455" s="23">
        <f>SUBTOTAL(103,$W$7:W455)*1</f>
        <v>449</v>
      </c>
      <c r="R455" s="23" t="s">
        <v>3378</v>
      </c>
      <c r="S455" s="23">
        <v>70</v>
      </c>
      <c r="T455" s="23"/>
      <c r="U455" s="23"/>
      <c r="V455" s="23"/>
      <c r="W455" s="23" t="s">
        <v>3853</v>
      </c>
      <c r="X455" s="23" t="s">
        <v>215</v>
      </c>
      <c r="Y455" s="23" t="s">
        <v>3767</v>
      </c>
      <c r="Z455" s="23" t="s">
        <v>3767</v>
      </c>
      <c r="AA455" s="23" t="s">
        <v>3854</v>
      </c>
      <c r="AB455" s="23" t="s">
        <v>196</v>
      </c>
      <c r="AC455" s="23" t="s">
        <v>3855</v>
      </c>
      <c r="AD455" s="23" t="s">
        <v>3854</v>
      </c>
      <c r="AE455" s="23" t="s">
        <v>3856</v>
      </c>
      <c r="AF455" s="23" t="s">
        <v>3857</v>
      </c>
      <c r="AG455" s="23" t="s">
        <v>3858</v>
      </c>
      <c r="AH455" s="23" t="s">
        <v>3859</v>
      </c>
      <c r="AI455" s="23" t="s">
        <v>225</v>
      </c>
      <c r="AJ455" s="23" t="s">
        <v>3860</v>
      </c>
      <c r="AK455" s="23" t="s">
        <v>3861</v>
      </c>
      <c r="AL455" s="33" t="s">
        <v>3862</v>
      </c>
      <c r="AM455" s="33" t="s">
        <v>1991</v>
      </c>
      <c r="AN455" s="23" t="s">
        <v>3863</v>
      </c>
      <c r="AO455" s="23" t="s">
        <v>1457</v>
      </c>
      <c r="AP455" s="23" t="s">
        <v>62</v>
      </c>
      <c r="AQ455" s="23">
        <v>2024</v>
      </c>
      <c r="AR455" s="23" t="s">
        <v>209</v>
      </c>
      <c r="AS455" s="23">
        <v>2024.01</v>
      </c>
      <c r="AT455" s="36">
        <v>2024.12</v>
      </c>
      <c r="AU455" s="36">
        <v>70</v>
      </c>
      <c r="AV455" s="36">
        <v>70</v>
      </c>
      <c r="AW455" s="36">
        <f t="shared" ref="AW455:AW463" si="113">BR455+BV455+BW455</f>
        <v>70</v>
      </c>
      <c r="AX455" s="36">
        <f t="shared" si="107"/>
        <v>0</v>
      </c>
      <c r="AY455" s="36">
        <v>0</v>
      </c>
      <c r="AZ455" s="40">
        <v>0</v>
      </c>
      <c r="BA455" s="40">
        <v>45</v>
      </c>
      <c r="BB455" s="23">
        <v>12</v>
      </c>
      <c r="BC455" s="23" t="s">
        <v>210</v>
      </c>
      <c r="BD455" s="23" t="s">
        <v>210</v>
      </c>
      <c r="BE455" s="23" t="s">
        <v>211</v>
      </c>
      <c r="BF455" s="23" t="s">
        <v>210</v>
      </c>
      <c r="BG455" s="23" t="s">
        <v>209</v>
      </c>
      <c r="BH455" s="23" t="s">
        <v>210</v>
      </c>
      <c r="BI455" s="23" t="s">
        <v>210</v>
      </c>
      <c r="BJ455" s="23"/>
      <c r="BK455" s="23" t="s">
        <v>209</v>
      </c>
      <c r="BL455" s="23" t="s">
        <v>3829</v>
      </c>
      <c r="BM455" s="23" t="s">
        <v>3864</v>
      </c>
      <c r="BN455" s="148" t="s">
        <v>3865</v>
      </c>
      <c r="BO455" s="23"/>
      <c r="BP455" s="23" t="s">
        <v>209</v>
      </c>
      <c r="BQ455" s="49">
        <f t="shared" ref="BQ455:BQ463" si="114">BS455+BT455+BU455+BV455+BW455</f>
        <v>70</v>
      </c>
      <c r="BR455" s="49">
        <f t="shared" si="112"/>
        <v>70</v>
      </c>
      <c r="BS455" s="49">
        <f t="shared" ref="BS455:BS463" si="115">BX455</f>
        <v>70</v>
      </c>
      <c r="BT455" s="49">
        <f t="shared" ref="BT455:BT463" si="116">CE455</f>
        <v>0</v>
      </c>
      <c r="BU455" s="49">
        <f t="shared" si="108"/>
        <v>0</v>
      </c>
      <c r="BV455" s="49">
        <f t="shared" ref="BV455:BV463" si="117">CQ455</f>
        <v>0</v>
      </c>
      <c r="BW455" s="49">
        <f t="shared" ref="BW455:BW463" si="118">CX455</f>
        <v>0</v>
      </c>
      <c r="BX455" s="49">
        <f t="shared" ref="BX455:BX463" si="119">BY455+CB455</f>
        <v>70</v>
      </c>
      <c r="BY455" s="49">
        <v>70</v>
      </c>
      <c r="BZ455" s="52" t="s">
        <v>4078</v>
      </c>
      <c r="CA455" s="52" t="s">
        <v>4079</v>
      </c>
      <c r="CB455" s="36"/>
      <c r="CC455" s="36"/>
      <c r="CD455" s="36"/>
      <c r="CE455" s="36">
        <f t="shared" ref="CE455:CE463" si="120">CF455+CI455+CL455</f>
        <v>0</v>
      </c>
      <c r="CF455" s="36"/>
      <c r="CG455" s="36"/>
      <c r="CH455" s="36"/>
      <c r="CI455" s="36"/>
      <c r="CJ455" s="36"/>
      <c r="CK455" s="36"/>
      <c r="CL455" s="36"/>
      <c r="CM455" s="36"/>
      <c r="CN455" s="36"/>
      <c r="CO455" s="36"/>
      <c r="CP455" s="36"/>
      <c r="CQ455" s="36">
        <f t="shared" si="110"/>
        <v>0</v>
      </c>
      <c r="CR455" s="36"/>
      <c r="CS455" s="36"/>
      <c r="CT455" s="36"/>
      <c r="CU455" s="36"/>
      <c r="CV455" s="36"/>
      <c r="CW455" s="36"/>
      <c r="CX455" s="59">
        <f t="shared" si="111"/>
        <v>0</v>
      </c>
      <c r="CY455" s="36"/>
      <c r="CZ455" s="36"/>
      <c r="DA455" s="36"/>
      <c r="DB455" s="36"/>
      <c r="DC455" s="36"/>
      <c r="DD455" s="36"/>
      <c r="DE455" s="59">
        <f t="shared" ref="DE455:DE463" si="121">SUM(DF455:DH455)</f>
        <v>0</v>
      </c>
      <c r="DF455" s="59">
        <v>0</v>
      </c>
      <c r="DG455" s="59">
        <v>0</v>
      </c>
      <c r="DH455" s="59"/>
      <c r="DI455" s="59"/>
      <c r="DJ455" s="59"/>
      <c r="DK455" s="59"/>
      <c r="DL455" s="59">
        <v>0</v>
      </c>
      <c r="DM455" s="23">
        <v>0</v>
      </c>
    </row>
    <row r="456" s="9" customFormat="1" ht="70" customHeight="1" spans="1:117">
      <c r="A456" s="23"/>
      <c r="B456" s="23"/>
      <c r="C456" s="23"/>
      <c r="D456" s="23"/>
      <c r="E456" s="23"/>
      <c r="F456" s="23"/>
      <c r="G456" s="23"/>
      <c r="H456" s="23"/>
      <c r="I456" s="23"/>
      <c r="J456" s="23"/>
      <c r="K456" s="23"/>
      <c r="L456" s="23"/>
      <c r="M456" s="23"/>
      <c r="N456" s="23"/>
      <c r="O456" s="23"/>
      <c r="P456" s="23"/>
      <c r="Q456" s="23">
        <f>SUBTOTAL(103,$W$7:W456)*1</f>
        <v>450</v>
      </c>
      <c r="R456" s="23" t="s">
        <v>3378</v>
      </c>
      <c r="S456" s="23">
        <v>70</v>
      </c>
      <c r="T456" s="30"/>
      <c r="U456" s="23"/>
      <c r="V456" s="23"/>
      <c r="W456" s="23" t="s">
        <v>3866</v>
      </c>
      <c r="X456" s="23" t="s">
        <v>215</v>
      </c>
      <c r="Y456" s="23" t="s">
        <v>3767</v>
      </c>
      <c r="Z456" s="23" t="s">
        <v>3867</v>
      </c>
      <c r="AA456" s="23" t="s">
        <v>3868</v>
      </c>
      <c r="AB456" s="23" t="s">
        <v>196</v>
      </c>
      <c r="AC456" s="23" t="s">
        <v>3628</v>
      </c>
      <c r="AD456" s="23" t="s">
        <v>3869</v>
      </c>
      <c r="AE456" s="23" t="s">
        <v>3870</v>
      </c>
      <c r="AF456" s="23" t="s">
        <v>3869</v>
      </c>
      <c r="AG456" s="23" t="s">
        <v>3871</v>
      </c>
      <c r="AH456" s="23" t="s">
        <v>753</v>
      </c>
      <c r="AI456" s="23" t="s">
        <v>377</v>
      </c>
      <c r="AJ456" s="23" t="s">
        <v>3872</v>
      </c>
      <c r="AK456" s="23" t="s">
        <v>3873</v>
      </c>
      <c r="AL456" s="33" t="s">
        <v>3874</v>
      </c>
      <c r="AM456" s="33" t="s">
        <v>815</v>
      </c>
      <c r="AN456" s="23" t="s">
        <v>290</v>
      </c>
      <c r="AO456" s="23" t="s">
        <v>1457</v>
      </c>
      <c r="AP456" s="23" t="s">
        <v>90</v>
      </c>
      <c r="AQ456" s="23">
        <v>2024</v>
      </c>
      <c r="AR456" s="23" t="s">
        <v>209</v>
      </c>
      <c r="AS456" s="23">
        <v>2024.07</v>
      </c>
      <c r="AT456" s="36">
        <v>2024.12</v>
      </c>
      <c r="AU456" s="36">
        <v>70</v>
      </c>
      <c r="AV456" s="36">
        <v>70</v>
      </c>
      <c r="AW456" s="36">
        <f t="shared" si="113"/>
        <v>70</v>
      </c>
      <c r="AX456" s="36">
        <f t="shared" si="107"/>
        <v>0</v>
      </c>
      <c r="AY456" s="36">
        <v>0</v>
      </c>
      <c r="AZ456" s="40">
        <v>0</v>
      </c>
      <c r="BA456" s="40">
        <v>842</v>
      </c>
      <c r="BB456" s="23">
        <v>356</v>
      </c>
      <c r="BC456" s="23" t="s">
        <v>210</v>
      </c>
      <c r="BD456" s="23" t="s">
        <v>210</v>
      </c>
      <c r="BE456" s="23" t="s">
        <v>211</v>
      </c>
      <c r="BF456" s="23" t="s">
        <v>210</v>
      </c>
      <c r="BG456" s="23" t="s">
        <v>209</v>
      </c>
      <c r="BH456" s="23" t="s">
        <v>210</v>
      </c>
      <c r="BI456" s="23" t="s">
        <v>209</v>
      </c>
      <c r="BJ456" s="23"/>
      <c r="BK456" s="23" t="s">
        <v>209</v>
      </c>
      <c r="BL456" s="23" t="s">
        <v>3800</v>
      </c>
      <c r="BM456" s="23" t="s">
        <v>1242</v>
      </c>
      <c r="BN456" s="23">
        <v>18996981558</v>
      </c>
      <c r="BO456" s="23"/>
      <c r="BP456" s="23" t="s">
        <v>209</v>
      </c>
      <c r="BQ456" s="49">
        <f t="shared" si="114"/>
        <v>70</v>
      </c>
      <c r="BR456" s="49">
        <f t="shared" si="112"/>
        <v>70</v>
      </c>
      <c r="BS456" s="49">
        <f t="shared" si="115"/>
        <v>70</v>
      </c>
      <c r="BT456" s="49">
        <f t="shared" si="116"/>
        <v>0</v>
      </c>
      <c r="BU456" s="49">
        <f t="shared" si="108"/>
        <v>0</v>
      </c>
      <c r="BV456" s="49">
        <f t="shared" si="117"/>
        <v>0</v>
      </c>
      <c r="BW456" s="49">
        <f t="shared" si="118"/>
        <v>0</v>
      </c>
      <c r="BX456" s="49">
        <f t="shared" si="119"/>
        <v>70</v>
      </c>
      <c r="BY456" s="49">
        <v>70</v>
      </c>
      <c r="BZ456" s="52" t="s">
        <v>4078</v>
      </c>
      <c r="CA456" s="52" t="s">
        <v>4079</v>
      </c>
      <c r="CB456" s="36"/>
      <c r="CC456" s="36"/>
      <c r="CD456" s="36"/>
      <c r="CE456" s="36">
        <f t="shared" si="120"/>
        <v>0</v>
      </c>
      <c r="CF456" s="36"/>
      <c r="CG456" s="36"/>
      <c r="CH456" s="36"/>
      <c r="CI456" s="36"/>
      <c r="CJ456" s="36"/>
      <c r="CK456" s="36"/>
      <c r="CL456" s="36"/>
      <c r="CM456" s="36"/>
      <c r="CN456" s="36"/>
      <c r="CO456" s="36"/>
      <c r="CP456" s="36"/>
      <c r="CQ456" s="36">
        <f t="shared" si="110"/>
        <v>0</v>
      </c>
      <c r="CR456" s="36"/>
      <c r="CS456" s="36"/>
      <c r="CT456" s="36"/>
      <c r="CU456" s="36"/>
      <c r="CV456" s="36"/>
      <c r="CW456" s="36"/>
      <c r="CX456" s="59">
        <f t="shared" si="111"/>
        <v>0</v>
      </c>
      <c r="CY456" s="36"/>
      <c r="CZ456" s="36"/>
      <c r="DA456" s="36"/>
      <c r="DB456" s="36"/>
      <c r="DC456" s="36"/>
      <c r="DD456" s="36"/>
      <c r="DE456" s="59">
        <f t="shared" si="121"/>
        <v>0</v>
      </c>
      <c r="DF456" s="59">
        <v>0</v>
      </c>
      <c r="DG456" s="59">
        <v>0</v>
      </c>
      <c r="DH456" s="59"/>
      <c r="DI456" s="59"/>
      <c r="DJ456" s="59"/>
      <c r="DK456" s="59"/>
      <c r="DL456" s="59">
        <v>0</v>
      </c>
      <c r="DM456" s="23">
        <v>0</v>
      </c>
    </row>
    <row r="457" s="9" customFormat="1" ht="70" customHeight="1" spans="1:117">
      <c r="A457" s="23"/>
      <c r="B457" s="23"/>
      <c r="C457" s="23"/>
      <c r="D457" s="23"/>
      <c r="E457" s="23"/>
      <c r="F457" s="23"/>
      <c r="G457" s="23"/>
      <c r="H457" s="23"/>
      <c r="I457" s="23"/>
      <c r="J457" s="23"/>
      <c r="K457" s="23"/>
      <c r="L457" s="23"/>
      <c r="M457" s="23"/>
      <c r="N457" s="23"/>
      <c r="O457" s="23"/>
      <c r="P457" s="23"/>
      <c r="Q457" s="23">
        <f>SUBTOTAL(103,$W$7:W457)*1</f>
        <v>451</v>
      </c>
      <c r="R457" s="23" t="s">
        <v>3378</v>
      </c>
      <c r="S457" s="23">
        <v>70</v>
      </c>
      <c r="T457" s="23"/>
      <c r="U457" s="23"/>
      <c r="V457" s="23"/>
      <c r="W457" s="23" t="s">
        <v>3875</v>
      </c>
      <c r="X457" s="23" t="s">
        <v>3876</v>
      </c>
      <c r="Y457" s="23" t="s">
        <v>3767</v>
      </c>
      <c r="Z457" s="23" t="s">
        <v>3768</v>
      </c>
      <c r="AA457" s="23" t="s">
        <v>3877</v>
      </c>
      <c r="AB457" s="23" t="s">
        <v>3378</v>
      </c>
      <c r="AC457" s="23" t="s">
        <v>3878</v>
      </c>
      <c r="AD457" s="23" t="s">
        <v>3879</v>
      </c>
      <c r="AE457" s="23" t="s">
        <v>3880</v>
      </c>
      <c r="AF457" s="23" t="s">
        <v>3881</v>
      </c>
      <c r="AG457" s="23" t="s">
        <v>3882</v>
      </c>
      <c r="AH457" s="23" t="s">
        <v>1199</v>
      </c>
      <c r="AI457" s="23" t="s">
        <v>3773</v>
      </c>
      <c r="AJ457" s="23" t="s">
        <v>3883</v>
      </c>
      <c r="AK457" s="23" t="s">
        <v>3884</v>
      </c>
      <c r="AL457" s="33" t="s">
        <v>3885</v>
      </c>
      <c r="AM457" s="33" t="s">
        <v>734</v>
      </c>
      <c r="AN457" s="23" t="s">
        <v>207</v>
      </c>
      <c r="AO457" s="23" t="s">
        <v>1457</v>
      </c>
      <c r="AP457" s="23" t="s">
        <v>80</v>
      </c>
      <c r="AQ457" s="23" t="s">
        <v>4460</v>
      </c>
      <c r="AR457" s="23" t="s">
        <v>209</v>
      </c>
      <c r="AS457" s="23">
        <v>2024.01</v>
      </c>
      <c r="AT457" s="36" t="s">
        <v>3777</v>
      </c>
      <c r="AU457" s="36">
        <v>70</v>
      </c>
      <c r="AV457" s="36">
        <v>70</v>
      </c>
      <c r="AW457" s="36">
        <f t="shared" si="113"/>
        <v>70</v>
      </c>
      <c r="AX457" s="36">
        <f t="shared" si="107"/>
        <v>0</v>
      </c>
      <c r="AY457" s="36">
        <v>0</v>
      </c>
      <c r="AZ457" s="40">
        <v>0</v>
      </c>
      <c r="BA457" s="40" t="s">
        <v>4466</v>
      </c>
      <c r="BB457" s="23" t="s">
        <v>4467</v>
      </c>
      <c r="BC457" s="23" t="s">
        <v>210</v>
      </c>
      <c r="BD457" s="23" t="s">
        <v>210</v>
      </c>
      <c r="BE457" s="23" t="s">
        <v>211</v>
      </c>
      <c r="BF457" s="23" t="s">
        <v>210</v>
      </c>
      <c r="BG457" s="23" t="s">
        <v>209</v>
      </c>
      <c r="BH457" s="23" t="s">
        <v>210</v>
      </c>
      <c r="BI457" s="23" t="s">
        <v>209</v>
      </c>
      <c r="BJ457" s="23"/>
      <c r="BK457" s="23" t="s">
        <v>209</v>
      </c>
      <c r="BL457" s="23" t="s">
        <v>3778</v>
      </c>
      <c r="BM457" s="23" t="s">
        <v>3886</v>
      </c>
      <c r="BN457" s="23" t="s">
        <v>3887</v>
      </c>
      <c r="BO457" s="23"/>
      <c r="BP457" s="23" t="s">
        <v>209</v>
      </c>
      <c r="BQ457" s="49">
        <f t="shared" si="114"/>
        <v>70</v>
      </c>
      <c r="BR457" s="49">
        <f t="shared" si="112"/>
        <v>70</v>
      </c>
      <c r="BS457" s="49">
        <f t="shared" si="115"/>
        <v>70</v>
      </c>
      <c r="BT457" s="49">
        <f t="shared" si="116"/>
        <v>0</v>
      </c>
      <c r="BU457" s="49">
        <f t="shared" si="108"/>
        <v>0</v>
      </c>
      <c r="BV457" s="49">
        <f t="shared" si="117"/>
        <v>0</v>
      </c>
      <c r="BW457" s="49">
        <f t="shared" si="118"/>
        <v>0</v>
      </c>
      <c r="BX457" s="49">
        <f t="shared" si="119"/>
        <v>70</v>
      </c>
      <c r="BY457" s="49">
        <v>70</v>
      </c>
      <c r="BZ457" s="52" t="s">
        <v>4078</v>
      </c>
      <c r="CA457" s="52" t="s">
        <v>4079</v>
      </c>
      <c r="CB457" s="36"/>
      <c r="CC457" s="36"/>
      <c r="CD457" s="36"/>
      <c r="CE457" s="36">
        <f t="shared" si="120"/>
        <v>0</v>
      </c>
      <c r="CF457" s="36"/>
      <c r="CG457" s="36"/>
      <c r="CH457" s="36"/>
      <c r="CI457" s="36"/>
      <c r="CJ457" s="36"/>
      <c r="CK457" s="36"/>
      <c r="CL457" s="36"/>
      <c r="CM457" s="36"/>
      <c r="CN457" s="36"/>
      <c r="CO457" s="36"/>
      <c r="CP457" s="36"/>
      <c r="CQ457" s="36">
        <f t="shared" si="110"/>
        <v>0</v>
      </c>
      <c r="CR457" s="36"/>
      <c r="CS457" s="36"/>
      <c r="CT457" s="36"/>
      <c r="CU457" s="36"/>
      <c r="CV457" s="36"/>
      <c r="CW457" s="36"/>
      <c r="CX457" s="59">
        <f t="shared" si="111"/>
        <v>0</v>
      </c>
      <c r="CY457" s="36"/>
      <c r="CZ457" s="36"/>
      <c r="DA457" s="36"/>
      <c r="DB457" s="36"/>
      <c r="DC457" s="36"/>
      <c r="DD457" s="36"/>
      <c r="DE457" s="59">
        <f t="shared" si="121"/>
        <v>0</v>
      </c>
      <c r="DF457" s="59">
        <v>0</v>
      </c>
      <c r="DG457" s="59">
        <v>0</v>
      </c>
      <c r="DH457" s="59"/>
      <c r="DI457" s="59"/>
      <c r="DJ457" s="59"/>
      <c r="DK457" s="59"/>
      <c r="DL457" s="59">
        <v>0</v>
      </c>
      <c r="DM457" s="23">
        <v>0</v>
      </c>
    </row>
    <row r="458" s="9" customFormat="1" ht="70" customHeight="1" spans="1:117">
      <c r="A458" s="23"/>
      <c r="B458" s="23"/>
      <c r="C458" s="23"/>
      <c r="D458" s="23"/>
      <c r="E458" s="23"/>
      <c r="F458" s="23"/>
      <c r="G458" s="23"/>
      <c r="H458" s="23"/>
      <c r="I458" s="23"/>
      <c r="J458" s="23"/>
      <c r="K458" s="23"/>
      <c r="L458" s="23"/>
      <c r="M458" s="23"/>
      <c r="N458" s="23"/>
      <c r="O458" s="23"/>
      <c r="P458" s="23"/>
      <c r="Q458" s="23">
        <f>SUBTOTAL(103,$W$7:W458)*1</f>
        <v>452</v>
      </c>
      <c r="R458" s="23" t="s">
        <v>3378</v>
      </c>
      <c r="S458" s="23">
        <v>70</v>
      </c>
      <c r="T458" s="30"/>
      <c r="U458" s="23"/>
      <c r="V458" s="23"/>
      <c r="W458" s="23" t="s">
        <v>3888</v>
      </c>
      <c r="X458" s="23" t="s">
        <v>3876</v>
      </c>
      <c r="Y458" s="23" t="s">
        <v>277</v>
      </c>
      <c r="Z458" s="23" t="s">
        <v>1846</v>
      </c>
      <c r="AA458" s="23" t="s">
        <v>3889</v>
      </c>
      <c r="AB458" s="23" t="s">
        <v>196</v>
      </c>
      <c r="AC458" s="23" t="s">
        <v>3890</v>
      </c>
      <c r="AD458" s="23" t="s">
        <v>3891</v>
      </c>
      <c r="AE458" s="23" t="s">
        <v>3892</v>
      </c>
      <c r="AF458" s="23" t="s">
        <v>3893</v>
      </c>
      <c r="AG458" s="23" t="s">
        <v>3894</v>
      </c>
      <c r="AH458" s="23" t="s">
        <v>482</v>
      </c>
      <c r="AI458" s="23" t="s">
        <v>203</v>
      </c>
      <c r="AJ458" s="23" t="s">
        <v>3895</v>
      </c>
      <c r="AK458" s="23" t="s">
        <v>3896</v>
      </c>
      <c r="AL458" s="33" t="s">
        <v>3897</v>
      </c>
      <c r="AM458" s="33" t="s">
        <v>1991</v>
      </c>
      <c r="AN458" s="23" t="s">
        <v>230</v>
      </c>
      <c r="AO458" s="23" t="s">
        <v>1457</v>
      </c>
      <c r="AP458" s="23" t="s">
        <v>72</v>
      </c>
      <c r="AQ458" s="23">
        <v>2024</v>
      </c>
      <c r="AR458" s="23" t="s">
        <v>209</v>
      </c>
      <c r="AS458" s="23">
        <v>2024.01</v>
      </c>
      <c r="AT458" s="36">
        <v>2024.12</v>
      </c>
      <c r="AU458" s="36">
        <v>70</v>
      </c>
      <c r="AV458" s="36">
        <v>70</v>
      </c>
      <c r="AW458" s="36">
        <f t="shared" si="113"/>
        <v>70</v>
      </c>
      <c r="AX458" s="36">
        <f t="shared" si="107"/>
        <v>0</v>
      </c>
      <c r="AY458" s="36">
        <v>0</v>
      </c>
      <c r="AZ458" s="40">
        <v>0</v>
      </c>
      <c r="BA458" s="40">
        <v>5006</v>
      </c>
      <c r="BB458" s="23">
        <v>363</v>
      </c>
      <c r="BC458" s="23" t="s">
        <v>210</v>
      </c>
      <c r="BD458" s="23" t="s">
        <v>210</v>
      </c>
      <c r="BE458" s="23" t="s">
        <v>211</v>
      </c>
      <c r="BF458" s="23"/>
      <c r="BG458" s="23"/>
      <c r="BH458" s="23" t="s">
        <v>209</v>
      </c>
      <c r="BI458" s="23" t="s">
        <v>210</v>
      </c>
      <c r="BJ458" s="23"/>
      <c r="BK458" s="23" t="s">
        <v>209</v>
      </c>
      <c r="BL458" s="23" t="s">
        <v>3778</v>
      </c>
      <c r="BM458" s="23" t="s">
        <v>3898</v>
      </c>
      <c r="BN458" s="23" t="s">
        <v>3899</v>
      </c>
      <c r="BO458" s="23"/>
      <c r="BP458" s="23" t="s">
        <v>209</v>
      </c>
      <c r="BQ458" s="49">
        <f t="shared" si="114"/>
        <v>70</v>
      </c>
      <c r="BR458" s="49">
        <f t="shared" si="112"/>
        <v>70</v>
      </c>
      <c r="BS458" s="49">
        <f t="shared" si="115"/>
        <v>70</v>
      </c>
      <c r="BT458" s="49">
        <f t="shared" si="116"/>
        <v>0</v>
      </c>
      <c r="BU458" s="49">
        <f t="shared" si="108"/>
        <v>0</v>
      </c>
      <c r="BV458" s="49">
        <f t="shared" si="117"/>
        <v>0</v>
      </c>
      <c r="BW458" s="49">
        <f t="shared" si="118"/>
        <v>0</v>
      </c>
      <c r="BX458" s="49">
        <f t="shared" si="119"/>
        <v>70</v>
      </c>
      <c r="BY458" s="49">
        <v>70</v>
      </c>
      <c r="BZ458" s="52" t="s">
        <v>4078</v>
      </c>
      <c r="CA458" s="52" t="s">
        <v>4079</v>
      </c>
      <c r="CB458" s="36"/>
      <c r="CC458" s="36"/>
      <c r="CD458" s="36"/>
      <c r="CE458" s="36">
        <f t="shared" si="120"/>
        <v>0</v>
      </c>
      <c r="CF458" s="36"/>
      <c r="CG458" s="36"/>
      <c r="CH458" s="36"/>
      <c r="CI458" s="36"/>
      <c r="CJ458" s="36"/>
      <c r="CK458" s="36"/>
      <c r="CL458" s="36"/>
      <c r="CM458" s="36"/>
      <c r="CN458" s="36"/>
      <c r="CO458" s="36"/>
      <c r="CP458" s="36"/>
      <c r="CQ458" s="36">
        <f t="shared" si="110"/>
        <v>0</v>
      </c>
      <c r="CR458" s="36"/>
      <c r="CS458" s="36"/>
      <c r="CT458" s="36"/>
      <c r="CU458" s="36"/>
      <c r="CV458" s="36"/>
      <c r="CW458" s="36"/>
      <c r="CX458" s="59">
        <f t="shared" si="111"/>
        <v>0</v>
      </c>
      <c r="CY458" s="36"/>
      <c r="CZ458" s="36"/>
      <c r="DA458" s="36"/>
      <c r="DB458" s="36"/>
      <c r="DC458" s="36"/>
      <c r="DD458" s="36"/>
      <c r="DE458" s="59">
        <f t="shared" si="121"/>
        <v>0</v>
      </c>
      <c r="DF458" s="59">
        <v>0</v>
      </c>
      <c r="DG458" s="59">
        <v>0</v>
      </c>
      <c r="DH458" s="59"/>
      <c r="DI458" s="59"/>
      <c r="DJ458" s="59"/>
      <c r="DK458" s="59"/>
      <c r="DL458" s="59">
        <v>0</v>
      </c>
      <c r="DM458" s="23">
        <v>0</v>
      </c>
    </row>
    <row r="459" s="9" customFormat="1" ht="70" customHeight="1" spans="1:117">
      <c r="A459" s="23"/>
      <c r="B459" s="23"/>
      <c r="C459" s="23"/>
      <c r="D459" s="23"/>
      <c r="E459" s="23"/>
      <c r="F459" s="23"/>
      <c r="G459" s="23"/>
      <c r="H459" s="23"/>
      <c r="I459" s="23"/>
      <c r="J459" s="23"/>
      <c r="K459" s="23"/>
      <c r="L459" s="23"/>
      <c r="M459" s="23"/>
      <c r="N459" s="23"/>
      <c r="O459" s="23"/>
      <c r="P459" s="23"/>
      <c r="Q459" s="23">
        <f>SUBTOTAL(103,$W$7:W459)*1</f>
        <v>453</v>
      </c>
      <c r="R459" s="23" t="s">
        <v>3378</v>
      </c>
      <c r="S459" s="23">
        <v>70</v>
      </c>
      <c r="T459" s="23"/>
      <c r="U459" s="23"/>
      <c r="V459" s="23"/>
      <c r="W459" s="23" t="s">
        <v>3900</v>
      </c>
      <c r="X459" s="23" t="s">
        <v>3450</v>
      </c>
      <c r="Y459" s="23" t="s">
        <v>3901</v>
      </c>
      <c r="Z459" s="23" t="s">
        <v>217</v>
      </c>
      <c r="AA459" s="23" t="s">
        <v>3902</v>
      </c>
      <c r="AB459" s="23" t="s">
        <v>196</v>
      </c>
      <c r="AC459" s="23" t="s">
        <v>3903</v>
      </c>
      <c r="AD459" s="23" t="s">
        <v>3904</v>
      </c>
      <c r="AE459" s="23" t="s">
        <v>3905</v>
      </c>
      <c r="AF459" s="23" t="s">
        <v>3904</v>
      </c>
      <c r="AG459" s="23" t="s">
        <v>3906</v>
      </c>
      <c r="AH459" s="23" t="s">
        <v>482</v>
      </c>
      <c r="AI459" s="23" t="s">
        <v>203</v>
      </c>
      <c r="AJ459" s="23" t="s">
        <v>3907</v>
      </c>
      <c r="AK459" s="23" t="s">
        <v>3908</v>
      </c>
      <c r="AL459" s="33" t="s">
        <v>3648</v>
      </c>
      <c r="AM459" s="33" t="s">
        <v>3909</v>
      </c>
      <c r="AN459" s="23" t="s">
        <v>2365</v>
      </c>
      <c r="AO459" s="23" t="s">
        <v>1457</v>
      </c>
      <c r="AP459" s="23" t="s">
        <v>68</v>
      </c>
      <c r="AQ459" s="23">
        <v>2024</v>
      </c>
      <c r="AR459" s="23" t="s">
        <v>209</v>
      </c>
      <c r="AS459" s="23">
        <v>2024.1</v>
      </c>
      <c r="AT459" s="36">
        <v>2024.12</v>
      </c>
      <c r="AU459" s="36">
        <v>70</v>
      </c>
      <c r="AV459" s="36">
        <v>70</v>
      </c>
      <c r="AW459" s="36">
        <f t="shared" si="113"/>
        <v>70</v>
      </c>
      <c r="AX459" s="36">
        <f t="shared" si="107"/>
        <v>0</v>
      </c>
      <c r="AY459" s="36">
        <v>0</v>
      </c>
      <c r="AZ459" s="40">
        <v>0</v>
      </c>
      <c r="BA459" s="40">
        <v>354</v>
      </c>
      <c r="BB459" s="23">
        <v>67</v>
      </c>
      <c r="BC459" s="23" t="s">
        <v>210</v>
      </c>
      <c r="BD459" s="23" t="s">
        <v>210</v>
      </c>
      <c r="BE459" s="23" t="s">
        <v>211</v>
      </c>
      <c r="BF459" s="23" t="s">
        <v>210</v>
      </c>
      <c r="BG459" s="23" t="s">
        <v>209</v>
      </c>
      <c r="BH459" s="23" t="s">
        <v>210</v>
      </c>
      <c r="BI459" s="23" t="s">
        <v>210</v>
      </c>
      <c r="BJ459" s="23" t="s">
        <v>210</v>
      </c>
      <c r="BK459" s="23" t="s">
        <v>209</v>
      </c>
      <c r="BL459" s="23" t="s">
        <v>3778</v>
      </c>
      <c r="BM459" s="23" t="s">
        <v>3910</v>
      </c>
      <c r="BN459" s="23" t="s">
        <v>3911</v>
      </c>
      <c r="BO459" s="23"/>
      <c r="BP459" s="23" t="s">
        <v>209</v>
      </c>
      <c r="BQ459" s="49">
        <f t="shared" si="114"/>
        <v>70</v>
      </c>
      <c r="BR459" s="49">
        <f t="shared" si="112"/>
        <v>70</v>
      </c>
      <c r="BS459" s="49">
        <f t="shared" si="115"/>
        <v>70</v>
      </c>
      <c r="BT459" s="49">
        <f t="shared" si="116"/>
        <v>0</v>
      </c>
      <c r="BU459" s="49">
        <f t="shared" si="108"/>
        <v>0</v>
      </c>
      <c r="BV459" s="49">
        <f t="shared" si="117"/>
        <v>0</v>
      </c>
      <c r="BW459" s="49">
        <f t="shared" si="118"/>
        <v>0</v>
      </c>
      <c r="BX459" s="49">
        <f t="shared" si="119"/>
        <v>70</v>
      </c>
      <c r="BY459" s="49">
        <v>70</v>
      </c>
      <c r="BZ459" s="52" t="s">
        <v>4078</v>
      </c>
      <c r="CA459" s="52" t="s">
        <v>4079</v>
      </c>
      <c r="CB459" s="36"/>
      <c r="CC459" s="36"/>
      <c r="CD459" s="36"/>
      <c r="CE459" s="36">
        <f t="shared" si="120"/>
        <v>0</v>
      </c>
      <c r="CF459" s="36"/>
      <c r="CG459" s="36"/>
      <c r="CH459" s="36"/>
      <c r="CI459" s="36"/>
      <c r="CJ459" s="36"/>
      <c r="CK459" s="36"/>
      <c r="CL459" s="36"/>
      <c r="CM459" s="36"/>
      <c r="CN459" s="36"/>
      <c r="CO459" s="36"/>
      <c r="CP459" s="36"/>
      <c r="CQ459" s="36">
        <f t="shared" si="110"/>
        <v>0</v>
      </c>
      <c r="CR459" s="36"/>
      <c r="CS459" s="36"/>
      <c r="CT459" s="36"/>
      <c r="CU459" s="36"/>
      <c r="CV459" s="36"/>
      <c r="CW459" s="36"/>
      <c r="CX459" s="59">
        <f t="shared" si="111"/>
        <v>0</v>
      </c>
      <c r="CY459" s="36"/>
      <c r="CZ459" s="36"/>
      <c r="DA459" s="36"/>
      <c r="DB459" s="36"/>
      <c r="DC459" s="36"/>
      <c r="DD459" s="36"/>
      <c r="DE459" s="59">
        <f t="shared" si="121"/>
        <v>0</v>
      </c>
      <c r="DF459" s="59">
        <v>0</v>
      </c>
      <c r="DG459" s="59">
        <v>0</v>
      </c>
      <c r="DH459" s="59"/>
      <c r="DI459" s="59"/>
      <c r="DJ459" s="59"/>
      <c r="DK459" s="59"/>
      <c r="DL459" s="59">
        <v>0</v>
      </c>
      <c r="DM459" s="23">
        <v>0</v>
      </c>
    </row>
    <row r="460" s="9" customFormat="1" ht="70" customHeight="1" spans="1:117">
      <c r="A460" s="23"/>
      <c r="B460" s="23"/>
      <c r="C460" s="23"/>
      <c r="D460" s="23"/>
      <c r="E460" s="23"/>
      <c r="F460" s="23"/>
      <c r="G460" s="23"/>
      <c r="H460" s="23"/>
      <c r="I460" s="23"/>
      <c r="J460" s="23"/>
      <c r="K460" s="23"/>
      <c r="L460" s="23"/>
      <c r="M460" s="23"/>
      <c r="N460" s="23"/>
      <c r="O460" s="23"/>
      <c r="P460" s="23"/>
      <c r="Q460" s="23">
        <f>SUBTOTAL(103,$W$7:W460)*1</f>
        <v>454</v>
      </c>
      <c r="R460" s="23" t="s">
        <v>3378</v>
      </c>
      <c r="S460" s="23">
        <v>8400</v>
      </c>
      <c r="T460" s="30"/>
      <c r="U460" s="23"/>
      <c r="V460" s="23"/>
      <c r="W460" s="23" t="s">
        <v>4468</v>
      </c>
      <c r="X460" s="23" t="s">
        <v>942</v>
      </c>
      <c r="Y460" s="23" t="s">
        <v>942</v>
      </c>
      <c r="Z460" s="23" t="s">
        <v>943</v>
      </c>
      <c r="AA460" s="23" t="s">
        <v>3912</v>
      </c>
      <c r="AB460" s="23" t="s">
        <v>196</v>
      </c>
      <c r="AC460" s="23" t="s">
        <v>1760</v>
      </c>
      <c r="AD460" s="23" t="s">
        <v>3913</v>
      </c>
      <c r="AE460" s="23" t="s">
        <v>946</v>
      </c>
      <c r="AF460" s="23" t="s">
        <v>3912</v>
      </c>
      <c r="AG460" s="23" t="s">
        <v>3914</v>
      </c>
      <c r="AH460" s="23" t="s">
        <v>3915</v>
      </c>
      <c r="AI460" s="23" t="s">
        <v>3916</v>
      </c>
      <c r="AJ460" s="23" t="s">
        <v>3917</v>
      </c>
      <c r="AK460" s="23" t="s">
        <v>3918</v>
      </c>
      <c r="AL460" s="23" t="s">
        <v>952</v>
      </c>
      <c r="AM460" s="33" t="s">
        <v>365</v>
      </c>
      <c r="AN460" s="33" t="s">
        <v>953</v>
      </c>
      <c r="AO460" s="23" t="s">
        <v>1457</v>
      </c>
      <c r="AP460" s="23" t="s">
        <v>93</v>
      </c>
      <c r="AQ460" s="23">
        <v>2024</v>
      </c>
      <c r="AR460" s="23" t="s">
        <v>209</v>
      </c>
      <c r="AS460" s="23">
        <v>2024.1</v>
      </c>
      <c r="AT460" s="23">
        <v>2024.12</v>
      </c>
      <c r="AU460" s="36">
        <v>8400</v>
      </c>
      <c r="AV460" s="36">
        <v>8400</v>
      </c>
      <c r="AW460" s="36">
        <f t="shared" si="113"/>
        <v>8400</v>
      </c>
      <c r="AX460" s="36">
        <f t="shared" si="107"/>
        <v>0</v>
      </c>
      <c r="AY460" s="36">
        <v>0</v>
      </c>
      <c r="AZ460" s="36"/>
      <c r="BA460" s="40"/>
      <c r="BB460" s="40"/>
      <c r="BC460" s="23"/>
      <c r="BD460" s="23"/>
      <c r="BE460" s="23"/>
      <c r="BF460" s="23"/>
      <c r="BG460" s="23"/>
      <c r="BH460" s="23"/>
      <c r="BI460" s="23"/>
      <c r="BJ460" s="23"/>
      <c r="BK460" s="23"/>
      <c r="BL460" s="23"/>
      <c r="BM460" s="23"/>
      <c r="BN460" s="23"/>
      <c r="BO460" s="23"/>
      <c r="BP460" s="23" t="s">
        <v>209</v>
      </c>
      <c r="BQ460" s="49">
        <f t="shared" si="114"/>
        <v>8400</v>
      </c>
      <c r="BR460" s="49">
        <f t="shared" si="112"/>
        <v>8400</v>
      </c>
      <c r="BS460" s="49">
        <f t="shared" si="115"/>
        <v>0</v>
      </c>
      <c r="BT460" s="49">
        <f t="shared" si="116"/>
        <v>0</v>
      </c>
      <c r="BU460" s="49">
        <f t="shared" si="108"/>
        <v>8400</v>
      </c>
      <c r="BV460" s="49">
        <f t="shared" si="117"/>
        <v>0</v>
      </c>
      <c r="BW460" s="49">
        <f t="shared" si="118"/>
        <v>0</v>
      </c>
      <c r="BX460" s="49">
        <f t="shared" si="119"/>
        <v>0</v>
      </c>
      <c r="BY460" s="49"/>
      <c r="BZ460" s="52"/>
      <c r="CA460" s="52"/>
      <c r="CB460" s="49"/>
      <c r="CC460" s="49"/>
      <c r="CD460" s="49"/>
      <c r="CE460" s="36">
        <f t="shared" si="120"/>
        <v>0</v>
      </c>
      <c r="CF460" s="36"/>
      <c r="CG460" s="36"/>
      <c r="CH460" s="36"/>
      <c r="CI460" s="36"/>
      <c r="CJ460" s="36"/>
      <c r="CK460" s="36"/>
      <c r="CL460" s="36"/>
      <c r="CM460" s="36"/>
      <c r="CN460" s="36"/>
      <c r="CO460" s="36">
        <v>8400</v>
      </c>
      <c r="CP460" s="36"/>
      <c r="CQ460" s="36">
        <f t="shared" si="110"/>
        <v>0</v>
      </c>
      <c r="CR460" s="36"/>
      <c r="CS460" s="36"/>
      <c r="CT460" s="36"/>
      <c r="CU460" s="36"/>
      <c r="CV460" s="36"/>
      <c r="CW460" s="36"/>
      <c r="CX460" s="59">
        <f t="shared" si="111"/>
        <v>0</v>
      </c>
      <c r="CY460" s="36"/>
      <c r="CZ460" s="36"/>
      <c r="DA460" s="36"/>
      <c r="DB460" s="36"/>
      <c r="DC460" s="36"/>
      <c r="DD460" s="36"/>
      <c r="DE460" s="59">
        <f t="shared" si="121"/>
        <v>8400</v>
      </c>
      <c r="DF460" s="59">
        <v>0</v>
      </c>
      <c r="DG460" s="59">
        <v>0</v>
      </c>
      <c r="DH460" s="59">
        <v>8400</v>
      </c>
      <c r="DI460" s="59"/>
      <c r="DJ460" s="59"/>
      <c r="DK460" s="59"/>
      <c r="DL460" s="59"/>
      <c r="DM460" s="23"/>
    </row>
    <row r="461" s="9" customFormat="1" ht="70" customHeight="1" spans="1:117">
      <c r="A461" s="23"/>
      <c r="B461" s="23"/>
      <c r="C461" s="23"/>
      <c r="D461" s="23"/>
      <c r="E461" s="23"/>
      <c r="F461" s="23"/>
      <c r="G461" s="23"/>
      <c r="H461" s="23"/>
      <c r="I461" s="23"/>
      <c r="J461" s="23"/>
      <c r="K461" s="23"/>
      <c r="L461" s="23"/>
      <c r="M461" s="23"/>
      <c r="N461" s="23"/>
      <c r="O461" s="23"/>
      <c r="P461" s="23"/>
      <c r="Q461" s="23">
        <f>SUBTOTAL(103,$W$7:W461)*1</f>
        <v>455</v>
      </c>
      <c r="R461" s="23" t="s">
        <v>3378</v>
      </c>
      <c r="S461" s="23">
        <v>30.6</v>
      </c>
      <c r="T461" s="30"/>
      <c r="U461" s="23"/>
      <c r="V461" s="23"/>
      <c r="W461" s="23" t="s">
        <v>3919</v>
      </c>
      <c r="X461" s="23" t="s">
        <v>215</v>
      </c>
      <c r="Y461" s="23"/>
      <c r="Z461" s="23"/>
      <c r="AA461" s="23" t="s">
        <v>4469</v>
      </c>
      <c r="AB461" s="23" t="s">
        <v>196</v>
      </c>
      <c r="AC461" s="23" t="s">
        <v>71</v>
      </c>
      <c r="AD461" s="23"/>
      <c r="AE461" s="23"/>
      <c r="AF461" s="23"/>
      <c r="AG461" s="23"/>
      <c r="AH461" s="23"/>
      <c r="AI461" s="23"/>
      <c r="AJ461" s="23"/>
      <c r="AK461" s="23"/>
      <c r="AL461" s="23"/>
      <c r="AM461" s="33"/>
      <c r="AN461" s="33"/>
      <c r="AO461" s="23" t="s">
        <v>1457</v>
      </c>
      <c r="AP461" s="23" t="s">
        <v>70</v>
      </c>
      <c r="AQ461" s="23">
        <v>2024</v>
      </c>
      <c r="AR461" s="23" t="s">
        <v>209</v>
      </c>
      <c r="AS461" s="23">
        <v>2024.7</v>
      </c>
      <c r="AT461" s="36">
        <v>2024.12</v>
      </c>
      <c r="AU461" s="36">
        <v>30.6</v>
      </c>
      <c r="AV461" s="36">
        <v>30.6</v>
      </c>
      <c r="AW461" s="36">
        <f t="shared" si="113"/>
        <v>30.6</v>
      </c>
      <c r="AX461" s="36">
        <f t="shared" si="107"/>
        <v>0</v>
      </c>
      <c r="AY461" s="36">
        <v>0</v>
      </c>
      <c r="AZ461" s="36"/>
      <c r="BA461" s="40"/>
      <c r="BB461" s="40"/>
      <c r="BC461" s="23"/>
      <c r="BD461" s="23"/>
      <c r="BE461" s="23"/>
      <c r="BF461" s="23"/>
      <c r="BG461" s="23"/>
      <c r="BH461" s="23"/>
      <c r="BI461" s="23"/>
      <c r="BJ461" s="23"/>
      <c r="BK461" s="23"/>
      <c r="BL461" s="23"/>
      <c r="BM461" s="23"/>
      <c r="BN461" s="23"/>
      <c r="BO461" s="23"/>
      <c r="BP461" s="23"/>
      <c r="BQ461" s="49">
        <f t="shared" si="114"/>
        <v>30.6</v>
      </c>
      <c r="BR461" s="49">
        <f t="shared" si="112"/>
        <v>30.6</v>
      </c>
      <c r="BS461" s="49">
        <f t="shared" si="115"/>
        <v>30.6</v>
      </c>
      <c r="BT461" s="49">
        <f t="shared" si="116"/>
        <v>0</v>
      </c>
      <c r="BU461" s="49">
        <f t="shared" si="108"/>
        <v>0</v>
      </c>
      <c r="BV461" s="49">
        <f t="shared" si="117"/>
        <v>0</v>
      </c>
      <c r="BW461" s="49">
        <f t="shared" si="118"/>
        <v>0</v>
      </c>
      <c r="BX461" s="49">
        <f t="shared" si="119"/>
        <v>30.6</v>
      </c>
      <c r="BY461" s="49">
        <v>30.6</v>
      </c>
      <c r="BZ461" s="52" t="s">
        <v>4078</v>
      </c>
      <c r="CA461" s="52" t="s">
        <v>4079</v>
      </c>
      <c r="CB461" s="36"/>
      <c r="CC461" s="36"/>
      <c r="CD461" s="36"/>
      <c r="CE461" s="36">
        <f t="shared" si="120"/>
        <v>0</v>
      </c>
      <c r="CF461" s="36"/>
      <c r="CG461" s="36"/>
      <c r="CH461" s="36"/>
      <c r="CI461" s="36"/>
      <c r="CJ461" s="36"/>
      <c r="CK461" s="36"/>
      <c r="CL461" s="36"/>
      <c r="CM461" s="36"/>
      <c r="CN461" s="36"/>
      <c r="CO461" s="36"/>
      <c r="CP461" s="36"/>
      <c r="CQ461" s="36">
        <f t="shared" si="110"/>
        <v>0</v>
      </c>
      <c r="CR461" s="36"/>
      <c r="CS461" s="36"/>
      <c r="CT461" s="36"/>
      <c r="CU461" s="36"/>
      <c r="CV461" s="36"/>
      <c r="CW461" s="36"/>
      <c r="CX461" s="59">
        <f t="shared" si="111"/>
        <v>0</v>
      </c>
      <c r="CY461" s="36"/>
      <c r="CZ461" s="36"/>
      <c r="DA461" s="36"/>
      <c r="DB461" s="36"/>
      <c r="DC461" s="36"/>
      <c r="DD461" s="36"/>
      <c r="DE461" s="59">
        <f t="shared" si="121"/>
        <v>0</v>
      </c>
      <c r="DF461" s="59">
        <v>0</v>
      </c>
      <c r="DG461" s="59">
        <v>0</v>
      </c>
      <c r="DH461" s="59"/>
      <c r="DI461" s="59"/>
      <c r="DJ461" s="59"/>
      <c r="DK461" s="59"/>
      <c r="DL461" s="59"/>
      <c r="DM461" s="23"/>
    </row>
    <row r="462" s="9" customFormat="1" ht="70" customHeight="1" spans="1:117">
      <c r="A462" s="23"/>
      <c r="B462" s="23"/>
      <c r="C462" s="23"/>
      <c r="D462" s="23"/>
      <c r="E462" s="23"/>
      <c r="F462" s="23"/>
      <c r="G462" s="23"/>
      <c r="H462" s="23"/>
      <c r="I462" s="23"/>
      <c r="J462" s="23"/>
      <c r="K462" s="23"/>
      <c r="L462" s="23"/>
      <c r="M462" s="23"/>
      <c r="N462" s="23"/>
      <c r="O462" s="23"/>
      <c r="P462" s="23"/>
      <c r="Q462" s="23">
        <f>SUBTOTAL(103,$W$7:W462)*1</f>
        <v>456</v>
      </c>
      <c r="R462" s="23" t="s">
        <v>3378</v>
      </c>
      <c r="S462" s="23">
        <v>70</v>
      </c>
      <c r="T462" s="30"/>
      <c r="U462" s="23"/>
      <c r="V462" s="23"/>
      <c r="W462" s="23" t="s">
        <v>3929</v>
      </c>
      <c r="X462" s="23" t="s">
        <v>215</v>
      </c>
      <c r="Y462" s="23"/>
      <c r="Z462" s="23"/>
      <c r="AA462" s="23" t="s">
        <v>3930</v>
      </c>
      <c r="AB462" s="23" t="s">
        <v>196</v>
      </c>
      <c r="AC462" s="23" t="s">
        <v>4470</v>
      </c>
      <c r="AD462" s="23"/>
      <c r="AE462" s="23"/>
      <c r="AF462" s="23"/>
      <c r="AG462" s="23"/>
      <c r="AH462" s="23"/>
      <c r="AI462" s="23"/>
      <c r="AJ462" s="23"/>
      <c r="AK462" s="23"/>
      <c r="AL462" s="23"/>
      <c r="AM462" s="33"/>
      <c r="AN462" s="33"/>
      <c r="AO462" s="23" t="s">
        <v>1457</v>
      </c>
      <c r="AP462" s="23" t="s">
        <v>66</v>
      </c>
      <c r="AQ462" s="23">
        <v>2024</v>
      </c>
      <c r="AR462" s="23" t="s">
        <v>209</v>
      </c>
      <c r="AS462" s="23">
        <v>2024.7</v>
      </c>
      <c r="AT462" s="36">
        <v>2024.6</v>
      </c>
      <c r="AU462" s="36">
        <v>70</v>
      </c>
      <c r="AV462" s="36">
        <v>70</v>
      </c>
      <c r="AW462" s="36">
        <f t="shared" si="113"/>
        <v>70</v>
      </c>
      <c r="AX462" s="36">
        <f t="shared" si="107"/>
        <v>0</v>
      </c>
      <c r="AY462" s="36">
        <v>0</v>
      </c>
      <c r="AZ462" s="36"/>
      <c r="BA462" s="40"/>
      <c r="BB462" s="40"/>
      <c r="BC462" s="23"/>
      <c r="BD462" s="23"/>
      <c r="BE462" s="23"/>
      <c r="BF462" s="23"/>
      <c r="BG462" s="23"/>
      <c r="BH462" s="23"/>
      <c r="BI462" s="23"/>
      <c r="BJ462" s="23"/>
      <c r="BK462" s="23"/>
      <c r="BL462" s="23"/>
      <c r="BM462" s="23"/>
      <c r="BN462" s="23"/>
      <c r="BO462" s="23"/>
      <c r="BP462" s="23"/>
      <c r="BQ462" s="49">
        <f t="shared" si="114"/>
        <v>70</v>
      </c>
      <c r="BR462" s="49">
        <f t="shared" si="112"/>
        <v>70</v>
      </c>
      <c r="BS462" s="49">
        <f t="shared" si="115"/>
        <v>70</v>
      </c>
      <c r="BT462" s="49">
        <f t="shared" si="116"/>
        <v>0</v>
      </c>
      <c r="BU462" s="49">
        <f t="shared" si="108"/>
        <v>0</v>
      </c>
      <c r="BV462" s="49">
        <f t="shared" si="117"/>
        <v>0</v>
      </c>
      <c r="BW462" s="49">
        <f t="shared" si="118"/>
        <v>0</v>
      </c>
      <c r="BX462" s="49">
        <f t="shared" si="119"/>
        <v>70</v>
      </c>
      <c r="BY462" s="49">
        <v>70</v>
      </c>
      <c r="BZ462" s="52" t="s">
        <v>4078</v>
      </c>
      <c r="CA462" s="52" t="s">
        <v>4079</v>
      </c>
      <c r="CB462" s="36"/>
      <c r="CC462" s="36"/>
      <c r="CD462" s="36"/>
      <c r="CE462" s="36">
        <f t="shared" si="120"/>
        <v>0</v>
      </c>
      <c r="CF462" s="36"/>
      <c r="CG462" s="36"/>
      <c r="CH462" s="36"/>
      <c r="CI462" s="36"/>
      <c r="CJ462" s="36"/>
      <c r="CK462" s="36"/>
      <c r="CL462" s="36"/>
      <c r="CM462" s="36"/>
      <c r="CN462" s="36"/>
      <c r="CO462" s="36"/>
      <c r="CP462" s="36"/>
      <c r="CQ462" s="36">
        <f t="shared" si="110"/>
        <v>0</v>
      </c>
      <c r="CR462" s="36"/>
      <c r="CS462" s="36"/>
      <c r="CT462" s="36"/>
      <c r="CU462" s="36"/>
      <c r="CV462" s="36"/>
      <c r="CW462" s="36"/>
      <c r="CX462" s="59">
        <f t="shared" si="111"/>
        <v>0</v>
      </c>
      <c r="CY462" s="36"/>
      <c r="CZ462" s="36"/>
      <c r="DA462" s="36"/>
      <c r="DB462" s="36"/>
      <c r="DC462" s="36"/>
      <c r="DD462" s="36"/>
      <c r="DE462" s="59">
        <f t="shared" si="121"/>
        <v>0</v>
      </c>
      <c r="DF462" s="59">
        <v>0</v>
      </c>
      <c r="DG462" s="59">
        <v>0</v>
      </c>
      <c r="DH462" s="59"/>
      <c r="DI462" s="59"/>
      <c r="DJ462" s="59"/>
      <c r="DK462" s="59"/>
      <c r="DL462" s="59"/>
      <c r="DM462" s="23"/>
    </row>
    <row r="463" s="9" customFormat="1" ht="70" customHeight="1" spans="1:117">
      <c r="A463" s="23"/>
      <c r="B463" s="23"/>
      <c r="C463" s="23"/>
      <c r="D463" s="23"/>
      <c r="E463" s="23"/>
      <c r="F463" s="23"/>
      <c r="G463" s="36"/>
      <c r="H463" s="36"/>
      <c r="I463" s="36"/>
      <c r="J463" s="36"/>
      <c r="K463" s="36"/>
      <c r="L463" s="23"/>
      <c r="M463" s="49"/>
      <c r="N463" s="49"/>
      <c r="O463" s="49"/>
      <c r="P463" s="49"/>
      <c r="Q463" s="23">
        <f>SUBTOTAL(103,$W$7:W463)*1</f>
        <v>457</v>
      </c>
      <c r="R463" s="23" t="s">
        <v>3378</v>
      </c>
      <c r="S463" s="23">
        <v>1000</v>
      </c>
      <c r="T463" s="23"/>
      <c r="U463" s="49"/>
      <c r="V463" s="49"/>
      <c r="W463" s="36" t="s">
        <v>3945</v>
      </c>
      <c r="X463" s="36"/>
      <c r="Y463" s="36"/>
      <c r="Z463" s="36"/>
      <c r="AA463" s="36" t="s">
        <v>4471</v>
      </c>
      <c r="AB463" s="23" t="s">
        <v>196</v>
      </c>
      <c r="AC463" s="23" t="s">
        <v>1760</v>
      </c>
      <c r="AD463" s="36"/>
      <c r="AE463" s="36"/>
      <c r="AF463" s="36"/>
      <c r="AG463" s="36"/>
      <c r="AH463" s="36"/>
      <c r="AI463" s="36"/>
      <c r="AJ463" s="36"/>
      <c r="AK463" s="36"/>
      <c r="AL463" s="36"/>
      <c r="AM463" s="36"/>
      <c r="AN463" s="36"/>
      <c r="AO463" s="23" t="s">
        <v>1457</v>
      </c>
      <c r="AP463" s="23" t="s">
        <v>93</v>
      </c>
      <c r="AQ463" s="23">
        <v>2024</v>
      </c>
      <c r="AR463" s="23" t="s">
        <v>209</v>
      </c>
      <c r="AS463" s="36">
        <v>2024.1</v>
      </c>
      <c r="AT463" s="36">
        <v>2024.12</v>
      </c>
      <c r="AU463" s="36">
        <v>1000</v>
      </c>
      <c r="AV463" s="36">
        <v>1000</v>
      </c>
      <c r="AW463" s="36">
        <f t="shared" si="113"/>
        <v>800</v>
      </c>
      <c r="AX463" s="36">
        <f t="shared" si="107"/>
        <v>200</v>
      </c>
      <c r="AY463" s="36">
        <v>0</v>
      </c>
      <c r="AZ463" s="59"/>
      <c r="BA463" s="59"/>
      <c r="BB463" s="59"/>
      <c r="BC463" s="59"/>
      <c r="BD463" s="59"/>
      <c r="BE463" s="23"/>
      <c r="BF463" s="59"/>
      <c r="BG463" s="59"/>
      <c r="BH463" s="59"/>
      <c r="BI463" s="59"/>
      <c r="BJ463" s="59"/>
      <c r="BK463" s="59"/>
      <c r="BL463" s="59"/>
      <c r="BM463" s="59"/>
      <c r="BN463" s="59"/>
      <c r="BO463" s="59"/>
      <c r="BP463" s="23" t="s">
        <v>209</v>
      </c>
      <c r="BQ463" s="49">
        <f t="shared" si="114"/>
        <v>800</v>
      </c>
      <c r="BR463" s="49">
        <f t="shared" si="112"/>
        <v>800</v>
      </c>
      <c r="BS463" s="49">
        <f t="shared" si="115"/>
        <v>0</v>
      </c>
      <c r="BT463" s="49">
        <f t="shared" si="116"/>
        <v>0</v>
      </c>
      <c r="BU463" s="49">
        <f t="shared" si="108"/>
        <v>800</v>
      </c>
      <c r="BV463" s="49">
        <f t="shared" si="117"/>
        <v>0</v>
      </c>
      <c r="BW463" s="49">
        <f t="shared" si="118"/>
        <v>0</v>
      </c>
      <c r="BX463" s="49">
        <f t="shared" si="119"/>
        <v>0</v>
      </c>
      <c r="BY463" s="59"/>
      <c r="BZ463" s="59"/>
      <c r="CA463" s="59"/>
      <c r="CB463" s="59"/>
      <c r="CC463" s="59"/>
      <c r="CD463" s="59"/>
      <c r="CE463" s="36">
        <f t="shared" si="120"/>
        <v>0</v>
      </c>
      <c r="CF463" s="59"/>
      <c r="CG463" s="59"/>
      <c r="CH463" s="59"/>
      <c r="CI463" s="59"/>
      <c r="CJ463" s="59"/>
      <c r="CK463" s="59"/>
      <c r="CL463" s="59"/>
      <c r="CM463" s="59"/>
      <c r="CN463" s="59"/>
      <c r="CO463" s="59">
        <v>800</v>
      </c>
      <c r="CP463" s="59">
        <v>200</v>
      </c>
      <c r="CQ463" s="36">
        <f t="shared" si="110"/>
        <v>0</v>
      </c>
      <c r="CR463" s="59"/>
      <c r="CS463" s="59"/>
      <c r="CT463" s="59"/>
      <c r="CU463" s="59"/>
      <c r="CV463" s="59"/>
      <c r="CW463" s="59"/>
      <c r="CX463" s="59">
        <f t="shared" si="111"/>
        <v>0</v>
      </c>
      <c r="CY463" s="59"/>
      <c r="CZ463" s="59"/>
      <c r="DA463" s="59"/>
      <c r="DB463" s="59"/>
      <c r="DC463" s="59"/>
      <c r="DD463" s="59"/>
      <c r="DE463" s="59">
        <f t="shared" si="121"/>
        <v>797.643</v>
      </c>
      <c r="DF463" s="59">
        <v>0</v>
      </c>
      <c r="DG463" s="59">
        <v>0</v>
      </c>
      <c r="DH463" s="59">
        <v>797.643</v>
      </c>
      <c r="DI463" s="59"/>
      <c r="DJ463" s="59"/>
      <c r="DK463" s="59"/>
      <c r="DL463" s="59"/>
      <c r="DM463" s="23"/>
    </row>
  </sheetData>
  <autoFilter xmlns:etc="http://www.wps.cn/officeDocument/2017/etCustomData" ref="A6:DM463" etc:filterBottomFollowUsedRange="0">
    <extLst/>
  </autoFilter>
  <mergeCells count="99">
    <mergeCell ref="Q1:DA1"/>
    <mergeCell ref="AF2:AN2"/>
    <mergeCell ref="AO2:AP2"/>
    <mergeCell ref="AS2:AT2"/>
    <mergeCell ref="AU2:AZ2"/>
    <mergeCell ref="BA2:BB2"/>
    <mergeCell ref="BF2:BG2"/>
    <mergeCell ref="BI2:BJ2"/>
    <mergeCell ref="BK2:BL2"/>
    <mergeCell ref="BQ2:DD2"/>
    <mergeCell ref="DE2:DJ2"/>
    <mergeCell ref="DL2:DM2"/>
    <mergeCell ref="AG3:AJ3"/>
    <mergeCell ref="AK3:AM3"/>
    <mergeCell ref="AW3:AY3"/>
    <mergeCell ref="BR3:BU3"/>
    <mergeCell ref="BV3:BW3"/>
    <mergeCell ref="BX3:CO3"/>
    <mergeCell ref="CQ3:DD3"/>
    <mergeCell ref="DF3:DH3"/>
    <mergeCell ref="DI3:DJ3"/>
    <mergeCell ref="DK3:DM3"/>
    <mergeCell ref="AX4:AY4"/>
    <mergeCell ref="BX4:CD4"/>
    <mergeCell ref="CE4:CN4"/>
    <mergeCell ref="CQ4:CW4"/>
    <mergeCell ref="CX4:DD4"/>
    <mergeCell ref="N2:N6"/>
    <mergeCell ref="O2:O6"/>
    <mergeCell ref="P2:P6"/>
    <mergeCell ref="Q2:Q5"/>
    <mergeCell ref="R2:R5"/>
    <mergeCell ref="S2:S5"/>
    <mergeCell ref="T2:T5"/>
    <mergeCell ref="U2:U5"/>
    <mergeCell ref="V2:V5"/>
    <mergeCell ref="W2:W5"/>
    <mergeCell ref="X2:X5"/>
    <mergeCell ref="Y2:Y5"/>
    <mergeCell ref="Z2:Z5"/>
    <mergeCell ref="AA2:AA5"/>
    <mergeCell ref="AB2:AB5"/>
    <mergeCell ref="AC2:AC5"/>
    <mergeCell ref="AD2:AD5"/>
    <mergeCell ref="AE2:AE5"/>
    <mergeCell ref="AF3:AF5"/>
    <mergeCell ref="AG4:AG5"/>
    <mergeCell ref="AH4:AH5"/>
    <mergeCell ref="AI4:AI5"/>
    <mergeCell ref="AJ4:AJ5"/>
    <mergeCell ref="AK4:AK5"/>
    <mergeCell ref="AL4:AL5"/>
    <mergeCell ref="AM4:AM5"/>
    <mergeCell ref="AN3:AN5"/>
    <mergeCell ref="AO3:AO5"/>
    <mergeCell ref="AP3:AP5"/>
    <mergeCell ref="AQ2:AQ5"/>
    <mergeCell ref="AR2:AR5"/>
    <mergeCell ref="AS3:AS5"/>
    <mergeCell ref="AT3:AT5"/>
    <mergeCell ref="AU3:AU5"/>
    <mergeCell ref="AV3:AV5"/>
    <mergeCell ref="AW4:AW5"/>
    <mergeCell ref="AZ3:AZ5"/>
    <mergeCell ref="BA3:BA5"/>
    <mergeCell ref="BB3:BB5"/>
    <mergeCell ref="BC2:BC5"/>
    <mergeCell ref="BD2:BD5"/>
    <mergeCell ref="BE2:BE5"/>
    <mergeCell ref="BF3:BF5"/>
    <mergeCell ref="BG3:BG5"/>
    <mergeCell ref="BH2:BH5"/>
    <mergeCell ref="BI3:BI5"/>
    <mergeCell ref="BJ3:BJ5"/>
    <mergeCell ref="BK3:BK5"/>
    <mergeCell ref="BL3:BL5"/>
    <mergeCell ref="BM2:BM5"/>
    <mergeCell ref="BN2:BN5"/>
    <mergeCell ref="BO2:BO5"/>
    <mergeCell ref="BP3:BP5"/>
    <mergeCell ref="BQ3:BQ5"/>
    <mergeCell ref="BR4:BR5"/>
    <mergeCell ref="BS4:BS5"/>
    <mergeCell ref="BT4:BT5"/>
    <mergeCell ref="BU4:BU5"/>
    <mergeCell ref="BV4:BV5"/>
    <mergeCell ref="BW4:BW5"/>
    <mergeCell ref="CO4:CO5"/>
    <mergeCell ref="CP4:CP5"/>
    <mergeCell ref="DE3:DE5"/>
    <mergeCell ref="DF4:DF5"/>
    <mergeCell ref="DG4:DG5"/>
    <mergeCell ref="DH4:DH5"/>
    <mergeCell ref="DI4:DI5"/>
    <mergeCell ref="DJ4:DJ5"/>
    <mergeCell ref="DK4:DK5"/>
    <mergeCell ref="DL4:DL5"/>
    <mergeCell ref="DM4:DM5"/>
    <mergeCell ref="A2:M5"/>
  </mergeCells>
  <conditionalFormatting sqref="W416">
    <cfRule type="duplicateValues" dxfId="0" priority="1"/>
  </conditionalFormatting>
  <conditionalFormatting sqref="C463">
    <cfRule type="duplicateValues" dxfId="0" priority="2"/>
  </conditionalFormatting>
  <conditionalFormatting sqref="W460:W462">
    <cfRule type="duplicateValues" dxfId="0" priority="3"/>
  </conditionalFormatting>
  <conditionalFormatting sqref="W7:W415 W417:W459">
    <cfRule type="duplicateValues" dxfId="0" priority="4"/>
  </conditionalFormatting>
  <dataValidations count="3">
    <dataValidation allowBlank="1" showInputMessage="1" showErrorMessage="1" sqref="AH403:AI403 AP403 BK403"/>
    <dataValidation type="list" allowBlank="1" showInputMessage="1" showErrorMessage="1" sqref="AR416">
      <formula1>"是,否"</formula1>
    </dataValidation>
    <dataValidation type="list" allowBlank="1" showInputMessage="1" showErrorMessage="1" sqref="BN416">
      <formula1>"是,否,75411007"</formula1>
    </dataValidation>
  </dataValidations>
  <pageMargins left="0.75" right="0.75" top="1" bottom="1" header="0.5" footer="0.5"/>
  <pageSetup paperSize="9" scale="1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T9" sqref="T9"/>
    </sheetView>
  </sheetViews>
  <sheetFormatPr defaultColWidth="8.89166666666667" defaultRowHeight="13.5" outlineLevelCol="6"/>
  <cols>
    <col min="2" max="2" width="10.5583333333333"/>
    <col min="3" max="3" width="10.1083333333333" customWidth="1"/>
    <col min="4" max="4" width="15.225" customWidth="1"/>
    <col min="5" max="5" width="65.3333333333333" customWidth="1"/>
    <col min="6" max="6" width="64" customWidth="1"/>
    <col min="7" max="7" width="10.6666666666667"/>
  </cols>
  <sheetData>
    <row r="1" spans="2:6">
      <c r="B1" t="s">
        <v>7</v>
      </c>
      <c r="C1" s="4" t="s">
        <v>4472</v>
      </c>
      <c r="D1" s="4" t="s">
        <v>4473</v>
      </c>
      <c r="E1" s="4" t="s">
        <v>4052</v>
      </c>
      <c r="F1" s="4" t="s">
        <v>4053</v>
      </c>
    </row>
    <row r="2" s="1" customFormat="1" spans="1:6">
      <c r="A2" s="1" t="s">
        <v>212</v>
      </c>
      <c r="B2" s="1">
        <f t="shared" ref="B2:B7" si="0">C2+D2</f>
        <v>38518</v>
      </c>
      <c r="C2" s="1">
        <v>5677.774</v>
      </c>
      <c r="D2" s="1">
        <v>32840.226</v>
      </c>
      <c r="E2" s="1" t="s">
        <v>4078</v>
      </c>
      <c r="F2" s="1" t="s">
        <v>4079</v>
      </c>
    </row>
    <row r="3" s="1" customFormat="1" spans="1:6">
      <c r="A3" s="1" t="s">
        <v>212</v>
      </c>
      <c r="B3" s="1">
        <f t="shared" si="0"/>
        <v>26</v>
      </c>
      <c r="D3" s="1">
        <v>26</v>
      </c>
      <c r="E3" s="1" t="s">
        <v>4135</v>
      </c>
      <c r="F3" s="1" t="s">
        <v>4136</v>
      </c>
    </row>
    <row r="4" s="1" customFormat="1" spans="1:6">
      <c r="A4" s="1" t="s">
        <v>212</v>
      </c>
      <c r="B4" s="1">
        <f t="shared" si="0"/>
        <v>600</v>
      </c>
      <c r="D4" s="1">
        <v>600</v>
      </c>
      <c r="E4" s="1" t="s">
        <v>4158</v>
      </c>
      <c r="F4" s="1" t="s">
        <v>4159</v>
      </c>
    </row>
    <row r="5" s="1" customFormat="1" spans="1:6">
      <c r="A5" s="1" t="s">
        <v>212</v>
      </c>
      <c r="B5" s="1">
        <f t="shared" si="0"/>
        <v>4670</v>
      </c>
      <c r="C5" s="1">
        <v>170</v>
      </c>
      <c r="D5" s="1">
        <v>4500</v>
      </c>
      <c r="E5" s="1" t="s">
        <v>4078</v>
      </c>
      <c r="F5" s="1" t="s">
        <v>4088</v>
      </c>
    </row>
    <row r="6" s="1" customFormat="1" ht="15" customHeight="1" spans="1:6">
      <c r="A6" s="1" t="s">
        <v>212</v>
      </c>
      <c r="B6" s="1">
        <f t="shared" si="0"/>
        <v>1970</v>
      </c>
      <c r="C6" s="1">
        <v>1304</v>
      </c>
      <c r="D6" s="1">
        <v>666</v>
      </c>
      <c r="E6" s="1" t="s">
        <v>4073</v>
      </c>
      <c r="F6" s="1" t="s">
        <v>4074</v>
      </c>
    </row>
    <row r="7" s="1" customFormat="1" spans="1:6">
      <c r="A7" s="1" t="s">
        <v>212</v>
      </c>
      <c r="B7" s="1">
        <f t="shared" si="0"/>
        <v>77</v>
      </c>
      <c r="D7" s="1">
        <v>77</v>
      </c>
      <c r="E7" s="1" t="s">
        <v>4073</v>
      </c>
      <c r="F7" s="1" t="s">
        <v>4425</v>
      </c>
    </row>
    <row r="8" spans="2:4">
      <c r="B8" t="s">
        <v>7</v>
      </c>
      <c r="C8" t="s">
        <v>4474</v>
      </c>
      <c r="D8" t="s">
        <v>4475</v>
      </c>
    </row>
    <row r="9" s="1" customFormat="1" spans="1:6">
      <c r="A9" s="1" t="s">
        <v>212</v>
      </c>
      <c r="B9" s="1">
        <f t="shared" ref="B9:B15" si="1">C9+D9</f>
        <v>1252</v>
      </c>
      <c r="C9" s="1">
        <v>83</v>
      </c>
      <c r="D9" s="1">
        <v>1169</v>
      </c>
      <c r="E9" s="1" t="s">
        <v>4066</v>
      </c>
      <c r="F9" s="1" t="s">
        <v>4440</v>
      </c>
    </row>
    <row r="10" s="1" customFormat="1" spans="1:6">
      <c r="A10" s="1" t="s">
        <v>212</v>
      </c>
      <c r="B10" s="1">
        <f t="shared" si="1"/>
        <v>960</v>
      </c>
      <c r="C10" s="1">
        <v>344.5</v>
      </c>
      <c r="D10" s="1">
        <v>615.5</v>
      </c>
      <c r="E10" s="1" t="s">
        <v>4066</v>
      </c>
      <c r="F10" s="1" t="s">
        <v>4067</v>
      </c>
    </row>
    <row r="11" s="1" customFormat="1" spans="1:6">
      <c r="A11" s="1" t="s">
        <v>212</v>
      </c>
      <c r="B11" s="1">
        <f t="shared" si="1"/>
        <v>400</v>
      </c>
      <c r="D11" s="1">
        <v>400</v>
      </c>
      <c r="E11" s="1" t="s">
        <v>4160</v>
      </c>
      <c r="F11" s="1" t="s">
        <v>4161</v>
      </c>
    </row>
    <row r="12" s="2" customFormat="1" ht="15" customHeight="1" spans="1:6">
      <c r="A12" s="2" t="s">
        <v>212</v>
      </c>
      <c r="B12" s="2">
        <f t="shared" si="1"/>
        <v>7386</v>
      </c>
      <c r="C12" s="2">
        <v>871.601</v>
      </c>
      <c r="D12" s="2">
        <v>6514.399</v>
      </c>
      <c r="E12" s="2" t="s">
        <v>4066</v>
      </c>
      <c r="F12" s="2" t="s">
        <v>4476</v>
      </c>
    </row>
    <row r="13" s="1" customFormat="1" spans="1:6">
      <c r="A13" s="1" t="s">
        <v>212</v>
      </c>
      <c r="B13" s="1">
        <f t="shared" si="1"/>
        <v>280</v>
      </c>
      <c r="D13" s="1">
        <v>280</v>
      </c>
      <c r="E13" s="1" t="s">
        <v>4066</v>
      </c>
      <c r="F13" s="1" t="s">
        <v>4205</v>
      </c>
    </row>
    <row r="14" s="1" customFormat="1" spans="1:6">
      <c r="A14" s="1" t="s">
        <v>212</v>
      </c>
      <c r="B14" s="1">
        <f t="shared" si="1"/>
        <v>792</v>
      </c>
      <c r="D14" s="1">
        <v>792</v>
      </c>
      <c r="E14" s="1" t="s">
        <v>4080</v>
      </c>
      <c r="F14" s="1" t="s">
        <v>4081</v>
      </c>
    </row>
    <row r="15" s="1" customFormat="1" spans="1:6">
      <c r="A15" s="1" t="s">
        <v>212</v>
      </c>
      <c r="B15" s="1">
        <f t="shared" si="1"/>
        <v>236</v>
      </c>
      <c r="C15" s="1">
        <v>104</v>
      </c>
      <c r="D15" s="1">
        <v>132</v>
      </c>
      <c r="E15" s="1" t="s">
        <v>4080</v>
      </c>
      <c r="F15" s="1" t="s">
        <v>4162</v>
      </c>
    </row>
    <row r="16" s="1" customFormat="1" spans="2:2">
      <c r="B16" s="1">
        <f>B15+B14+B13+B12+B11+B10+B9+B7+B6+B5+B4+B3+B2</f>
        <v>57167</v>
      </c>
    </row>
    <row r="17" s="3" customFormat="1" spans="1:6">
      <c r="A17" s="3" t="s">
        <v>4477</v>
      </c>
      <c r="B17" s="3">
        <f>C17+D17</f>
        <v>1000</v>
      </c>
      <c r="D17" s="3">
        <v>1000</v>
      </c>
      <c r="E17" s="3" t="s">
        <v>4066</v>
      </c>
      <c r="F17" s="3" t="s">
        <v>4101</v>
      </c>
    </row>
    <row r="18" s="3" customFormat="1" spans="1:6">
      <c r="A18" s="3" t="s">
        <v>4477</v>
      </c>
      <c r="B18" s="3">
        <f>C18+D18</f>
        <v>4418.58</v>
      </c>
      <c r="C18" s="3">
        <v>530</v>
      </c>
      <c r="D18" s="3">
        <v>3888.58</v>
      </c>
      <c r="E18" s="3" t="s">
        <v>4066</v>
      </c>
      <c r="F18" s="3" t="s">
        <v>4115</v>
      </c>
    </row>
    <row r="19" spans="2:2">
      <c r="B19">
        <f>B18+B17</f>
        <v>5418.58</v>
      </c>
    </row>
    <row r="21" spans="2:2">
      <c r="B21" s="5">
        <f>B19+B16</f>
        <v>62585.58</v>
      </c>
    </row>
    <row r="23" spans="5:7">
      <c r="E23">
        <v>57167</v>
      </c>
      <c r="F23">
        <v>34220.224</v>
      </c>
      <c r="G23">
        <v>5213.719</v>
      </c>
    </row>
    <row r="24" spans="3:7">
      <c r="C24">
        <f>9700</f>
        <v>9700</v>
      </c>
      <c r="E24">
        <f>E23*0.8333</f>
        <v>47637.2611</v>
      </c>
      <c r="F24">
        <f>F23+G23</f>
        <v>39433.943</v>
      </c>
      <c r="G24">
        <f>E24-F24</f>
        <v>8203.3181</v>
      </c>
    </row>
    <row r="25" spans="3:3">
      <c r="C25">
        <f>C24*0.833</f>
        <v>8080.1</v>
      </c>
    </row>
    <row r="26" spans="3:4">
      <c r="C26">
        <f>C24-C25</f>
        <v>1619.9</v>
      </c>
      <c r="D26">
        <v>8203.32</v>
      </c>
    </row>
    <row r="27" spans="4:4">
      <c r="D27">
        <f>D26-C26</f>
        <v>6583.42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乡镇街道</vt:lpstr>
      <vt:lpstr>2024</vt:lpstr>
      <vt:lpstr>2024 (3)</vt:lpstr>
      <vt:lpstr>资金来源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12741</cp:lastModifiedBy>
  <dcterms:created xsi:type="dcterms:W3CDTF">2024-04-09T02:37:00Z</dcterms:created>
  <dcterms:modified xsi:type="dcterms:W3CDTF">2025-06-24T00:49:50Z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BD892E568ED9423A87DA604A71CE096A_13</vt:lpwstr>
  </property>
  <property fmtid="{D5CDD505-2E9C-101B-9397-08002B2CF9AE}" pid="3" name="KSOProductBuildVer">
    <vt:lpwstr>2052-12.1.0.21541</vt:lpwstr>
  </property>
</Properties>
</file>