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13" firstSheet="1" activeTab="5"/>
  </bookViews>
  <sheets>
    <sheet name="学前贫困生资助金测算表" sheetId="1" r:id="rId1"/>
    <sheet name="义教贫困寄宿生生活补助测算表" sheetId="2" r:id="rId2"/>
    <sheet name="非寄宿建卡贫困户子女生活补助测算表" sheetId="3" r:id="rId3"/>
    <sheet name="非寄宿非建卡贫困户子女生生活补助测算表" sheetId="4" r:id="rId4"/>
    <sheet name="高中助学金资金表" sheetId="5" r:id="rId5"/>
    <sheet name="高中免学费资金表" sheetId="6" r:id="rId6"/>
    <sheet name="高中免教材资金表" sheetId="7" r:id="rId7"/>
  </sheets>
  <definedNames>
    <definedName name="_xlfn.COUNTIFS" hidden="1">#NAME?</definedName>
    <definedName name="_xlnm.Print_Area" localSheetId="0">'学前贫困生资助金测算表'!$A$1:$S$50</definedName>
    <definedName name="_xlnm.Print_Titles" localSheetId="3">'非寄宿非建卡贫困户子女生生活补助测算表'!$2:$5</definedName>
    <definedName name="_xlnm.Print_Titles" localSheetId="2">'非寄宿建卡贫困户子女生活补助测算表'!$2:$7</definedName>
    <definedName name="_xlnm.Print_Titles" localSheetId="0">'学前贫困生资助金测算表'!$2:$5</definedName>
    <definedName name="_xlnm.Print_Titles" localSheetId="1">'义教贫困寄宿生生活补助测算表'!$2:$6</definedName>
  </definedNames>
  <calcPr fullCalcOnLoad="1"/>
</workbook>
</file>

<file path=xl/sharedStrings.xml><?xml version="1.0" encoding="utf-8"?>
<sst xmlns="http://schemas.openxmlformats.org/spreadsheetml/2006/main" count="453" uniqueCount="124">
  <si>
    <t>附件1：</t>
  </si>
  <si>
    <t>酉阳县2022年学前教育贫困幼儿资助补助资金分配表</t>
  </si>
  <si>
    <t xml:space="preserve">                                                                                                                                                   单位：元                                                                </t>
  </si>
  <si>
    <t>序号</t>
  </si>
  <si>
    <t>预算单位</t>
  </si>
  <si>
    <t>贫困幼儿资助人数</t>
  </si>
  <si>
    <t>补助标准（元/期）</t>
  </si>
  <si>
    <t>贫困幼儿资助金额</t>
  </si>
  <si>
    <t>春期</t>
  </si>
  <si>
    <t>秋期</t>
  </si>
  <si>
    <t>资金来源</t>
  </si>
  <si>
    <t>备注</t>
  </si>
  <si>
    <t>合计</t>
  </si>
  <si>
    <t>2022年春期人数</t>
  </si>
  <si>
    <t>2021年遗漏</t>
  </si>
  <si>
    <t>2022年秋期人数</t>
  </si>
  <si>
    <t>2022年春期遗漏</t>
  </si>
  <si>
    <t>2022年春期</t>
  </si>
  <si>
    <t>2022年秋期</t>
  </si>
  <si>
    <t>市级</t>
  </si>
  <si>
    <t>县级</t>
  </si>
  <si>
    <t>合   计</t>
  </si>
  <si>
    <t>板桥教管中心</t>
  </si>
  <si>
    <t>板溪教管中心</t>
  </si>
  <si>
    <t>苍岭教管中心</t>
  </si>
  <si>
    <t>车田教管中心</t>
  </si>
  <si>
    <t>大溪教管中心</t>
  </si>
  <si>
    <t>丁市教管中心</t>
  </si>
  <si>
    <t>泔溪教管中心</t>
  </si>
  <si>
    <t>龚滩教管中心</t>
  </si>
  <si>
    <t>官清教管中心</t>
  </si>
  <si>
    <t>黑水教管中心</t>
  </si>
  <si>
    <t>后坪教管中心</t>
  </si>
  <si>
    <t>花田教管中心</t>
  </si>
  <si>
    <t>可大教管中心</t>
  </si>
  <si>
    <t>浪坪教管中心</t>
  </si>
  <si>
    <t>李溪教管中心</t>
  </si>
  <si>
    <t>两罾教管中心</t>
  </si>
  <si>
    <t>龙潭教管中心</t>
  </si>
  <si>
    <t>麻旺教管中心</t>
  </si>
  <si>
    <t>毛坝教管中心</t>
  </si>
  <si>
    <t>庙溪教管中心</t>
  </si>
  <si>
    <t>民族小学</t>
  </si>
  <si>
    <t>木叶教管中心</t>
  </si>
  <si>
    <t>南腰界教管中心</t>
  </si>
  <si>
    <t>楠木教管中心</t>
  </si>
  <si>
    <t>偏柏教管中心</t>
  </si>
  <si>
    <t>清泉教管中心</t>
  </si>
  <si>
    <t>实验小学</t>
  </si>
  <si>
    <t>双泉教管中心</t>
  </si>
  <si>
    <t>桃花源教管中心</t>
  </si>
  <si>
    <t>桃花源小学</t>
  </si>
  <si>
    <t>天馆教管中心</t>
  </si>
  <si>
    <t>铜鼓教管中心</t>
  </si>
  <si>
    <t>涂市教管中心</t>
  </si>
  <si>
    <t>万木教管中心</t>
  </si>
  <si>
    <t>五福教管中心</t>
  </si>
  <si>
    <t>机关幼儿园</t>
  </si>
  <si>
    <t>小河教管中心</t>
  </si>
  <si>
    <t>兴隆教管中心</t>
  </si>
  <si>
    <t>宜居教管中心</t>
  </si>
  <si>
    <t>酉酬教管中心</t>
  </si>
  <si>
    <t>酉水河教管中心</t>
  </si>
  <si>
    <t>腴地教管中心</t>
  </si>
  <si>
    <t>钟多教管中心</t>
  </si>
  <si>
    <t>钟多幼儿园</t>
  </si>
  <si>
    <t>附件2：</t>
  </si>
  <si>
    <t>酉阳县2022年义务教育阶段学校贫困寄宿生生活补助测算表</t>
  </si>
  <si>
    <t>单位：元</t>
  </si>
  <si>
    <t>人数</t>
  </si>
  <si>
    <t>补助标准   （元/期）</t>
  </si>
  <si>
    <t>测算金额</t>
  </si>
  <si>
    <t>遗漏补报</t>
  </si>
  <si>
    <t>小学</t>
  </si>
  <si>
    <t>初中</t>
  </si>
  <si>
    <t>中央</t>
  </si>
  <si>
    <t>小计</t>
  </si>
  <si>
    <t>合  计</t>
  </si>
  <si>
    <t>苍岭中学</t>
  </si>
  <si>
    <t>大溪中学</t>
  </si>
  <si>
    <t>龚滩中学</t>
  </si>
  <si>
    <t>黑水中学</t>
  </si>
  <si>
    <t>李溪中学</t>
  </si>
  <si>
    <t>龙潭中学</t>
  </si>
  <si>
    <t>麻旺中学</t>
  </si>
  <si>
    <t>实验中学</t>
  </si>
  <si>
    <t>双河中学</t>
  </si>
  <si>
    <t>桃花源中学</t>
  </si>
  <si>
    <t>特殊教育学校</t>
  </si>
  <si>
    <t>天馆中学</t>
  </si>
  <si>
    <t>铜鼓中学</t>
  </si>
  <si>
    <t>兴隆中学</t>
  </si>
  <si>
    <t>酉三中</t>
  </si>
  <si>
    <t>酉四中</t>
  </si>
  <si>
    <t>渤海中学</t>
  </si>
  <si>
    <t>酉州中学</t>
  </si>
  <si>
    <t>附件3：</t>
  </si>
  <si>
    <t>酉阳县2022年义务教育阶段学校非寄宿建卡贫困户子女生活补助测算表</t>
  </si>
  <si>
    <t xml:space="preserve">              人数</t>
  </si>
  <si>
    <t>补助标准  （元/期）</t>
  </si>
  <si>
    <t>清算2021年秋期资助时少抵扣的农村义务教育营养改善计划1元/生.天</t>
  </si>
  <si>
    <t>2021年秋季人数</t>
  </si>
  <si>
    <t>测算扣除金额</t>
  </si>
  <si>
    <t>酉州小学</t>
  </si>
  <si>
    <t>钟多小学</t>
  </si>
  <si>
    <t>备注：2021年秋季学期农村义务教育学生营养改善计划由4元/生.天提高至5元/生.天，2021年秋季学期在清算义务教育家庭经济困难非寄宿建卡贫困生生活补助时，营养午餐是按照4元/生.天进行清算，少抵扣1元/生.天，现于2022年进行清算。</t>
  </si>
  <si>
    <t>附件4：</t>
  </si>
  <si>
    <t>酉阳县2022年义务教育家庭经济困难非寄宿非建卡贫困生生活补助资金分配表</t>
  </si>
  <si>
    <t>资金来源（元）</t>
  </si>
  <si>
    <t>附件5：</t>
  </si>
  <si>
    <t>酉阳县2022年普通高中家庭经济困难学生国家助学金分配表</t>
  </si>
  <si>
    <t>补助标准    （元/期）</t>
  </si>
  <si>
    <t>2022年  测算金额</t>
  </si>
  <si>
    <t>2022年春遗漏</t>
  </si>
  <si>
    <t>总计</t>
  </si>
  <si>
    <t>酉一中</t>
  </si>
  <si>
    <t>酉二中</t>
  </si>
  <si>
    <t>附件6：</t>
  </si>
  <si>
    <t>酉阳县2022年普通高中家庭经济困难学生免学费分配表</t>
  </si>
  <si>
    <t>800/400</t>
  </si>
  <si>
    <t>附件7：</t>
  </si>
  <si>
    <t>酉阳县2022年普通高中家庭经济困难学生免教科书分配表</t>
  </si>
  <si>
    <t>2022年     测算金额</t>
  </si>
  <si>
    <t>2022年春期 遗漏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</si>
</sst>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0"/>
      <name val="宋体"/>
      <family val="0"/>
    </font>
    <font>
      <sz val="11"/>
      <name val="宋体"/>
      <family val="0"/>
    </font>
    <font>
      <sz val="16"/>
      <name val="方正小标宋_GBK"/>
      <family val="4"/>
    </font>
    <font>
      <sz val="10"/>
      <color indexed="8"/>
      <name val="宋体"/>
      <family val="0"/>
    </font>
    <font>
      <sz val="10"/>
      <color indexed="10"/>
      <name val="宋体"/>
      <family val="0"/>
    </font>
    <font>
      <sz val="12"/>
      <name val="宋体"/>
      <family val="0"/>
    </font>
    <font>
      <sz val="16"/>
      <color indexed="8"/>
      <name val="方正小标宋_GBK"/>
      <family val="4"/>
    </font>
    <font>
      <u val="single"/>
      <sz val="11"/>
      <color indexed="12"/>
      <name val="宋体"/>
      <family val="0"/>
    </font>
    <font>
      <sz val="11"/>
      <color indexed="8"/>
      <name val="宋体"/>
      <family val="0"/>
    </font>
    <font>
      <sz val="11"/>
      <color indexed="9"/>
      <name val="宋体"/>
      <family val="0"/>
    </font>
    <font>
      <b/>
      <sz val="18"/>
      <color indexed="54"/>
      <name val="宋体"/>
      <family val="0"/>
    </font>
    <font>
      <sz val="11"/>
      <color indexed="54"/>
      <name val="宋体"/>
      <family val="0"/>
    </font>
    <font>
      <sz val="11"/>
      <color indexed="16"/>
      <name val="宋体"/>
      <family val="0"/>
    </font>
    <font>
      <sz val="11"/>
      <color indexed="19"/>
      <name val="宋体"/>
      <family val="0"/>
    </font>
    <font>
      <u val="single"/>
      <sz val="11"/>
      <color indexed="20"/>
      <name val="宋体"/>
      <family val="0"/>
    </font>
    <font>
      <sz val="11"/>
      <color indexed="10"/>
      <name val="宋体"/>
      <family val="0"/>
    </font>
    <font>
      <b/>
      <sz val="11"/>
      <color indexed="54"/>
      <name val="宋体"/>
      <family val="0"/>
    </font>
    <font>
      <sz val="11"/>
      <color indexed="17"/>
      <name val="宋体"/>
      <family val="0"/>
    </font>
    <font>
      <sz val="11"/>
      <color indexed="53"/>
      <name val="宋体"/>
      <family val="0"/>
    </font>
    <font>
      <i/>
      <sz val="11"/>
      <color indexed="23"/>
      <name val="宋体"/>
      <family val="0"/>
    </font>
    <font>
      <b/>
      <sz val="11"/>
      <color indexed="9"/>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color indexed="63"/>
      </right>
      <top style="thin"/>
      <bottom style="thin"/>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bottom style="thin"/>
    </border>
    <border>
      <left/>
      <right style="thin"/>
      <top style="thin"/>
      <bottom style="thin"/>
    </border>
    <border>
      <left/>
      <right style="thin">
        <color indexed="8"/>
      </right>
      <top>
        <color indexed="63"/>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5" fillId="0" borderId="0">
      <alignment/>
      <protection/>
    </xf>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144">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1" fontId="0" fillId="0" borderId="0" xfId="0" applyNumberFormat="1" applyFont="1" applyFill="1" applyAlignment="1">
      <alignment horizont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shrinkToFit="1"/>
    </xf>
    <xf numFmtId="0" fontId="0" fillId="0" borderId="0" xfId="0" applyFont="1" applyAlignment="1">
      <alignment/>
    </xf>
    <xf numFmtId="176" fontId="0" fillId="0" borderId="10"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xf>
    <xf numFmtId="31" fontId="0" fillId="0" borderId="0" xfId="0" applyNumberFormat="1" applyFont="1" applyFill="1" applyAlignment="1">
      <alignment/>
    </xf>
    <xf numFmtId="0" fontId="0" fillId="0" borderId="10" xfId="0" applyFont="1" applyBorder="1" applyAlignment="1">
      <alignment horizontal="center" vertical="center" shrinkToFit="1"/>
    </xf>
    <xf numFmtId="176" fontId="0"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xf>
    <xf numFmtId="0" fontId="0" fillId="0" borderId="0" xfId="0" applyFont="1" applyAlignment="1">
      <alignment horizontal="center"/>
    </xf>
    <xf numFmtId="0" fontId="3" fillId="0" borderId="0" xfId="44" applyFont="1" applyBorder="1" applyAlignment="1">
      <alignment horizontal="center" vertical="center"/>
      <protection/>
    </xf>
    <xf numFmtId="0" fontId="0" fillId="0" borderId="10" xfId="0" applyNumberFormat="1"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0" xfId="0" applyNumberFormat="1" applyFont="1" applyAlignment="1">
      <alignment horizontal="center" shrinkToFit="1"/>
    </xf>
    <xf numFmtId="0" fontId="0"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33" borderId="9" xfId="0" applyFont="1" applyFill="1" applyBorder="1" applyAlignment="1">
      <alignment horizontal="center" vertical="center" wrapText="1"/>
    </xf>
    <xf numFmtId="0" fontId="0" fillId="33" borderId="10" xfId="64" applyFont="1" applyFill="1" applyBorder="1" applyAlignment="1">
      <alignment horizontal="center" vertical="center" wrapText="1"/>
      <protection/>
    </xf>
    <xf numFmtId="0" fontId="0" fillId="33" borderId="11" xfId="0" applyFont="1" applyFill="1" applyBorder="1" applyAlignment="1">
      <alignment horizontal="center" vertical="center" wrapText="1"/>
    </xf>
    <xf numFmtId="0" fontId="0" fillId="0" borderId="10" xfId="64" applyFont="1" applyFill="1" applyBorder="1" applyAlignment="1">
      <alignment horizontal="center" vertical="center" wrapText="1"/>
      <protection/>
    </xf>
    <xf numFmtId="0" fontId="0" fillId="33" borderId="10" xfId="64" applyNumberFormat="1" applyFont="1" applyFill="1" applyBorder="1" applyAlignment="1">
      <alignment horizontal="center" vertical="center" wrapText="1"/>
      <protection/>
    </xf>
    <xf numFmtId="0" fontId="0" fillId="33" borderId="12" xfId="0" applyFont="1" applyFill="1" applyBorder="1" applyAlignment="1">
      <alignment horizontal="center" vertical="center" wrapText="1"/>
    </xf>
    <xf numFmtId="0" fontId="0" fillId="33" borderId="10" xfId="0" applyNumberFormat="1" applyFont="1" applyFill="1" applyBorder="1" applyAlignment="1">
      <alignment horizontal="center" vertical="center" shrinkToFit="1"/>
    </xf>
    <xf numFmtId="0" fontId="0" fillId="0" borderId="10" xfId="0" applyNumberFormat="1" applyFont="1" applyBorder="1" applyAlignment="1">
      <alignment horizontal="center" vertical="center" shrinkToFit="1"/>
    </xf>
    <xf numFmtId="0" fontId="0" fillId="0" borderId="10" xfId="0" applyNumberFormat="1" applyFont="1" applyBorder="1" applyAlignment="1">
      <alignment horizontal="center" shrinkToFi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NumberFormat="1" applyFont="1" applyFill="1" applyBorder="1" applyAlignment="1">
      <alignment horizontal="center" vertical="center" wrapText="1" shrinkToFit="1"/>
    </xf>
    <xf numFmtId="0" fontId="0" fillId="33"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3" xfId="64" applyFont="1" applyFill="1" applyBorder="1" applyAlignment="1">
      <alignment horizontal="center" vertical="center" wrapText="1"/>
      <protection/>
    </xf>
    <xf numFmtId="0" fontId="0" fillId="33" borderId="14" xfId="64" applyFont="1" applyFill="1" applyBorder="1" applyAlignment="1">
      <alignment horizontal="center" vertical="center" wrapText="1"/>
      <protection/>
    </xf>
    <xf numFmtId="0" fontId="0" fillId="0" borderId="10" xfId="0" applyFont="1" applyFill="1" applyBorder="1" applyAlignment="1">
      <alignment vertical="center" shrinkToFit="1"/>
    </xf>
    <xf numFmtId="49" fontId="0" fillId="0" borderId="23" xfId="0" applyNumberFormat="1" applyFont="1" applyFill="1" applyBorder="1" applyAlignment="1" applyProtection="1">
      <alignment horizontal="center" vertical="center" shrinkToFit="1"/>
      <protection/>
    </xf>
    <xf numFmtId="176" fontId="0" fillId="0" borderId="10" xfId="0" applyNumberFormat="1" applyFont="1" applyFill="1" applyBorder="1" applyAlignment="1" applyProtection="1">
      <alignment horizontal="center" vertical="center" shrinkToFit="1"/>
      <protection/>
    </xf>
    <xf numFmtId="49" fontId="0" fillId="0" borderId="24" xfId="0" applyNumberFormat="1" applyFont="1" applyFill="1" applyBorder="1" applyAlignment="1" applyProtection="1">
      <alignment horizontal="center" vertical="center" shrinkToFit="1"/>
      <protection/>
    </xf>
    <xf numFmtId="176" fontId="0" fillId="0" borderId="12" xfId="0" applyNumberFormat="1" applyFont="1" applyFill="1" applyBorder="1" applyAlignment="1">
      <alignment horizontal="center" vertical="center" shrinkToFit="1"/>
    </xf>
    <xf numFmtId="49" fontId="0" fillId="0" borderId="25" xfId="0" applyNumberFormat="1" applyFont="1" applyFill="1" applyBorder="1" applyAlignment="1" applyProtection="1">
      <alignment horizontal="center" vertical="center" shrinkToFit="1"/>
      <protection/>
    </xf>
    <xf numFmtId="0" fontId="0" fillId="33" borderId="15" xfId="64" applyFont="1" applyFill="1" applyBorder="1" applyAlignment="1">
      <alignment horizontal="center" vertical="center" wrapText="1"/>
      <protection/>
    </xf>
    <xf numFmtId="177" fontId="0" fillId="0" borderId="10"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6"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20" xfId="0" applyFont="1" applyFill="1" applyBorder="1" applyAlignment="1">
      <alignment horizontal="center" vertical="center" wrapText="1"/>
    </xf>
    <xf numFmtId="49" fontId="3" fillId="0" borderId="0" xfId="0" applyNumberFormat="1" applyFont="1" applyFill="1" applyBorder="1" applyAlignment="1" applyProtection="1">
      <alignment vertical="center" wrapText="1"/>
      <protection/>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176" fontId="0" fillId="33" borderId="10" xfId="0" applyNumberFormat="1" applyFont="1" applyFill="1" applyBorder="1" applyAlignment="1">
      <alignment horizontal="center" vertical="center" shrinkToFit="1"/>
    </xf>
    <xf numFmtId="176" fontId="0" fillId="0" borderId="10" xfId="64" applyNumberFormat="1" applyFont="1" applyFill="1" applyBorder="1" applyAlignment="1">
      <alignment horizontal="center" vertical="center" shrinkToFit="1"/>
      <protection/>
    </xf>
    <xf numFmtId="0" fontId="0" fillId="33" borderId="10" xfId="0" applyFont="1" applyFill="1" applyBorder="1" applyAlignment="1">
      <alignment horizontal="center" vertical="center" shrinkToFit="1"/>
    </xf>
    <xf numFmtId="176" fontId="0" fillId="0" borderId="12" xfId="64" applyNumberFormat="1" applyFont="1" applyFill="1" applyBorder="1" applyAlignment="1">
      <alignment horizontal="center" vertical="center" shrinkToFit="1"/>
      <protection/>
    </xf>
    <xf numFmtId="0" fontId="0" fillId="33" borderId="12" xfId="0" applyFont="1" applyFill="1" applyBorder="1" applyAlignment="1">
      <alignment horizontal="center" vertical="center" shrinkToFit="1"/>
    </xf>
    <xf numFmtId="49" fontId="0" fillId="0" borderId="26" xfId="0" applyNumberFormat="1" applyFont="1" applyFill="1" applyBorder="1" applyAlignment="1" applyProtection="1">
      <alignment horizontal="center" vertical="center" shrinkToFit="1"/>
      <protection/>
    </xf>
    <xf numFmtId="176" fontId="0" fillId="0" borderId="9" xfId="0" applyNumberFormat="1" applyFont="1" applyFill="1" applyBorder="1" applyAlignment="1">
      <alignment horizontal="center" vertical="center" shrinkToFit="1"/>
    </xf>
    <xf numFmtId="49" fontId="3" fillId="0" borderId="23" xfId="0" applyNumberFormat="1"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9" xfId="0" applyNumberFormat="1" applyFont="1" applyFill="1" applyBorder="1" applyAlignment="1">
      <alignment horizontal="center" vertical="center" shrinkToFit="1"/>
    </xf>
    <xf numFmtId="177" fontId="0" fillId="0" borderId="9" xfId="0" applyNumberFormat="1" applyFont="1" applyFill="1" applyBorder="1" applyAlignment="1">
      <alignment horizontal="center" vertical="center" shrinkToFit="1"/>
    </xf>
    <xf numFmtId="176" fontId="0" fillId="0" borderId="9" xfId="64" applyNumberFormat="1" applyFont="1" applyFill="1" applyBorder="1" applyAlignment="1">
      <alignment horizontal="center" vertical="center" shrinkToFit="1"/>
      <protection/>
    </xf>
    <xf numFmtId="0" fontId="0" fillId="33" borderId="9" xfId="0" applyFont="1" applyFill="1" applyBorder="1" applyAlignment="1">
      <alignment horizontal="center" vertical="center" shrinkToFit="1"/>
    </xf>
    <xf numFmtId="176" fontId="0"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33" borderId="13" xfId="64" applyFont="1" applyFill="1" applyBorder="1" applyAlignment="1">
      <alignment horizontal="center" vertical="center" wrapText="1"/>
      <protection/>
    </xf>
    <xf numFmtId="0" fontId="0" fillId="33" borderId="18" xfId="64" applyFont="1" applyFill="1" applyBorder="1" applyAlignment="1">
      <alignment horizontal="center" vertical="center" wrapText="1"/>
      <protection/>
    </xf>
    <xf numFmtId="0" fontId="0" fillId="0" borderId="9" xfId="64" applyFont="1" applyFill="1" applyBorder="1" applyAlignment="1">
      <alignment horizontal="center" vertical="center" wrapText="1"/>
      <protection/>
    </xf>
    <xf numFmtId="0" fontId="0" fillId="33" borderId="15"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33" borderId="9" xfId="64" applyFont="1" applyFill="1" applyBorder="1" applyAlignment="1">
      <alignment horizontal="center" vertical="center" wrapText="1"/>
      <protection/>
    </xf>
    <xf numFmtId="0" fontId="0" fillId="33" borderId="9" xfId="64" applyNumberFormat="1" applyFont="1" applyFill="1" applyBorder="1" applyAlignment="1">
      <alignment horizontal="center" vertical="center" wrapText="1"/>
      <protection/>
    </xf>
    <xf numFmtId="0" fontId="0" fillId="0" borderId="12" xfId="64" applyFont="1" applyFill="1" applyBorder="1" applyAlignment="1">
      <alignment horizontal="center" vertical="center" wrapText="1"/>
      <protection/>
    </xf>
    <xf numFmtId="0" fontId="0" fillId="33" borderId="12" xfId="64" applyFont="1" applyFill="1" applyBorder="1" applyAlignment="1">
      <alignment horizontal="center" vertical="center" wrapText="1"/>
      <protection/>
    </xf>
    <xf numFmtId="0" fontId="0" fillId="33" borderId="12" xfId="64"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1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shrinkToFit="1"/>
    </xf>
    <xf numFmtId="0" fontId="5" fillId="0" borderId="0" xfId="0" applyFont="1" applyFill="1" applyBorder="1" applyAlignment="1">
      <alignment vertical="center"/>
    </xf>
    <xf numFmtId="0" fontId="6" fillId="0" borderId="0" xfId="44" applyFont="1" applyAlignment="1">
      <alignment horizontal="center" vertical="center" wrapText="1"/>
      <protection/>
    </xf>
    <xf numFmtId="0" fontId="0" fillId="0" borderId="0" xfId="0" applyFont="1" applyAlignment="1">
      <alignment/>
    </xf>
    <xf numFmtId="0" fontId="3" fillId="0" borderId="0" xfId="44" applyFont="1" applyBorder="1" applyAlignment="1">
      <alignment vertical="center"/>
      <protection/>
    </xf>
    <xf numFmtId="0" fontId="3" fillId="0" borderId="10" xfId="44" applyFont="1" applyFill="1" applyBorder="1" applyAlignment="1">
      <alignment horizontal="center" vertical="center" shrinkToFit="1"/>
      <protection/>
    </xf>
    <xf numFmtId="0" fontId="3" fillId="0" borderId="10" xfId="44" applyFont="1" applyBorder="1" applyAlignment="1">
      <alignment horizontal="center" vertical="center" shrinkToFit="1"/>
      <protection/>
    </xf>
    <xf numFmtId="0" fontId="3" fillId="0" borderId="10" xfId="44" applyFont="1" applyFill="1" applyBorder="1" applyAlignment="1">
      <alignment horizontal="center" vertical="center" wrapText="1" shrinkToFit="1"/>
      <protection/>
    </xf>
    <xf numFmtId="0" fontId="3" fillId="0" borderId="10" xfId="44" applyFont="1" applyBorder="1" applyAlignment="1">
      <alignment horizontal="center" vertical="center" wrapText="1" shrinkToFit="1"/>
      <protection/>
    </xf>
    <xf numFmtId="49"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0" xfId="44" applyFont="1" applyFill="1" applyBorder="1" applyAlignment="1">
      <alignment horizontal="center" vertical="center"/>
      <protection/>
    </xf>
    <xf numFmtId="0" fontId="0" fillId="0" borderId="0" xfId="0" applyFont="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FF"/>
      <rgbColor rgb="00339966"/>
      <rgbColor rgb="00C0C0C0"/>
      <rgbColor rgb="00808080"/>
      <rgbColor rgb="00FFFF00"/>
      <rgbColor rgb="00FF0000"/>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0"/>
  <sheetViews>
    <sheetView showZeros="0" view="pageBreakPreview" zoomScaleSheetLayoutView="100" workbookViewId="0" topLeftCell="A1">
      <pane xSplit="2" ySplit="6" topLeftCell="C7" activePane="bottomRight" state="frozen"/>
      <selection pane="bottomRight" activeCell="R6" sqref="R6"/>
    </sheetView>
  </sheetViews>
  <sheetFormatPr defaultColWidth="10.28125" defaultRowHeight="12"/>
  <cols>
    <col min="1" max="1" width="6.00390625" style="0" customWidth="1"/>
    <col min="2" max="2" width="17.8515625" style="132" customWidth="1"/>
    <col min="3" max="3" width="9.140625" style="132" customWidth="1"/>
    <col min="4" max="7" width="8.8515625" style="132" customWidth="1"/>
    <col min="8" max="8" width="7.57421875" style="132" customWidth="1"/>
    <col min="9" max="9" width="7.7109375" style="132" customWidth="1"/>
    <col min="10" max="10" width="7.8515625" style="132" customWidth="1"/>
    <col min="11" max="11" width="7.140625" style="132" customWidth="1"/>
    <col min="12" max="12" width="7.8515625" style="132" customWidth="1"/>
    <col min="13" max="13" width="7.7109375" style="132" customWidth="1"/>
    <col min="14" max="14" width="8.57421875" style="132" customWidth="1"/>
    <col min="15" max="15" width="8.140625" style="132" customWidth="1"/>
    <col min="16" max="16" width="9.140625" style="132" customWidth="1"/>
    <col min="17" max="17" width="8.00390625" style="132" customWidth="1"/>
    <col min="18" max="18" width="7.7109375" style="132" customWidth="1"/>
    <col min="19" max="19" width="8.421875" style="132" customWidth="1"/>
    <col min="20" max="248" width="10.28125" style="132" customWidth="1"/>
  </cols>
  <sheetData>
    <row r="1" ht="24.75" customHeight="1">
      <c r="A1" t="s">
        <v>0</v>
      </c>
    </row>
    <row r="2" spans="2:19" s="132" customFormat="1" ht="26.25" customHeight="1">
      <c r="B2" s="133" t="s">
        <v>1</v>
      </c>
      <c r="C2" s="133"/>
      <c r="D2" s="133"/>
      <c r="E2" s="133"/>
      <c r="F2" s="133"/>
      <c r="G2" s="133"/>
      <c r="H2" s="133"/>
      <c r="I2" s="133"/>
      <c r="J2" s="133"/>
      <c r="K2" s="133"/>
      <c r="L2" s="133"/>
      <c r="M2" s="133"/>
      <c r="N2" s="133"/>
      <c r="O2" s="133"/>
      <c r="P2" s="133"/>
      <c r="Q2" s="133"/>
      <c r="R2" s="133"/>
      <c r="S2" s="133"/>
    </row>
    <row r="3" spans="1:256" s="71" customFormat="1" ht="19.5" customHeight="1">
      <c r="A3" s="134"/>
      <c r="B3" s="135" t="s">
        <v>2</v>
      </c>
      <c r="C3" s="135"/>
      <c r="D3" s="135"/>
      <c r="E3" s="135"/>
      <c r="F3" s="135"/>
      <c r="G3" s="135"/>
      <c r="H3" s="135"/>
      <c r="I3" s="135"/>
      <c r="J3" s="135"/>
      <c r="K3" s="135"/>
      <c r="L3" s="135"/>
      <c r="M3" s="135"/>
      <c r="N3" s="135"/>
      <c r="O3" s="135"/>
      <c r="P3" s="135"/>
      <c r="Q3" s="135"/>
      <c r="R3" s="135"/>
      <c r="S3" s="135"/>
      <c r="IO3" s="22"/>
      <c r="IP3" s="22"/>
      <c r="IQ3" s="22"/>
      <c r="IR3" s="134"/>
      <c r="IS3" s="134"/>
      <c r="IT3" s="134"/>
      <c r="IU3" s="134"/>
      <c r="IV3" s="134"/>
    </row>
    <row r="4" spans="1:256" s="36" customFormat="1" ht="25.5" customHeight="1">
      <c r="A4" s="41" t="s">
        <v>3</v>
      </c>
      <c r="B4" s="136" t="s">
        <v>4</v>
      </c>
      <c r="C4" s="137" t="s">
        <v>5</v>
      </c>
      <c r="D4" s="137"/>
      <c r="E4" s="137"/>
      <c r="F4" s="137"/>
      <c r="G4" s="137"/>
      <c r="H4" s="138" t="s">
        <v>6</v>
      </c>
      <c r="I4" s="137" t="s">
        <v>7</v>
      </c>
      <c r="J4" s="137"/>
      <c r="K4" s="137"/>
      <c r="L4" s="137"/>
      <c r="M4" s="137"/>
      <c r="N4" s="55" t="s">
        <v>8</v>
      </c>
      <c r="O4" s="55" t="s">
        <v>9</v>
      </c>
      <c r="P4" s="4" t="s">
        <v>10</v>
      </c>
      <c r="Q4" s="4"/>
      <c r="R4" s="4"/>
      <c r="S4" s="11" t="s">
        <v>11</v>
      </c>
      <c r="IO4" s="29"/>
      <c r="IP4" s="29"/>
      <c r="IQ4" s="29"/>
      <c r="IR4" s="143"/>
      <c r="IS4" s="143"/>
      <c r="IT4" s="143"/>
      <c r="IU4" s="143"/>
      <c r="IV4" s="143"/>
    </row>
    <row r="5" spans="1:256" s="36" customFormat="1" ht="42.75" customHeight="1">
      <c r="A5" s="41"/>
      <c r="B5" s="136"/>
      <c r="C5" s="137" t="s">
        <v>12</v>
      </c>
      <c r="D5" s="139" t="s">
        <v>13</v>
      </c>
      <c r="E5" s="139" t="s">
        <v>14</v>
      </c>
      <c r="F5" s="139" t="s">
        <v>15</v>
      </c>
      <c r="G5" s="139" t="s">
        <v>16</v>
      </c>
      <c r="H5" s="138"/>
      <c r="I5" s="137" t="s">
        <v>12</v>
      </c>
      <c r="J5" s="139" t="s">
        <v>17</v>
      </c>
      <c r="K5" s="139" t="s">
        <v>14</v>
      </c>
      <c r="L5" s="139" t="s">
        <v>18</v>
      </c>
      <c r="M5" s="139" t="s">
        <v>16</v>
      </c>
      <c r="N5" s="55"/>
      <c r="O5" s="55"/>
      <c r="P5" s="4" t="s">
        <v>12</v>
      </c>
      <c r="Q5" s="4" t="s">
        <v>19</v>
      </c>
      <c r="R5" s="4" t="s">
        <v>20</v>
      </c>
      <c r="S5" s="11"/>
      <c r="IO5" s="29"/>
      <c r="IP5" s="29"/>
      <c r="IQ5" s="29"/>
      <c r="IR5" s="143"/>
      <c r="IS5" s="143"/>
      <c r="IT5" s="143"/>
      <c r="IU5" s="143"/>
      <c r="IV5" s="143"/>
    </row>
    <row r="6" spans="1:256" s="36" customFormat="1" ht="18" customHeight="1">
      <c r="A6" s="11"/>
      <c r="B6" s="137" t="s">
        <v>21</v>
      </c>
      <c r="C6" s="137">
        <f>SUM(C7:C50)</f>
        <v>7904</v>
      </c>
      <c r="D6" s="137">
        <f>SUM(D7:D50)</f>
        <v>4266</v>
      </c>
      <c r="E6" s="137">
        <f>SUM(E7:E50)</f>
        <v>55</v>
      </c>
      <c r="F6" s="137">
        <f>SUM(F7:F50)</f>
        <v>3556</v>
      </c>
      <c r="G6" s="137">
        <f>SUM(G7:G50)</f>
        <v>27</v>
      </c>
      <c r="H6" s="137"/>
      <c r="I6" s="137">
        <f>SUM(J6:M6)</f>
        <v>8536320</v>
      </c>
      <c r="J6" s="137">
        <f aca="true" t="shared" si="0" ref="J6:W6">SUM(J7:J50)</f>
        <v>4607280</v>
      </c>
      <c r="K6" s="137">
        <f t="shared" si="0"/>
        <v>59400</v>
      </c>
      <c r="L6" s="137">
        <f t="shared" si="0"/>
        <v>3840480</v>
      </c>
      <c r="M6" s="137">
        <f t="shared" si="0"/>
        <v>29160</v>
      </c>
      <c r="N6" s="137">
        <f t="shared" si="0"/>
        <v>4666680</v>
      </c>
      <c r="O6" s="137">
        <f t="shared" si="0"/>
        <v>3869640</v>
      </c>
      <c r="P6" s="137">
        <f t="shared" si="0"/>
        <v>8536320</v>
      </c>
      <c r="Q6" s="137">
        <f t="shared" si="0"/>
        <v>6829056</v>
      </c>
      <c r="R6" s="137">
        <f t="shared" si="0"/>
        <v>1707264</v>
      </c>
      <c r="S6" s="11"/>
      <c r="IO6" s="29"/>
      <c r="IP6" s="29"/>
      <c r="IQ6" s="29"/>
      <c r="IR6" s="143"/>
      <c r="IS6" s="143"/>
      <c r="IT6" s="143"/>
      <c r="IU6" s="143"/>
      <c r="IV6" s="143"/>
    </row>
    <row r="7" spans="1:256" s="36" customFormat="1" ht="16.5" customHeight="1">
      <c r="A7" s="11">
        <v>1</v>
      </c>
      <c r="B7" s="140" t="s">
        <v>22</v>
      </c>
      <c r="C7" s="141">
        <f>SUM(D7:G7)</f>
        <v>74</v>
      </c>
      <c r="D7" s="142">
        <v>36</v>
      </c>
      <c r="E7" s="137">
        <v>0</v>
      </c>
      <c r="F7" s="142">
        <v>36</v>
      </c>
      <c r="G7" s="142">
        <v>2</v>
      </c>
      <c r="H7" s="142">
        <v>1080</v>
      </c>
      <c r="I7" s="137">
        <f aca="true" t="shared" si="1" ref="I7:I50">SUM(J7:M7)</f>
        <v>79920</v>
      </c>
      <c r="J7" s="137">
        <f>D7*H7</f>
        <v>38880</v>
      </c>
      <c r="K7" s="137">
        <f>E7*H7</f>
        <v>0</v>
      </c>
      <c r="L7" s="137">
        <f>F7*H7</f>
        <v>38880</v>
      </c>
      <c r="M7" s="137">
        <f>G7*1080</f>
        <v>2160</v>
      </c>
      <c r="N7" s="137">
        <f>J7+K7</f>
        <v>38880</v>
      </c>
      <c r="O7" s="137">
        <f>L7+M7</f>
        <v>41040</v>
      </c>
      <c r="P7" s="137">
        <f>N7+O7</f>
        <v>79920</v>
      </c>
      <c r="Q7" s="137">
        <v>79920</v>
      </c>
      <c r="R7" s="137"/>
      <c r="S7" s="1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22"/>
      <c r="IP7" s="22"/>
      <c r="IQ7" s="22"/>
      <c r="IR7" s="134"/>
      <c r="IS7" s="134"/>
      <c r="IT7" s="134"/>
      <c r="IU7" s="134"/>
      <c r="IV7" s="134"/>
    </row>
    <row r="8" spans="1:256" s="36" customFormat="1" ht="16.5" customHeight="1">
      <c r="A8" s="11">
        <v>2</v>
      </c>
      <c r="B8" s="140" t="s">
        <v>23</v>
      </c>
      <c r="C8" s="141">
        <f aca="true" t="shared" si="2" ref="C8:C50">SUM(D8:G8)</f>
        <v>148</v>
      </c>
      <c r="D8" s="142">
        <v>84</v>
      </c>
      <c r="E8" s="137">
        <v>0</v>
      </c>
      <c r="F8" s="142">
        <v>64</v>
      </c>
      <c r="G8" s="142">
        <v>0</v>
      </c>
      <c r="H8" s="142">
        <v>1080</v>
      </c>
      <c r="I8" s="137">
        <f t="shared" si="1"/>
        <v>159840</v>
      </c>
      <c r="J8" s="137">
        <f aca="true" t="shared" si="3" ref="J8:J50">D8*H8</f>
        <v>90720</v>
      </c>
      <c r="K8" s="137">
        <f aca="true" t="shared" si="4" ref="K8:K50">E8*H8</f>
        <v>0</v>
      </c>
      <c r="L8" s="137">
        <f aca="true" t="shared" si="5" ref="L8:L50">F8*H8</f>
        <v>69120</v>
      </c>
      <c r="M8" s="137">
        <f aca="true" t="shared" si="6" ref="M8:M50">G8*1080</f>
        <v>0</v>
      </c>
      <c r="N8" s="137">
        <f aca="true" t="shared" si="7" ref="N8:N50">J8+K8</f>
        <v>90720</v>
      </c>
      <c r="O8" s="137">
        <f aca="true" t="shared" si="8" ref="O8:O50">L8+M8</f>
        <v>69120</v>
      </c>
      <c r="P8" s="137">
        <f aca="true" t="shared" si="9" ref="P8:P50">N8+O8</f>
        <v>159840</v>
      </c>
      <c r="Q8" s="137">
        <v>159840</v>
      </c>
      <c r="R8" s="137"/>
      <c r="S8" s="1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22"/>
      <c r="IP8" s="22"/>
      <c r="IQ8" s="22"/>
      <c r="IR8" s="134"/>
      <c r="IS8" s="134"/>
      <c r="IT8" s="134"/>
      <c r="IU8" s="134"/>
      <c r="IV8" s="134"/>
    </row>
    <row r="9" spans="1:256" s="36" customFormat="1" ht="16.5" customHeight="1">
      <c r="A9" s="11">
        <v>3</v>
      </c>
      <c r="B9" s="140" t="s">
        <v>24</v>
      </c>
      <c r="C9" s="141">
        <f t="shared" si="2"/>
        <v>109</v>
      </c>
      <c r="D9" s="142">
        <v>56</v>
      </c>
      <c r="E9" s="137">
        <v>3</v>
      </c>
      <c r="F9" s="142">
        <v>49</v>
      </c>
      <c r="G9" s="142">
        <v>1</v>
      </c>
      <c r="H9" s="142">
        <v>1080</v>
      </c>
      <c r="I9" s="137">
        <f t="shared" si="1"/>
        <v>117720</v>
      </c>
      <c r="J9" s="137">
        <f t="shared" si="3"/>
        <v>60480</v>
      </c>
      <c r="K9" s="137">
        <f t="shared" si="4"/>
        <v>3240</v>
      </c>
      <c r="L9" s="137">
        <f t="shared" si="5"/>
        <v>52920</v>
      </c>
      <c r="M9" s="137">
        <f t="shared" si="6"/>
        <v>1080</v>
      </c>
      <c r="N9" s="137">
        <f t="shared" si="7"/>
        <v>63720</v>
      </c>
      <c r="O9" s="137">
        <f t="shared" si="8"/>
        <v>54000</v>
      </c>
      <c r="P9" s="137">
        <f t="shared" si="9"/>
        <v>117720</v>
      </c>
      <c r="Q9" s="137">
        <v>117720</v>
      </c>
      <c r="R9" s="137"/>
      <c r="S9" s="1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22"/>
      <c r="IP9" s="22"/>
      <c r="IQ9" s="22"/>
      <c r="IR9" s="134"/>
      <c r="IS9" s="134"/>
      <c r="IT9" s="134"/>
      <c r="IU9" s="134"/>
      <c r="IV9" s="134"/>
    </row>
    <row r="10" spans="1:256" s="36" customFormat="1" ht="16.5" customHeight="1">
      <c r="A10" s="11">
        <v>4</v>
      </c>
      <c r="B10" s="140" t="s">
        <v>25</v>
      </c>
      <c r="C10" s="141">
        <f t="shared" si="2"/>
        <v>131</v>
      </c>
      <c r="D10" s="142">
        <v>75</v>
      </c>
      <c r="E10" s="137">
        <v>0</v>
      </c>
      <c r="F10" s="142">
        <v>56</v>
      </c>
      <c r="G10" s="142">
        <v>0</v>
      </c>
      <c r="H10" s="142">
        <v>1080</v>
      </c>
      <c r="I10" s="137">
        <f t="shared" si="1"/>
        <v>141480</v>
      </c>
      <c r="J10" s="137">
        <f t="shared" si="3"/>
        <v>81000</v>
      </c>
      <c r="K10" s="137">
        <f t="shared" si="4"/>
        <v>0</v>
      </c>
      <c r="L10" s="137">
        <f t="shared" si="5"/>
        <v>60480</v>
      </c>
      <c r="M10" s="137">
        <f t="shared" si="6"/>
        <v>0</v>
      </c>
      <c r="N10" s="137">
        <f t="shared" si="7"/>
        <v>81000</v>
      </c>
      <c r="O10" s="137">
        <f t="shared" si="8"/>
        <v>60480</v>
      </c>
      <c r="P10" s="137">
        <f t="shared" si="9"/>
        <v>141480</v>
      </c>
      <c r="Q10" s="137">
        <v>141480</v>
      </c>
      <c r="R10" s="137"/>
      <c r="S10" s="1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22"/>
      <c r="IP10" s="22"/>
      <c r="IQ10" s="22"/>
      <c r="IR10" s="134"/>
      <c r="IS10" s="134"/>
      <c r="IT10" s="134"/>
      <c r="IU10" s="134"/>
      <c r="IV10" s="134"/>
    </row>
    <row r="11" spans="1:256" s="36" customFormat="1" ht="16.5" customHeight="1">
      <c r="A11" s="11">
        <v>5</v>
      </c>
      <c r="B11" s="140" t="s">
        <v>26</v>
      </c>
      <c r="C11" s="141">
        <f t="shared" si="2"/>
        <v>179</v>
      </c>
      <c r="D11" s="142">
        <v>104</v>
      </c>
      <c r="E11" s="137">
        <v>0</v>
      </c>
      <c r="F11" s="142">
        <v>75</v>
      </c>
      <c r="G11" s="142">
        <v>0</v>
      </c>
      <c r="H11" s="142">
        <v>1080</v>
      </c>
      <c r="I11" s="137">
        <f t="shared" si="1"/>
        <v>193320</v>
      </c>
      <c r="J11" s="137">
        <f t="shared" si="3"/>
        <v>112320</v>
      </c>
      <c r="K11" s="137">
        <f t="shared" si="4"/>
        <v>0</v>
      </c>
      <c r="L11" s="137">
        <f t="shared" si="5"/>
        <v>81000</v>
      </c>
      <c r="M11" s="137">
        <f t="shared" si="6"/>
        <v>0</v>
      </c>
      <c r="N11" s="137">
        <f t="shared" si="7"/>
        <v>112320</v>
      </c>
      <c r="O11" s="137">
        <f t="shared" si="8"/>
        <v>81000</v>
      </c>
      <c r="P11" s="137">
        <f t="shared" si="9"/>
        <v>193320</v>
      </c>
      <c r="Q11" s="137">
        <v>81000</v>
      </c>
      <c r="R11" s="137">
        <v>112320</v>
      </c>
      <c r="S11" s="1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22"/>
      <c r="IP11" s="22"/>
      <c r="IQ11" s="22"/>
      <c r="IR11" s="134"/>
      <c r="IS11" s="134"/>
      <c r="IT11" s="134"/>
      <c r="IU11" s="134"/>
      <c r="IV11" s="134"/>
    </row>
    <row r="12" spans="1:256" s="36" customFormat="1" ht="16.5" customHeight="1">
      <c r="A12" s="11">
        <v>6</v>
      </c>
      <c r="B12" s="140" t="s">
        <v>27</v>
      </c>
      <c r="C12" s="141">
        <f t="shared" si="2"/>
        <v>216</v>
      </c>
      <c r="D12" s="142">
        <v>107</v>
      </c>
      <c r="E12" s="137">
        <v>1</v>
      </c>
      <c r="F12" s="142">
        <v>108</v>
      </c>
      <c r="G12" s="142">
        <v>0</v>
      </c>
      <c r="H12" s="142">
        <v>1080</v>
      </c>
      <c r="I12" s="137">
        <f t="shared" si="1"/>
        <v>233280</v>
      </c>
      <c r="J12" s="137">
        <f t="shared" si="3"/>
        <v>115560</v>
      </c>
      <c r="K12" s="137">
        <f t="shared" si="4"/>
        <v>1080</v>
      </c>
      <c r="L12" s="137">
        <f t="shared" si="5"/>
        <v>116640</v>
      </c>
      <c r="M12" s="137">
        <f t="shared" si="6"/>
        <v>0</v>
      </c>
      <c r="N12" s="137">
        <f t="shared" si="7"/>
        <v>116640</v>
      </c>
      <c r="O12" s="137">
        <f t="shared" si="8"/>
        <v>116640</v>
      </c>
      <c r="P12" s="137">
        <f t="shared" si="9"/>
        <v>233280</v>
      </c>
      <c r="Q12" s="137">
        <v>116640</v>
      </c>
      <c r="R12" s="137">
        <v>116640</v>
      </c>
      <c r="S12" s="1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22"/>
      <c r="IP12" s="22"/>
      <c r="IQ12" s="22"/>
      <c r="IR12" s="134"/>
      <c r="IS12" s="134"/>
      <c r="IT12" s="134"/>
      <c r="IU12" s="134"/>
      <c r="IV12" s="134"/>
    </row>
    <row r="13" spans="1:256" s="36" customFormat="1" ht="16.5" customHeight="1">
      <c r="A13" s="11">
        <v>7</v>
      </c>
      <c r="B13" s="140" t="s">
        <v>28</v>
      </c>
      <c r="C13" s="141">
        <f t="shared" si="2"/>
        <v>181</v>
      </c>
      <c r="D13" s="142">
        <v>94</v>
      </c>
      <c r="E13" s="137">
        <v>0</v>
      </c>
      <c r="F13" s="142">
        <v>87</v>
      </c>
      <c r="G13" s="142">
        <v>0</v>
      </c>
      <c r="H13" s="142">
        <v>1080</v>
      </c>
      <c r="I13" s="137">
        <f t="shared" si="1"/>
        <v>195480</v>
      </c>
      <c r="J13" s="137">
        <f t="shared" si="3"/>
        <v>101520</v>
      </c>
      <c r="K13" s="137">
        <f t="shared" si="4"/>
        <v>0</v>
      </c>
      <c r="L13" s="137">
        <f t="shared" si="5"/>
        <v>93960</v>
      </c>
      <c r="M13" s="137">
        <f t="shared" si="6"/>
        <v>0</v>
      </c>
      <c r="N13" s="137">
        <f t="shared" si="7"/>
        <v>101520</v>
      </c>
      <c r="O13" s="137">
        <f t="shared" si="8"/>
        <v>93960</v>
      </c>
      <c r="P13" s="137">
        <f t="shared" si="9"/>
        <v>195480</v>
      </c>
      <c r="Q13" s="137">
        <v>93960</v>
      </c>
      <c r="R13" s="137">
        <v>101520</v>
      </c>
      <c r="S13" s="1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22"/>
      <c r="IP13" s="22"/>
      <c r="IQ13" s="22"/>
      <c r="IR13" s="134"/>
      <c r="IS13" s="134"/>
      <c r="IT13" s="134"/>
      <c r="IU13" s="134"/>
      <c r="IV13" s="134"/>
    </row>
    <row r="14" spans="1:256" s="36" customFormat="1" ht="16.5" customHeight="1">
      <c r="A14" s="11">
        <v>8</v>
      </c>
      <c r="B14" s="140" t="s">
        <v>29</v>
      </c>
      <c r="C14" s="141">
        <f t="shared" si="2"/>
        <v>209</v>
      </c>
      <c r="D14" s="142">
        <v>119</v>
      </c>
      <c r="E14" s="137">
        <v>0</v>
      </c>
      <c r="F14" s="142">
        <v>90</v>
      </c>
      <c r="G14" s="142">
        <v>0</v>
      </c>
      <c r="H14" s="142">
        <v>1080</v>
      </c>
      <c r="I14" s="137">
        <f t="shared" si="1"/>
        <v>225720</v>
      </c>
      <c r="J14" s="137">
        <f t="shared" si="3"/>
        <v>128520</v>
      </c>
      <c r="K14" s="137">
        <f t="shared" si="4"/>
        <v>0</v>
      </c>
      <c r="L14" s="137">
        <f t="shared" si="5"/>
        <v>97200</v>
      </c>
      <c r="M14" s="137">
        <f t="shared" si="6"/>
        <v>0</v>
      </c>
      <c r="N14" s="137">
        <f t="shared" si="7"/>
        <v>128520</v>
      </c>
      <c r="O14" s="137">
        <f t="shared" si="8"/>
        <v>97200</v>
      </c>
      <c r="P14" s="137">
        <f t="shared" si="9"/>
        <v>225720</v>
      </c>
      <c r="Q14" s="137">
        <v>117840</v>
      </c>
      <c r="R14" s="137">
        <v>107880</v>
      </c>
      <c r="S14" s="1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22"/>
      <c r="IP14" s="22"/>
      <c r="IQ14" s="22"/>
      <c r="IR14" s="134"/>
      <c r="IS14" s="134"/>
      <c r="IT14" s="134"/>
      <c r="IU14" s="134"/>
      <c r="IV14" s="134"/>
    </row>
    <row r="15" spans="1:256" s="36" customFormat="1" ht="16.5" customHeight="1">
      <c r="A15" s="11">
        <v>9</v>
      </c>
      <c r="B15" s="140" t="s">
        <v>30</v>
      </c>
      <c r="C15" s="141">
        <f t="shared" si="2"/>
        <v>93</v>
      </c>
      <c r="D15" s="142">
        <v>54</v>
      </c>
      <c r="E15" s="137">
        <v>0</v>
      </c>
      <c r="F15" s="142">
        <v>39</v>
      </c>
      <c r="G15" s="142">
        <v>0</v>
      </c>
      <c r="H15" s="142">
        <v>1080</v>
      </c>
      <c r="I15" s="137">
        <f t="shared" si="1"/>
        <v>100440</v>
      </c>
      <c r="J15" s="137">
        <f t="shared" si="3"/>
        <v>58320</v>
      </c>
      <c r="K15" s="137">
        <f t="shared" si="4"/>
        <v>0</v>
      </c>
      <c r="L15" s="137">
        <f t="shared" si="5"/>
        <v>42120</v>
      </c>
      <c r="M15" s="137">
        <f t="shared" si="6"/>
        <v>0</v>
      </c>
      <c r="N15" s="137">
        <f t="shared" si="7"/>
        <v>58320</v>
      </c>
      <c r="O15" s="137">
        <f t="shared" si="8"/>
        <v>42120</v>
      </c>
      <c r="P15" s="137">
        <f t="shared" si="9"/>
        <v>100440</v>
      </c>
      <c r="Q15" s="137">
        <v>100440</v>
      </c>
      <c r="R15" s="137"/>
      <c r="S15" s="1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22"/>
      <c r="IP15" s="22"/>
      <c r="IQ15" s="22"/>
      <c r="IR15" s="134"/>
      <c r="IS15" s="134"/>
      <c r="IT15" s="134"/>
      <c r="IU15" s="134"/>
      <c r="IV15" s="134"/>
    </row>
    <row r="16" spans="1:256" s="36" customFormat="1" ht="16.5" customHeight="1">
      <c r="A16" s="11">
        <v>10</v>
      </c>
      <c r="B16" s="140" t="s">
        <v>31</v>
      </c>
      <c r="C16" s="141">
        <f t="shared" si="2"/>
        <v>188</v>
      </c>
      <c r="D16" s="142">
        <v>105</v>
      </c>
      <c r="E16" s="137">
        <v>0</v>
      </c>
      <c r="F16" s="142">
        <v>83</v>
      </c>
      <c r="G16" s="142">
        <v>0</v>
      </c>
      <c r="H16" s="142">
        <v>1080</v>
      </c>
      <c r="I16" s="137">
        <f t="shared" si="1"/>
        <v>203040</v>
      </c>
      <c r="J16" s="137">
        <f t="shared" si="3"/>
        <v>113400</v>
      </c>
      <c r="K16" s="137">
        <f t="shared" si="4"/>
        <v>0</v>
      </c>
      <c r="L16" s="137">
        <f t="shared" si="5"/>
        <v>89640</v>
      </c>
      <c r="M16" s="137">
        <f t="shared" si="6"/>
        <v>0</v>
      </c>
      <c r="N16" s="137">
        <f t="shared" si="7"/>
        <v>113400</v>
      </c>
      <c r="O16" s="137">
        <f t="shared" si="8"/>
        <v>89640</v>
      </c>
      <c r="P16" s="137">
        <f t="shared" si="9"/>
        <v>203040</v>
      </c>
      <c r="Q16" s="137">
        <v>89640</v>
      </c>
      <c r="R16" s="137">
        <v>113400</v>
      </c>
      <c r="S16" s="1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22"/>
      <c r="IP16" s="22"/>
      <c r="IQ16" s="22"/>
      <c r="IR16" s="134"/>
      <c r="IS16" s="134"/>
      <c r="IT16" s="134"/>
      <c r="IU16" s="134"/>
      <c r="IV16" s="134"/>
    </row>
    <row r="17" spans="1:256" s="36" customFormat="1" ht="16.5" customHeight="1">
      <c r="A17" s="11">
        <v>11</v>
      </c>
      <c r="B17" s="140" t="s">
        <v>32</v>
      </c>
      <c r="C17" s="141">
        <f t="shared" si="2"/>
        <v>136</v>
      </c>
      <c r="D17" s="142">
        <v>72</v>
      </c>
      <c r="E17" s="137">
        <v>0</v>
      </c>
      <c r="F17" s="142">
        <v>61</v>
      </c>
      <c r="G17" s="142">
        <v>3</v>
      </c>
      <c r="H17" s="142">
        <v>1080</v>
      </c>
      <c r="I17" s="137">
        <f t="shared" si="1"/>
        <v>146880</v>
      </c>
      <c r="J17" s="137">
        <f t="shared" si="3"/>
        <v>77760</v>
      </c>
      <c r="K17" s="137">
        <f t="shared" si="4"/>
        <v>0</v>
      </c>
      <c r="L17" s="137">
        <f t="shared" si="5"/>
        <v>65880</v>
      </c>
      <c r="M17" s="137">
        <f t="shared" si="6"/>
        <v>3240</v>
      </c>
      <c r="N17" s="137">
        <f t="shared" si="7"/>
        <v>77760</v>
      </c>
      <c r="O17" s="137">
        <f t="shared" si="8"/>
        <v>69120</v>
      </c>
      <c r="P17" s="137">
        <f t="shared" si="9"/>
        <v>146880</v>
      </c>
      <c r="Q17" s="137">
        <v>146880</v>
      </c>
      <c r="R17" s="137"/>
      <c r="S17" s="1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22"/>
      <c r="IP17" s="22"/>
      <c r="IQ17" s="22"/>
      <c r="IR17" s="134"/>
      <c r="IS17" s="134"/>
      <c r="IT17" s="134"/>
      <c r="IU17" s="134"/>
      <c r="IV17" s="134"/>
    </row>
    <row r="18" spans="1:256" s="36" customFormat="1" ht="16.5" customHeight="1">
      <c r="A18" s="11">
        <v>12</v>
      </c>
      <c r="B18" s="140" t="s">
        <v>33</v>
      </c>
      <c r="C18" s="141">
        <f t="shared" si="2"/>
        <v>66</v>
      </c>
      <c r="D18" s="142">
        <v>36</v>
      </c>
      <c r="E18" s="137">
        <v>1</v>
      </c>
      <c r="F18" s="142">
        <v>29</v>
      </c>
      <c r="G18" s="142">
        <v>0</v>
      </c>
      <c r="H18" s="142">
        <v>1080</v>
      </c>
      <c r="I18" s="137">
        <f t="shared" si="1"/>
        <v>71280</v>
      </c>
      <c r="J18" s="137">
        <f t="shared" si="3"/>
        <v>38880</v>
      </c>
      <c r="K18" s="137">
        <f t="shared" si="4"/>
        <v>1080</v>
      </c>
      <c r="L18" s="137">
        <f t="shared" si="5"/>
        <v>31320</v>
      </c>
      <c r="M18" s="137">
        <f t="shared" si="6"/>
        <v>0</v>
      </c>
      <c r="N18" s="137">
        <f t="shared" si="7"/>
        <v>39960</v>
      </c>
      <c r="O18" s="137">
        <f t="shared" si="8"/>
        <v>31320</v>
      </c>
      <c r="P18" s="137">
        <f t="shared" si="9"/>
        <v>71280</v>
      </c>
      <c r="Q18" s="137">
        <v>71280</v>
      </c>
      <c r="R18" s="137"/>
      <c r="S18" s="1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22"/>
      <c r="IP18" s="22"/>
      <c r="IQ18" s="22"/>
      <c r="IR18" s="134"/>
      <c r="IS18" s="134"/>
      <c r="IT18" s="134"/>
      <c r="IU18" s="134"/>
      <c r="IV18" s="134"/>
    </row>
    <row r="19" spans="1:256" s="36" customFormat="1" ht="16.5" customHeight="1">
      <c r="A19" s="11">
        <v>13</v>
      </c>
      <c r="B19" s="140" t="s">
        <v>34</v>
      </c>
      <c r="C19" s="141">
        <f t="shared" si="2"/>
        <v>165</v>
      </c>
      <c r="D19" s="142">
        <v>86</v>
      </c>
      <c r="E19" s="137">
        <v>0</v>
      </c>
      <c r="F19" s="142">
        <v>79</v>
      </c>
      <c r="G19" s="142">
        <v>0</v>
      </c>
      <c r="H19" s="142">
        <v>1080</v>
      </c>
      <c r="I19" s="137">
        <f t="shared" si="1"/>
        <v>178200</v>
      </c>
      <c r="J19" s="137">
        <f t="shared" si="3"/>
        <v>92880</v>
      </c>
      <c r="K19" s="137">
        <f t="shared" si="4"/>
        <v>0</v>
      </c>
      <c r="L19" s="137">
        <f t="shared" si="5"/>
        <v>85320</v>
      </c>
      <c r="M19" s="137">
        <f t="shared" si="6"/>
        <v>0</v>
      </c>
      <c r="N19" s="137">
        <f t="shared" si="7"/>
        <v>92880</v>
      </c>
      <c r="O19" s="137">
        <f t="shared" si="8"/>
        <v>85320</v>
      </c>
      <c r="P19" s="137">
        <f t="shared" si="9"/>
        <v>178200</v>
      </c>
      <c r="Q19" s="137">
        <v>178200</v>
      </c>
      <c r="R19" s="137"/>
      <c r="S19" s="1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22"/>
      <c r="IP19" s="22"/>
      <c r="IQ19" s="22"/>
      <c r="IR19" s="134"/>
      <c r="IS19" s="134"/>
      <c r="IT19" s="134"/>
      <c r="IU19" s="134"/>
      <c r="IV19" s="134"/>
    </row>
    <row r="20" spans="1:256" s="36" customFormat="1" ht="16.5" customHeight="1">
      <c r="A20" s="11">
        <v>14</v>
      </c>
      <c r="B20" s="140" t="s">
        <v>35</v>
      </c>
      <c r="C20" s="141">
        <f t="shared" si="2"/>
        <v>165</v>
      </c>
      <c r="D20" s="142">
        <v>91</v>
      </c>
      <c r="E20" s="137">
        <v>2</v>
      </c>
      <c r="F20" s="142">
        <v>70</v>
      </c>
      <c r="G20" s="142">
        <v>2</v>
      </c>
      <c r="H20" s="142">
        <v>1080</v>
      </c>
      <c r="I20" s="137">
        <f t="shared" si="1"/>
        <v>178200</v>
      </c>
      <c r="J20" s="137">
        <f t="shared" si="3"/>
        <v>98280</v>
      </c>
      <c r="K20" s="137">
        <f t="shared" si="4"/>
        <v>2160</v>
      </c>
      <c r="L20" s="137">
        <f t="shared" si="5"/>
        <v>75600</v>
      </c>
      <c r="M20" s="137">
        <f t="shared" si="6"/>
        <v>2160</v>
      </c>
      <c r="N20" s="137">
        <f t="shared" si="7"/>
        <v>100440</v>
      </c>
      <c r="O20" s="137">
        <f t="shared" si="8"/>
        <v>77760</v>
      </c>
      <c r="P20" s="137">
        <f t="shared" si="9"/>
        <v>178200</v>
      </c>
      <c r="Q20" s="137">
        <v>77760</v>
      </c>
      <c r="R20" s="137">
        <v>100440</v>
      </c>
      <c r="S20" s="1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22"/>
      <c r="IP20" s="22"/>
      <c r="IQ20" s="22"/>
      <c r="IR20" s="134"/>
      <c r="IS20" s="134"/>
      <c r="IT20" s="134"/>
      <c r="IU20" s="134"/>
      <c r="IV20" s="134"/>
    </row>
    <row r="21" spans="1:256" s="36" customFormat="1" ht="16.5" customHeight="1">
      <c r="A21" s="11">
        <v>15</v>
      </c>
      <c r="B21" s="140" t="s">
        <v>36</v>
      </c>
      <c r="C21" s="141">
        <f t="shared" si="2"/>
        <v>332</v>
      </c>
      <c r="D21" s="142">
        <v>169</v>
      </c>
      <c r="E21" s="137">
        <v>25</v>
      </c>
      <c r="F21" s="142">
        <v>134</v>
      </c>
      <c r="G21" s="142">
        <v>4</v>
      </c>
      <c r="H21" s="142">
        <v>1080</v>
      </c>
      <c r="I21" s="137">
        <f t="shared" si="1"/>
        <v>358560</v>
      </c>
      <c r="J21" s="137">
        <f t="shared" si="3"/>
        <v>182520</v>
      </c>
      <c r="K21" s="137">
        <f t="shared" si="4"/>
        <v>27000</v>
      </c>
      <c r="L21" s="137">
        <f t="shared" si="5"/>
        <v>144720</v>
      </c>
      <c r="M21" s="137">
        <f t="shared" si="6"/>
        <v>4320</v>
      </c>
      <c r="N21" s="137">
        <f t="shared" si="7"/>
        <v>209520</v>
      </c>
      <c r="O21" s="137">
        <f t="shared" si="8"/>
        <v>149040</v>
      </c>
      <c r="P21" s="137">
        <f t="shared" si="9"/>
        <v>358560</v>
      </c>
      <c r="Q21" s="137">
        <v>358560</v>
      </c>
      <c r="R21" s="137"/>
      <c r="S21" s="1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22"/>
      <c r="IP21" s="22"/>
      <c r="IQ21" s="22"/>
      <c r="IR21" s="134"/>
      <c r="IS21" s="134"/>
      <c r="IT21" s="134"/>
      <c r="IU21" s="134"/>
      <c r="IV21" s="134"/>
    </row>
    <row r="22" spans="1:256" s="36" customFormat="1" ht="16.5" customHeight="1">
      <c r="A22" s="11">
        <v>16</v>
      </c>
      <c r="B22" s="140" t="s">
        <v>37</v>
      </c>
      <c r="C22" s="141">
        <f t="shared" si="2"/>
        <v>128</v>
      </c>
      <c r="D22" s="142">
        <v>68</v>
      </c>
      <c r="E22" s="137">
        <v>1</v>
      </c>
      <c r="F22" s="142">
        <v>52</v>
      </c>
      <c r="G22" s="142">
        <v>7</v>
      </c>
      <c r="H22" s="142">
        <v>1080</v>
      </c>
      <c r="I22" s="137">
        <f t="shared" si="1"/>
        <v>138240</v>
      </c>
      <c r="J22" s="137">
        <f t="shared" si="3"/>
        <v>73440</v>
      </c>
      <c r="K22" s="137">
        <f t="shared" si="4"/>
        <v>1080</v>
      </c>
      <c r="L22" s="137">
        <f t="shared" si="5"/>
        <v>56160</v>
      </c>
      <c r="M22" s="137">
        <f t="shared" si="6"/>
        <v>7560</v>
      </c>
      <c r="N22" s="137">
        <f t="shared" si="7"/>
        <v>74520</v>
      </c>
      <c r="O22" s="137">
        <f t="shared" si="8"/>
        <v>63720</v>
      </c>
      <c r="P22" s="137">
        <f t="shared" si="9"/>
        <v>138240</v>
      </c>
      <c r="Q22" s="137">
        <v>138240</v>
      </c>
      <c r="R22" s="137"/>
      <c r="S22" s="1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22"/>
      <c r="IP22" s="22"/>
      <c r="IQ22" s="22"/>
      <c r="IR22" s="134"/>
      <c r="IS22" s="134"/>
      <c r="IT22" s="134"/>
      <c r="IU22" s="134"/>
      <c r="IV22" s="134"/>
    </row>
    <row r="23" spans="1:256" s="36" customFormat="1" ht="16.5" customHeight="1">
      <c r="A23" s="11">
        <v>17</v>
      </c>
      <c r="B23" s="140" t="s">
        <v>38</v>
      </c>
      <c r="C23" s="141">
        <f t="shared" si="2"/>
        <v>570</v>
      </c>
      <c r="D23" s="142">
        <v>309</v>
      </c>
      <c r="E23" s="137">
        <v>5</v>
      </c>
      <c r="F23" s="142">
        <v>255</v>
      </c>
      <c r="G23" s="142">
        <v>1</v>
      </c>
      <c r="H23" s="142">
        <v>1080</v>
      </c>
      <c r="I23" s="137">
        <f t="shared" si="1"/>
        <v>615600</v>
      </c>
      <c r="J23" s="137">
        <f t="shared" si="3"/>
        <v>333720</v>
      </c>
      <c r="K23" s="137">
        <f t="shared" si="4"/>
        <v>5400</v>
      </c>
      <c r="L23" s="137">
        <f t="shared" si="5"/>
        <v>275400</v>
      </c>
      <c r="M23" s="137">
        <f t="shared" si="6"/>
        <v>1080</v>
      </c>
      <c r="N23" s="137">
        <f t="shared" si="7"/>
        <v>339120</v>
      </c>
      <c r="O23" s="137">
        <f t="shared" si="8"/>
        <v>276480</v>
      </c>
      <c r="P23" s="137">
        <f t="shared" si="9"/>
        <v>615600</v>
      </c>
      <c r="Q23" s="137">
        <v>615600</v>
      </c>
      <c r="R23" s="137"/>
      <c r="S23" s="1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22"/>
      <c r="IP23" s="22"/>
      <c r="IQ23" s="22"/>
      <c r="IR23" s="134"/>
      <c r="IS23" s="134"/>
      <c r="IT23" s="134"/>
      <c r="IU23" s="134"/>
      <c r="IV23" s="134"/>
    </row>
    <row r="24" spans="1:256" s="36" customFormat="1" ht="16.5" customHeight="1">
      <c r="A24" s="11">
        <v>18</v>
      </c>
      <c r="B24" s="140" t="s">
        <v>39</v>
      </c>
      <c r="C24" s="141">
        <f t="shared" si="2"/>
        <v>483</v>
      </c>
      <c r="D24" s="142">
        <v>284</v>
      </c>
      <c r="E24" s="137">
        <v>4</v>
      </c>
      <c r="F24" s="142">
        <v>195</v>
      </c>
      <c r="G24" s="142">
        <v>0</v>
      </c>
      <c r="H24" s="142">
        <v>1080</v>
      </c>
      <c r="I24" s="137">
        <f t="shared" si="1"/>
        <v>521640</v>
      </c>
      <c r="J24" s="137">
        <f t="shared" si="3"/>
        <v>306720</v>
      </c>
      <c r="K24" s="137">
        <f t="shared" si="4"/>
        <v>4320</v>
      </c>
      <c r="L24" s="137">
        <f t="shared" si="5"/>
        <v>210600</v>
      </c>
      <c r="M24" s="137">
        <f t="shared" si="6"/>
        <v>0</v>
      </c>
      <c r="N24" s="137">
        <f t="shared" si="7"/>
        <v>311040</v>
      </c>
      <c r="O24" s="137">
        <f t="shared" si="8"/>
        <v>210600</v>
      </c>
      <c r="P24" s="137">
        <f t="shared" si="9"/>
        <v>521640</v>
      </c>
      <c r="Q24" s="137">
        <v>521640</v>
      </c>
      <c r="R24" s="137"/>
      <c r="S24" s="1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22"/>
      <c r="IP24" s="22"/>
      <c r="IQ24" s="22"/>
      <c r="IR24" s="134"/>
      <c r="IS24" s="134"/>
      <c r="IT24" s="134"/>
      <c r="IU24" s="134"/>
      <c r="IV24" s="134"/>
    </row>
    <row r="25" spans="1:256" s="36" customFormat="1" ht="16.5" customHeight="1">
      <c r="A25" s="11">
        <v>19</v>
      </c>
      <c r="B25" s="140" t="s">
        <v>40</v>
      </c>
      <c r="C25" s="141">
        <f t="shared" si="2"/>
        <v>105</v>
      </c>
      <c r="D25" s="142">
        <v>57</v>
      </c>
      <c r="E25" s="137">
        <v>4</v>
      </c>
      <c r="F25" s="142">
        <v>44</v>
      </c>
      <c r="G25" s="142">
        <v>0</v>
      </c>
      <c r="H25" s="142">
        <v>1080</v>
      </c>
      <c r="I25" s="137">
        <f t="shared" si="1"/>
        <v>113400</v>
      </c>
      <c r="J25" s="137">
        <f t="shared" si="3"/>
        <v>61560</v>
      </c>
      <c r="K25" s="137">
        <f t="shared" si="4"/>
        <v>4320</v>
      </c>
      <c r="L25" s="137">
        <f t="shared" si="5"/>
        <v>47520</v>
      </c>
      <c r="M25" s="137">
        <f t="shared" si="6"/>
        <v>0</v>
      </c>
      <c r="N25" s="137">
        <f t="shared" si="7"/>
        <v>65880</v>
      </c>
      <c r="O25" s="137">
        <f t="shared" si="8"/>
        <v>47520</v>
      </c>
      <c r="P25" s="137">
        <f t="shared" si="9"/>
        <v>113400</v>
      </c>
      <c r="Q25" s="137">
        <v>113400</v>
      </c>
      <c r="R25" s="137"/>
      <c r="S25" s="1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22"/>
      <c r="IP25" s="22"/>
      <c r="IQ25" s="22"/>
      <c r="IR25" s="134"/>
      <c r="IS25" s="134"/>
      <c r="IT25" s="134"/>
      <c r="IU25" s="134"/>
      <c r="IV25" s="134"/>
    </row>
    <row r="26" spans="1:256" s="36" customFormat="1" ht="16.5" customHeight="1">
      <c r="A26" s="11">
        <v>20</v>
      </c>
      <c r="B26" s="140" t="s">
        <v>41</v>
      </c>
      <c r="C26" s="141">
        <f t="shared" si="2"/>
        <v>78</v>
      </c>
      <c r="D26" s="142">
        <v>45</v>
      </c>
      <c r="E26" s="137">
        <v>0</v>
      </c>
      <c r="F26" s="142">
        <v>33</v>
      </c>
      <c r="G26" s="142">
        <v>0</v>
      </c>
      <c r="H26" s="142">
        <v>1080</v>
      </c>
      <c r="I26" s="137">
        <f t="shared" si="1"/>
        <v>84240</v>
      </c>
      <c r="J26" s="137">
        <f t="shared" si="3"/>
        <v>48600</v>
      </c>
      <c r="K26" s="137">
        <f t="shared" si="4"/>
        <v>0</v>
      </c>
      <c r="L26" s="137">
        <f t="shared" si="5"/>
        <v>35640</v>
      </c>
      <c r="M26" s="137">
        <f t="shared" si="6"/>
        <v>0</v>
      </c>
      <c r="N26" s="137">
        <f t="shared" si="7"/>
        <v>48600</v>
      </c>
      <c r="O26" s="137">
        <f t="shared" si="8"/>
        <v>35640</v>
      </c>
      <c r="P26" s="137">
        <f t="shared" si="9"/>
        <v>84240</v>
      </c>
      <c r="Q26" s="137">
        <v>84240</v>
      </c>
      <c r="R26" s="137"/>
      <c r="S26" s="1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22"/>
      <c r="IP26" s="22"/>
      <c r="IQ26" s="22"/>
      <c r="IR26" s="134"/>
      <c r="IS26" s="134"/>
      <c r="IT26" s="134"/>
      <c r="IU26" s="134"/>
      <c r="IV26" s="134"/>
    </row>
    <row r="27" spans="1:256" s="36" customFormat="1" ht="16.5" customHeight="1">
      <c r="A27" s="11">
        <v>21</v>
      </c>
      <c r="B27" s="140" t="s">
        <v>42</v>
      </c>
      <c r="C27" s="141">
        <f t="shared" si="2"/>
        <v>64</v>
      </c>
      <c r="D27" s="142">
        <v>32</v>
      </c>
      <c r="E27" s="137">
        <v>0</v>
      </c>
      <c r="F27" s="142">
        <v>32</v>
      </c>
      <c r="G27" s="142">
        <v>0</v>
      </c>
      <c r="H27" s="142">
        <v>1080</v>
      </c>
      <c r="I27" s="137">
        <f t="shared" si="1"/>
        <v>69120</v>
      </c>
      <c r="J27" s="137">
        <f t="shared" si="3"/>
        <v>34560</v>
      </c>
      <c r="K27" s="137">
        <f t="shared" si="4"/>
        <v>0</v>
      </c>
      <c r="L27" s="137">
        <f t="shared" si="5"/>
        <v>34560</v>
      </c>
      <c r="M27" s="137">
        <f t="shared" si="6"/>
        <v>0</v>
      </c>
      <c r="N27" s="137">
        <f t="shared" si="7"/>
        <v>34560</v>
      </c>
      <c r="O27" s="137">
        <f t="shared" si="8"/>
        <v>34560</v>
      </c>
      <c r="P27" s="137">
        <f t="shared" si="9"/>
        <v>69120</v>
      </c>
      <c r="Q27" s="137">
        <v>69120</v>
      </c>
      <c r="R27" s="137"/>
      <c r="S27" s="1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22"/>
      <c r="IP27" s="22"/>
      <c r="IQ27" s="22"/>
      <c r="IR27" s="134"/>
      <c r="IS27" s="134"/>
      <c r="IT27" s="134"/>
      <c r="IU27" s="134"/>
      <c r="IV27" s="134"/>
    </row>
    <row r="28" spans="1:256" s="36" customFormat="1" ht="16.5" customHeight="1">
      <c r="A28" s="11">
        <v>22</v>
      </c>
      <c r="B28" s="140" t="s">
        <v>43</v>
      </c>
      <c r="C28" s="141">
        <f t="shared" si="2"/>
        <v>104</v>
      </c>
      <c r="D28" s="142">
        <v>57</v>
      </c>
      <c r="E28" s="137">
        <v>0</v>
      </c>
      <c r="F28" s="142">
        <v>47</v>
      </c>
      <c r="G28" s="142">
        <v>0</v>
      </c>
      <c r="H28" s="142">
        <v>1080</v>
      </c>
      <c r="I28" s="137">
        <f t="shared" si="1"/>
        <v>112320</v>
      </c>
      <c r="J28" s="137">
        <f t="shared" si="3"/>
        <v>61560</v>
      </c>
      <c r="K28" s="137">
        <f t="shared" si="4"/>
        <v>0</v>
      </c>
      <c r="L28" s="137">
        <f t="shared" si="5"/>
        <v>50760</v>
      </c>
      <c r="M28" s="137">
        <f t="shared" si="6"/>
        <v>0</v>
      </c>
      <c r="N28" s="137">
        <f t="shared" si="7"/>
        <v>61560</v>
      </c>
      <c r="O28" s="137">
        <f t="shared" si="8"/>
        <v>50760</v>
      </c>
      <c r="P28" s="137">
        <f t="shared" si="9"/>
        <v>112320</v>
      </c>
      <c r="Q28" s="137">
        <v>112320</v>
      </c>
      <c r="R28" s="137"/>
      <c r="S28" s="1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22"/>
      <c r="IP28" s="22"/>
      <c r="IQ28" s="22"/>
      <c r="IR28" s="134"/>
      <c r="IS28" s="134"/>
      <c r="IT28" s="134"/>
      <c r="IU28" s="134"/>
      <c r="IV28" s="134"/>
    </row>
    <row r="29" spans="1:256" s="36" customFormat="1" ht="16.5" customHeight="1">
      <c r="A29" s="11">
        <v>23</v>
      </c>
      <c r="B29" s="140" t="s">
        <v>44</v>
      </c>
      <c r="C29" s="141">
        <f t="shared" si="2"/>
        <v>216</v>
      </c>
      <c r="D29" s="142">
        <v>121</v>
      </c>
      <c r="E29" s="137">
        <v>0</v>
      </c>
      <c r="F29" s="142">
        <v>95</v>
      </c>
      <c r="G29" s="142">
        <v>0</v>
      </c>
      <c r="H29" s="142">
        <v>1080</v>
      </c>
      <c r="I29" s="137">
        <f t="shared" si="1"/>
        <v>233280</v>
      </c>
      <c r="J29" s="137">
        <f t="shared" si="3"/>
        <v>130680</v>
      </c>
      <c r="K29" s="137">
        <f t="shared" si="4"/>
        <v>0</v>
      </c>
      <c r="L29" s="137">
        <f t="shared" si="5"/>
        <v>102600</v>
      </c>
      <c r="M29" s="137">
        <f t="shared" si="6"/>
        <v>0</v>
      </c>
      <c r="N29" s="137">
        <f t="shared" si="7"/>
        <v>130680</v>
      </c>
      <c r="O29" s="137">
        <f t="shared" si="8"/>
        <v>102600</v>
      </c>
      <c r="P29" s="137">
        <f t="shared" si="9"/>
        <v>233280</v>
      </c>
      <c r="Q29" s="137">
        <v>102600</v>
      </c>
      <c r="R29" s="137">
        <v>130680</v>
      </c>
      <c r="S29" s="1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22"/>
      <c r="IP29" s="22"/>
      <c r="IQ29" s="22"/>
      <c r="IR29" s="134"/>
      <c r="IS29" s="134"/>
      <c r="IT29" s="134"/>
      <c r="IU29" s="134"/>
      <c r="IV29" s="134"/>
    </row>
    <row r="30" spans="1:256" s="36" customFormat="1" ht="16.5" customHeight="1">
      <c r="A30" s="11">
        <v>24</v>
      </c>
      <c r="B30" s="140" t="s">
        <v>45</v>
      </c>
      <c r="C30" s="141">
        <f t="shared" si="2"/>
        <v>43</v>
      </c>
      <c r="D30" s="142">
        <v>23</v>
      </c>
      <c r="E30" s="137">
        <v>1</v>
      </c>
      <c r="F30" s="142">
        <v>19</v>
      </c>
      <c r="G30" s="142">
        <v>0</v>
      </c>
      <c r="H30" s="142">
        <v>1080</v>
      </c>
      <c r="I30" s="137">
        <f t="shared" si="1"/>
        <v>46440</v>
      </c>
      <c r="J30" s="137">
        <f t="shared" si="3"/>
        <v>24840</v>
      </c>
      <c r="K30" s="137">
        <f t="shared" si="4"/>
        <v>1080</v>
      </c>
      <c r="L30" s="137">
        <f t="shared" si="5"/>
        <v>20520</v>
      </c>
      <c r="M30" s="137">
        <f t="shared" si="6"/>
        <v>0</v>
      </c>
      <c r="N30" s="137">
        <f t="shared" si="7"/>
        <v>25920</v>
      </c>
      <c r="O30" s="137">
        <f t="shared" si="8"/>
        <v>20520</v>
      </c>
      <c r="P30" s="137">
        <f t="shared" si="9"/>
        <v>46440</v>
      </c>
      <c r="Q30" s="137">
        <v>46440</v>
      </c>
      <c r="R30" s="137"/>
      <c r="S30" s="1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22"/>
      <c r="IP30" s="22"/>
      <c r="IQ30" s="22"/>
      <c r="IR30" s="134"/>
      <c r="IS30" s="134"/>
      <c r="IT30" s="134"/>
      <c r="IU30" s="134"/>
      <c r="IV30" s="134"/>
    </row>
    <row r="31" spans="1:256" s="36" customFormat="1" ht="16.5" customHeight="1">
      <c r="A31" s="11">
        <v>25</v>
      </c>
      <c r="B31" s="140" t="s">
        <v>46</v>
      </c>
      <c r="C31" s="141">
        <f t="shared" si="2"/>
        <v>140</v>
      </c>
      <c r="D31" s="142">
        <v>76</v>
      </c>
      <c r="E31" s="137">
        <v>1</v>
      </c>
      <c r="F31" s="142">
        <v>63</v>
      </c>
      <c r="G31" s="142">
        <v>0</v>
      </c>
      <c r="H31" s="142">
        <v>1080</v>
      </c>
      <c r="I31" s="137">
        <f t="shared" si="1"/>
        <v>151200</v>
      </c>
      <c r="J31" s="137">
        <f t="shared" si="3"/>
        <v>82080</v>
      </c>
      <c r="K31" s="137">
        <f t="shared" si="4"/>
        <v>1080</v>
      </c>
      <c r="L31" s="137">
        <f t="shared" si="5"/>
        <v>68040</v>
      </c>
      <c r="M31" s="137">
        <f t="shared" si="6"/>
        <v>0</v>
      </c>
      <c r="N31" s="137">
        <f t="shared" si="7"/>
        <v>83160</v>
      </c>
      <c r="O31" s="137">
        <f t="shared" si="8"/>
        <v>68040</v>
      </c>
      <c r="P31" s="137">
        <f t="shared" si="9"/>
        <v>151200</v>
      </c>
      <c r="Q31" s="137">
        <v>151200</v>
      </c>
      <c r="R31" s="137"/>
      <c r="S31" s="1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22"/>
      <c r="IP31" s="22"/>
      <c r="IQ31" s="22"/>
      <c r="IR31" s="134"/>
      <c r="IS31" s="134"/>
      <c r="IT31" s="134"/>
      <c r="IU31" s="134"/>
      <c r="IV31" s="134"/>
    </row>
    <row r="32" spans="1:256" s="36" customFormat="1" ht="16.5" customHeight="1">
      <c r="A32" s="11">
        <v>26</v>
      </c>
      <c r="B32" s="140" t="s">
        <v>47</v>
      </c>
      <c r="C32" s="141">
        <f t="shared" si="2"/>
        <v>82</v>
      </c>
      <c r="D32" s="142">
        <v>43</v>
      </c>
      <c r="E32" s="137">
        <v>0</v>
      </c>
      <c r="F32" s="142">
        <v>39</v>
      </c>
      <c r="G32" s="142">
        <v>0</v>
      </c>
      <c r="H32" s="142">
        <v>1080</v>
      </c>
      <c r="I32" s="137">
        <f t="shared" si="1"/>
        <v>88560</v>
      </c>
      <c r="J32" s="137">
        <f t="shared" si="3"/>
        <v>46440</v>
      </c>
      <c r="K32" s="137">
        <f t="shared" si="4"/>
        <v>0</v>
      </c>
      <c r="L32" s="137">
        <f t="shared" si="5"/>
        <v>42120</v>
      </c>
      <c r="M32" s="137">
        <f t="shared" si="6"/>
        <v>0</v>
      </c>
      <c r="N32" s="137">
        <f t="shared" si="7"/>
        <v>46440</v>
      </c>
      <c r="O32" s="137">
        <f t="shared" si="8"/>
        <v>42120</v>
      </c>
      <c r="P32" s="137">
        <f t="shared" si="9"/>
        <v>88560</v>
      </c>
      <c r="Q32" s="137">
        <v>88560</v>
      </c>
      <c r="R32" s="137"/>
      <c r="S32" s="1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22"/>
      <c r="IP32" s="22"/>
      <c r="IQ32" s="22"/>
      <c r="IR32" s="134"/>
      <c r="IS32" s="134"/>
      <c r="IT32" s="134"/>
      <c r="IU32" s="134"/>
      <c r="IV32" s="134"/>
    </row>
    <row r="33" spans="1:256" s="36" customFormat="1" ht="16.5" customHeight="1">
      <c r="A33" s="11">
        <v>27</v>
      </c>
      <c r="B33" s="140" t="s">
        <v>48</v>
      </c>
      <c r="C33" s="141">
        <f t="shared" si="2"/>
        <v>77</v>
      </c>
      <c r="D33" s="142">
        <v>38</v>
      </c>
      <c r="E33" s="137">
        <v>0</v>
      </c>
      <c r="F33" s="142">
        <v>39</v>
      </c>
      <c r="G33" s="142">
        <v>0</v>
      </c>
      <c r="H33" s="142">
        <v>1080</v>
      </c>
      <c r="I33" s="137">
        <f t="shared" si="1"/>
        <v>83160</v>
      </c>
      <c r="J33" s="137">
        <f t="shared" si="3"/>
        <v>41040</v>
      </c>
      <c r="K33" s="137">
        <f t="shared" si="4"/>
        <v>0</v>
      </c>
      <c r="L33" s="137">
        <f t="shared" si="5"/>
        <v>42120</v>
      </c>
      <c r="M33" s="137">
        <f t="shared" si="6"/>
        <v>0</v>
      </c>
      <c r="N33" s="137">
        <f t="shared" si="7"/>
        <v>41040</v>
      </c>
      <c r="O33" s="137">
        <f t="shared" si="8"/>
        <v>42120</v>
      </c>
      <c r="P33" s="137">
        <f t="shared" si="9"/>
        <v>83160</v>
      </c>
      <c r="Q33" s="137">
        <v>83160</v>
      </c>
      <c r="R33" s="137"/>
      <c r="S33" s="1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22"/>
      <c r="IP33" s="22"/>
      <c r="IQ33" s="22"/>
      <c r="IR33" s="134"/>
      <c r="IS33" s="134"/>
      <c r="IT33" s="134"/>
      <c r="IU33" s="134"/>
      <c r="IV33" s="134"/>
    </row>
    <row r="34" spans="1:256" s="36" customFormat="1" ht="16.5" customHeight="1">
      <c r="A34" s="11">
        <v>28</v>
      </c>
      <c r="B34" s="140" t="s">
        <v>49</v>
      </c>
      <c r="C34" s="141">
        <f t="shared" si="2"/>
        <v>43</v>
      </c>
      <c r="D34" s="142">
        <v>24</v>
      </c>
      <c r="E34" s="137">
        <v>0</v>
      </c>
      <c r="F34" s="142">
        <v>19</v>
      </c>
      <c r="G34" s="142">
        <v>0</v>
      </c>
      <c r="H34" s="142">
        <v>1080</v>
      </c>
      <c r="I34" s="137">
        <f t="shared" si="1"/>
        <v>46440</v>
      </c>
      <c r="J34" s="137">
        <f t="shared" si="3"/>
        <v>25920</v>
      </c>
      <c r="K34" s="137">
        <f t="shared" si="4"/>
        <v>0</v>
      </c>
      <c r="L34" s="137">
        <f t="shared" si="5"/>
        <v>20520</v>
      </c>
      <c r="M34" s="137">
        <f t="shared" si="6"/>
        <v>0</v>
      </c>
      <c r="N34" s="137">
        <f t="shared" si="7"/>
        <v>25920</v>
      </c>
      <c r="O34" s="137">
        <f t="shared" si="8"/>
        <v>20520</v>
      </c>
      <c r="P34" s="137">
        <f t="shared" si="9"/>
        <v>46440</v>
      </c>
      <c r="Q34" s="137">
        <v>46440</v>
      </c>
      <c r="R34" s="137"/>
      <c r="S34" s="1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22"/>
      <c r="IP34" s="22"/>
      <c r="IQ34" s="22"/>
      <c r="IR34" s="134"/>
      <c r="IS34" s="134"/>
      <c r="IT34" s="134"/>
      <c r="IU34" s="134"/>
      <c r="IV34" s="134"/>
    </row>
    <row r="35" spans="1:256" s="36" customFormat="1" ht="16.5" customHeight="1">
      <c r="A35" s="11">
        <v>29</v>
      </c>
      <c r="B35" s="140" t="s">
        <v>50</v>
      </c>
      <c r="C35" s="141">
        <f t="shared" si="2"/>
        <v>448</v>
      </c>
      <c r="D35" s="142">
        <v>248</v>
      </c>
      <c r="E35" s="137">
        <v>1</v>
      </c>
      <c r="F35" s="142">
        <v>199</v>
      </c>
      <c r="G35" s="142">
        <v>0</v>
      </c>
      <c r="H35" s="142">
        <v>1080</v>
      </c>
      <c r="I35" s="137">
        <f t="shared" si="1"/>
        <v>483840</v>
      </c>
      <c r="J35" s="137">
        <f t="shared" si="3"/>
        <v>267840</v>
      </c>
      <c r="K35" s="137">
        <f t="shared" si="4"/>
        <v>1080</v>
      </c>
      <c r="L35" s="137">
        <f t="shared" si="5"/>
        <v>214920</v>
      </c>
      <c r="M35" s="137">
        <f t="shared" si="6"/>
        <v>0</v>
      </c>
      <c r="N35" s="137">
        <f t="shared" si="7"/>
        <v>268920</v>
      </c>
      <c r="O35" s="137">
        <f t="shared" si="8"/>
        <v>214920</v>
      </c>
      <c r="P35" s="137">
        <f t="shared" si="9"/>
        <v>483840</v>
      </c>
      <c r="Q35" s="137">
        <v>214920</v>
      </c>
      <c r="R35" s="137">
        <v>268920</v>
      </c>
      <c r="S35" s="1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22"/>
      <c r="IP35" s="22"/>
      <c r="IQ35" s="22"/>
      <c r="IR35" s="134"/>
      <c r="IS35" s="134"/>
      <c r="IT35" s="134"/>
      <c r="IU35" s="134"/>
      <c r="IV35" s="134"/>
    </row>
    <row r="36" spans="1:256" s="36" customFormat="1" ht="16.5" customHeight="1">
      <c r="A36" s="11">
        <v>30</v>
      </c>
      <c r="B36" s="140" t="s">
        <v>51</v>
      </c>
      <c r="C36" s="141">
        <f t="shared" si="2"/>
        <v>44</v>
      </c>
      <c r="D36" s="142">
        <v>25</v>
      </c>
      <c r="E36" s="137">
        <v>0</v>
      </c>
      <c r="F36" s="142">
        <v>19</v>
      </c>
      <c r="G36" s="142">
        <v>0</v>
      </c>
      <c r="H36" s="142">
        <v>1080</v>
      </c>
      <c r="I36" s="137">
        <f t="shared" si="1"/>
        <v>47520</v>
      </c>
      <c r="J36" s="137">
        <f t="shared" si="3"/>
        <v>27000</v>
      </c>
      <c r="K36" s="137">
        <f t="shared" si="4"/>
        <v>0</v>
      </c>
      <c r="L36" s="137">
        <f t="shared" si="5"/>
        <v>20520</v>
      </c>
      <c r="M36" s="137">
        <f t="shared" si="6"/>
        <v>0</v>
      </c>
      <c r="N36" s="137">
        <f t="shared" si="7"/>
        <v>27000</v>
      </c>
      <c r="O36" s="137">
        <f t="shared" si="8"/>
        <v>20520</v>
      </c>
      <c r="P36" s="137">
        <f t="shared" si="9"/>
        <v>47520</v>
      </c>
      <c r="Q36" s="137">
        <v>47520</v>
      </c>
      <c r="R36" s="137"/>
      <c r="S36" s="1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22"/>
      <c r="IP36" s="22"/>
      <c r="IQ36" s="22"/>
      <c r="IR36" s="134"/>
      <c r="IS36" s="134"/>
      <c r="IT36" s="134"/>
      <c r="IU36" s="134"/>
      <c r="IV36" s="134"/>
    </row>
    <row r="37" spans="1:256" s="36" customFormat="1" ht="16.5" customHeight="1">
      <c r="A37" s="11">
        <v>31</v>
      </c>
      <c r="B37" s="140" t="s">
        <v>52</v>
      </c>
      <c r="C37" s="141">
        <f t="shared" si="2"/>
        <v>169</v>
      </c>
      <c r="D37" s="142">
        <v>87</v>
      </c>
      <c r="E37" s="137">
        <v>0</v>
      </c>
      <c r="F37" s="142">
        <v>82</v>
      </c>
      <c r="G37" s="142">
        <v>0</v>
      </c>
      <c r="H37" s="142">
        <v>1080</v>
      </c>
      <c r="I37" s="137">
        <f t="shared" si="1"/>
        <v>182520</v>
      </c>
      <c r="J37" s="137">
        <f t="shared" si="3"/>
        <v>93960</v>
      </c>
      <c r="K37" s="137">
        <f t="shared" si="4"/>
        <v>0</v>
      </c>
      <c r="L37" s="137">
        <f t="shared" si="5"/>
        <v>88560</v>
      </c>
      <c r="M37" s="137">
        <f t="shared" si="6"/>
        <v>0</v>
      </c>
      <c r="N37" s="137">
        <f t="shared" si="7"/>
        <v>93960</v>
      </c>
      <c r="O37" s="137">
        <f t="shared" si="8"/>
        <v>88560</v>
      </c>
      <c r="P37" s="137">
        <f t="shared" si="9"/>
        <v>182520</v>
      </c>
      <c r="Q37" s="137">
        <v>182520</v>
      </c>
      <c r="R37" s="137"/>
      <c r="S37" s="1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22"/>
      <c r="IP37" s="22"/>
      <c r="IQ37" s="22"/>
      <c r="IR37" s="134"/>
      <c r="IS37" s="134"/>
      <c r="IT37" s="134"/>
      <c r="IU37" s="134"/>
      <c r="IV37" s="134"/>
    </row>
    <row r="38" spans="1:256" s="36" customFormat="1" ht="16.5" customHeight="1">
      <c r="A38" s="11">
        <v>32</v>
      </c>
      <c r="B38" s="140" t="s">
        <v>53</v>
      </c>
      <c r="C38" s="141">
        <f t="shared" si="2"/>
        <v>150</v>
      </c>
      <c r="D38" s="142">
        <v>79</v>
      </c>
      <c r="E38" s="137">
        <v>0</v>
      </c>
      <c r="F38" s="142">
        <v>71</v>
      </c>
      <c r="G38" s="142">
        <v>0</v>
      </c>
      <c r="H38" s="142">
        <v>1080</v>
      </c>
      <c r="I38" s="137">
        <f t="shared" si="1"/>
        <v>162000</v>
      </c>
      <c r="J38" s="137">
        <f t="shared" si="3"/>
        <v>85320</v>
      </c>
      <c r="K38" s="137">
        <f t="shared" si="4"/>
        <v>0</v>
      </c>
      <c r="L38" s="137">
        <f t="shared" si="5"/>
        <v>76680</v>
      </c>
      <c r="M38" s="137">
        <f t="shared" si="6"/>
        <v>0</v>
      </c>
      <c r="N38" s="137">
        <f t="shared" si="7"/>
        <v>85320</v>
      </c>
      <c r="O38" s="137">
        <f t="shared" si="8"/>
        <v>76680</v>
      </c>
      <c r="P38" s="137">
        <f t="shared" si="9"/>
        <v>162000</v>
      </c>
      <c r="Q38" s="137">
        <v>162000</v>
      </c>
      <c r="R38" s="137"/>
      <c r="S38" s="1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22"/>
      <c r="IP38" s="22"/>
      <c r="IQ38" s="22"/>
      <c r="IR38" s="134"/>
      <c r="IS38" s="134"/>
      <c r="IT38" s="134"/>
      <c r="IU38" s="134"/>
      <c r="IV38" s="134"/>
    </row>
    <row r="39" spans="1:256" s="36" customFormat="1" ht="16.5" customHeight="1">
      <c r="A39" s="11">
        <v>33</v>
      </c>
      <c r="B39" s="140" t="s">
        <v>54</v>
      </c>
      <c r="C39" s="141">
        <f t="shared" si="2"/>
        <v>145</v>
      </c>
      <c r="D39" s="142">
        <v>88</v>
      </c>
      <c r="E39" s="137">
        <v>0</v>
      </c>
      <c r="F39" s="142">
        <v>57</v>
      </c>
      <c r="G39" s="142">
        <v>0</v>
      </c>
      <c r="H39" s="142">
        <v>1080</v>
      </c>
      <c r="I39" s="137">
        <f t="shared" si="1"/>
        <v>156600</v>
      </c>
      <c r="J39" s="137">
        <f t="shared" si="3"/>
        <v>95040</v>
      </c>
      <c r="K39" s="137">
        <f t="shared" si="4"/>
        <v>0</v>
      </c>
      <c r="L39" s="137">
        <f t="shared" si="5"/>
        <v>61560</v>
      </c>
      <c r="M39" s="137">
        <f t="shared" si="6"/>
        <v>0</v>
      </c>
      <c r="N39" s="137">
        <f t="shared" si="7"/>
        <v>95040</v>
      </c>
      <c r="O39" s="137">
        <f t="shared" si="8"/>
        <v>61560</v>
      </c>
      <c r="P39" s="137">
        <f t="shared" si="9"/>
        <v>156600</v>
      </c>
      <c r="Q39" s="137">
        <v>156600</v>
      </c>
      <c r="R39" s="137"/>
      <c r="S39" s="1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22"/>
      <c r="IP39" s="22"/>
      <c r="IQ39" s="22"/>
      <c r="IR39" s="134"/>
      <c r="IS39" s="134"/>
      <c r="IT39" s="134"/>
      <c r="IU39" s="134"/>
      <c r="IV39" s="134"/>
    </row>
    <row r="40" spans="1:256" s="36" customFormat="1" ht="16.5" customHeight="1">
      <c r="A40" s="11">
        <v>34</v>
      </c>
      <c r="B40" s="140" t="s">
        <v>55</v>
      </c>
      <c r="C40" s="141">
        <f t="shared" si="2"/>
        <v>179</v>
      </c>
      <c r="D40" s="142">
        <v>97</v>
      </c>
      <c r="E40" s="137">
        <v>0</v>
      </c>
      <c r="F40" s="142">
        <v>82</v>
      </c>
      <c r="G40" s="142">
        <v>0</v>
      </c>
      <c r="H40" s="142">
        <v>1080</v>
      </c>
      <c r="I40" s="137">
        <f t="shared" si="1"/>
        <v>193320</v>
      </c>
      <c r="J40" s="137">
        <f t="shared" si="3"/>
        <v>104760</v>
      </c>
      <c r="K40" s="137">
        <f t="shared" si="4"/>
        <v>0</v>
      </c>
      <c r="L40" s="137">
        <f t="shared" si="5"/>
        <v>88560</v>
      </c>
      <c r="M40" s="137">
        <f t="shared" si="6"/>
        <v>0</v>
      </c>
      <c r="N40" s="137">
        <f t="shared" si="7"/>
        <v>104760</v>
      </c>
      <c r="O40" s="137">
        <f t="shared" si="8"/>
        <v>88560</v>
      </c>
      <c r="P40" s="137">
        <f t="shared" si="9"/>
        <v>193320</v>
      </c>
      <c r="Q40" s="137">
        <v>193320</v>
      </c>
      <c r="R40" s="137"/>
      <c r="S40" s="1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22"/>
      <c r="IP40" s="22"/>
      <c r="IQ40" s="22"/>
      <c r="IR40" s="134"/>
      <c r="IS40" s="134"/>
      <c r="IT40" s="134"/>
      <c r="IU40" s="134"/>
      <c r="IV40" s="134"/>
    </row>
    <row r="41" spans="1:256" s="36" customFormat="1" ht="16.5" customHeight="1">
      <c r="A41" s="11">
        <v>35</v>
      </c>
      <c r="B41" s="140" t="s">
        <v>56</v>
      </c>
      <c r="C41" s="141">
        <f t="shared" si="2"/>
        <v>258</v>
      </c>
      <c r="D41" s="142">
        <v>134</v>
      </c>
      <c r="E41" s="137">
        <v>0</v>
      </c>
      <c r="F41" s="142">
        <v>124</v>
      </c>
      <c r="G41" s="142">
        <v>0</v>
      </c>
      <c r="H41" s="142">
        <v>1080</v>
      </c>
      <c r="I41" s="137">
        <f t="shared" si="1"/>
        <v>278640</v>
      </c>
      <c r="J41" s="137">
        <f t="shared" si="3"/>
        <v>144720</v>
      </c>
      <c r="K41" s="137">
        <f t="shared" si="4"/>
        <v>0</v>
      </c>
      <c r="L41" s="137">
        <f t="shared" si="5"/>
        <v>133920</v>
      </c>
      <c r="M41" s="137">
        <f t="shared" si="6"/>
        <v>0</v>
      </c>
      <c r="N41" s="137">
        <f t="shared" si="7"/>
        <v>144720</v>
      </c>
      <c r="O41" s="137">
        <f t="shared" si="8"/>
        <v>133920</v>
      </c>
      <c r="P41" s="137">
        <f t="shared" si="9"/>
        <v>278640</v>
      </c>
      <c r="Q41" s="137">
        <v>133920</v>
      </c>
      <c r="R41" s="137">
        <v>144720</v>
      </c>
      <c r="S41" s="1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22"/>
      <c r="IP41" s="22"/>
      <c r="IQ41" s="22"/>
      <c r="IR41" s="134"/>
      <c r="IS41" s="134"/>
      <c r="IT41" s="134"/>
      <c r="IU41" s="134"/>
      <c r="IV41" s="134"/>
    </row>
    <row r="42" spans="1:256" s="36" customFormat="1" ht="16.5" customHeight="1">
      <c r="A42" s="11">
        <v>36</v>
      </c>
      <c r="B42" s="140" t="s">
        <v>57</v>
      </c>
      <c r="C42" s="141">
        <f t="shared" si="2"/>
        <v>40</v>
      </c>
      <c r="D42" s="142">
        <v>15</v>
      </c>
      <c r="E42" s="137">
        <v>0</v>
      </c>
      <c r="F42" s="142">
        <v>25</v>
      </c>
      <c r="G42" s="142">
        <v>0</v>
      </c>
      <c r="H42" s="142">
        <v>1080</v>
      </c>
      <c r="I42" s="137">
        <f t="shared" si="1"/>
        <v>43200</v>
      </c>
      <c r="J42" s="137">
        <f t="shared" si="3"/>
        <v>16200</v>
      </c>
      <c r="K42" s="137">
        <f t="shared" si="4"/>
        <v>0</v>
      </c>
      <c r="L42" s="137">
        <f t="shared" si="5"/>
        <v>27000</v>
      </c>
      <c r="M42" s="137">
        <f t="shared" si="6"/>
        <v>0</v>
      </c>
      <c r="N42" s="137">
        <f t="shared" si="7"/>
        <v>16200</v>
      </c>
      <c r="O42" s="137">
        <f t="shared" si="8"/>
        <v>27000</v>
      </c>
      <c r="P42" s="137">
        <f t="shared" si="9"/>
        <v>43200</v>
      </c>
      <c r="Q42" s="137">
        <v>43200</v>
      </c>
      <c r="R42" s="137"/>
      <c r="S42" s="1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22"/>
      <c r="IP42" s="22"/>
      <c r="IQ42" s="22"/>
      <c r="IR42" s="134"/>
      <c r="IS42" s="134"/>
      <c r="IT42" s="134"/>
      <c r="IU42" s="134"/>
      <c r="IV42" s="134"/>
    </row>
    <row r="43" spans="1:256" s="36" customFormat="1" ht="16.5" customHeight="1">
      <c r="A43" s="11">
        <v>37</v>
      </c>
      <c r="B43" s="140" t="s">
        <v>58</v>
      </c>
      <c r="C43" s="141">
        <f t="shared" si="2"/>
        <v>158</v>
      </c>
      <c r="D43" s="142">
        <v>79</v>
      </c>
      <c r="E43" s="137">
        <v>0</v>
      </c>
      <c r="F43" s="142">
        <v>78</v>
      </c>
      <c r="G43" s="142">
        <v>1</v>
      </c>
      <c r="H43" s="142">
        <v>1080</v>
      </c>
      <c r="I43" s="137">
        <f t="shared" si="1"/>
        <v>170640</v>
      </c>
      <c r="J43" s="137">
        <f t="shared" si="3"/>
        <v>85320</v>
      </c>
      <c r="K43" s="137">
        <f t="shared" si="4"/>
        <v>0</v>
      </c>
      <c r="L43" s="137">
        <f t="shared" si="5"/>
        <v>84240</v>
      </c>
      <c r="M43" s="137">
        <f t="shared" si="6"/>
        <v>1080</v>
      </c>
      <c r="N43" s="137">
        <f t="shared" si="7"/>
        <v>85320</v>
      </c>
      <c r="O43" s="137">
        <f t="shared" si="8"/>
        <v>85320</v>
      </c>
      <c r="P43" s="137">
        <f t="shared" si="9"/>
        <v>170640</v>
      </c>
      <c r="Q43" s="137">
        <v>170640</v>
      </c>
      <c r="R43" s="137"/>
      <c r="S43" s="1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22"/>
      <c r="IP43" s="22"/>
      <c r="IQ43" s="22"/>
      <c r="IR43" s="134"/>
      <c r="IS43" s="134"/>
      <c r="IT43" s="134"/>
      <c r="IU43" s="134"/>
      <c r="IV43" s="134"/>
    </row>
    <row r="44" spans="1:256" s="36" customFormat="1" ht="16.5" customHeight="1">
      <c r="A44" s="11">
        <v>38</v>
      </c>
      <c r="B44" s="140" t="s">
        <v>59</v>
      </c>
      <c r="C44" s="141">
        <f t="shared" si="2"/>
        <v>192</v>
      </c>
      <c r="D44" s="142">
        <v>102</v>
      </c>
      <c r="E44" s="137">
        <v>0</v>
      </c>
      <c r="F44" s="142">
        <v>90</v>
      </c>
      <c r="G44" s="142">
        <v>0</v>
      </c>
      <c r="H44" s="142">
        <v>1080</v>
      </c>
      <c r="I44" s="137">
        <f t="shared" si="1"/>
        <v>207360</v>
      </c>
      <c r="J44" s="137">
        <f t="shared" si="3"/>
        <v>110160</v>
      </c>
      <c r="K44" s="137">
        <f t="shared" si="4"/>
        <v>0</v>
      </c>
      <c r="L44" s="137">
        <f t="shared" si="5"/>
        <v>97200</v>
      </c>
      <c r="M44" s="137">
        <f t="shared" si="6"/>
        <v>0</v>
      </c>
      <c r="N44" s="137">
        <f t="shared" si="7"/>
        <v>110160</v>
      </c>
      <c r="O44" s="137">
        <f t="shared" si="8"/>
        <v>97200</v>
      </c>
      <c r="P44" s="137">
        <f t="shared" si="9"/>
        <v>207360</v>
      </c>
      <c r="Q44" s="137">
        <v>97200</v>
      </c>
      <c r="R44" s="137">
        <v>110160</v>
      </c>
      <c r="S44" s="1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22"/>
      <c r="IP44" s="22"/>
      <c r="IQ44" s="22"/>
      <c r="IR44" s="134"/>
      <c r="IS44" s="134"/>
      <c r="IT44" s="134"/>
      <c r="IU44" s="134"/>
      <c r="IV44" s="134"/>
    </row>
    <row r="45" spans="1:256" s="36" customFormat="1" ht="16.5" customHeight="1">
      <c r="A45" s="11">
        <v>39</v>
      </c>
      <c r="B45" s="140" t="s">
        <v>60</v>
      </c>
      <c r="C45" s="141">
        <f t="shared" si="2"/>
        <v>152</v>
      </c>
      <c r="D45" s="142">
        <v>87</v>
      </c>
      <c r="E45" s="137">
        <v>0</v>
      </c>
      <c r="F45" s="142">
        <v>65</v>
      </c>
      <c r="G45" s="142">
        <v>0</v>
      </c>
      <c r="H45" s="142">
        <v>1080</v>
      </c>
      <c r="I45" s="137">
        <f t="shared" si="1"/>
        <v>164160</v>
      </c>
      <c r="J45" s="137">
        <f t="shared" si="3"/>
        <v>93960</v>
      </c>
      <c r="K45" s="137">
        <f t="shared" si="4"/>
        <v>0</v>
      </c>
      <c r="L45" s="137">
        <f t="shared" si="5"/>
        <v>70200</v>
      </c>
      <c r="M45" s="137">
        <f t="shared" si="6"/>
        <v>0</v>
      </c>
      <c r="N45" s="137">
        <f t="shared" si="7"/>
        <v>93960</v>
      </c>
      <c r="O45" s="137">
        <f t="shared" si="8"/>
        <v>70200</v>
      </c>
      <c r="P45" s="137">
        <f t="shared" si="9"/>
        <v>164160</v>
      </c>
      <c r="Q45" s="137">
        <v>164160</v>
      </c>
      <c r="R45" s="137"/>
      <c r="S45" s="1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22"/>
      <c r="IP45" s="22"/>
      <c r="IQ45" s="22"/>
      <c r="IR45" s="134"/>
      <c r="IS45" s="134"/>
      <c r="IT45" s="134"/>
      <c r="IU45" s="134"/>
      <c r="IV45" s="134"/>
    </row>
    <row r="46" spans="1:256" s="36" customFormat="1" ht="16.5" customHeight="1">
      <c r="A46" s="11">
        <v>40</v>
      </c>
      <c r="B46" s="140" t="s">
        <v>61</v>
      </c>
      <c r="C46" s="141">
        <f t="shared" si="2"/>
        <v>254</v>
      </c>
      <c r="D46" s="142">
        <v>136</v>
      </c>
      <c r="E46" s="137">
        <v>0</v>
      </c>
      <c r="F46" s="142">
        <v>117</v>
      </c>
      <c r="G46" s="142">
        <v>1</v>
      </c>
      <c r="H46" s="142">
        <v>1080</v>
      </c>
      <c r="I46" s="137">
        <f t="shared" si="1"/>
        <v>274320</v>
      </c>
      <c r="J46" s="137">
        <f t="shared" si="3"/>
        <v>146880</v>
      </c>
      <c r="K46" s="137">
        <f t="shared" si="4"/>
        <v>0</v>
      </c>
      <c r="L46" s="137">
        <f t="shared" si="5"/>
        <v>126360</v>
      </c>
      <c r="M46" s="137">
        <f t="shared" si="6"/>
        <v>1080</v>
      </c>
      <c r="N46" s="137">
        <f t="shared" si="7"/>
        <v>146880</v>
      </c>
      <c r="O46" s="137">
        <f t="shared" si="8"/>
        <v>127440</v>
      </c>
      <c r="P46" s="137">
        <f t="shared" si="9"/>
        <v>274320</v>
      </c>
      <c r="Q46" s="137">
        <v>274320</v>
      </c>
      <c r="R46" s="137"/>
      <c r="S46" s="1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22"/>
      <c r="IP46" s="22"/>
      <c r="IQ46" s="22"/>
      <c r="IR46" s="134"/>
      <c r="IS46" s="134"/>
      <c r="IT46" s="134"/>
      <c r="IU46" s="134"/>
      <c r="IV46" s="134"/>
    </row>
    <row r="47" spans="1:256" s="36" customFormat="1" ht="16.5" customHeight="1">
      <c r="A47" s="11">
        <v>41</v>
      </c>
      <c r="B47" s="140" t="s">
        <v>62</v>
      </c>
      <c r="C47" s="141">
        <f t="shared" si="2"/>
        <v>128</v>
      </c>
      <c r="D47" s="142">
        <v>72</v>
      </c>
      <c r="E47" s="137">
        <v>2</v>
      </c>
      <c r="F47" s="142">
        <v>54</v>
      </c>
      <c r="G47" s="142">
        <v>0</v>
      </c>
      <c r="H47" s="142">
        <v>1080</v>
      </c>
      <c r="I47" s="137">
        <f t="shared" si="1"/>
        <v>138240</v>
      </c>
      <c r="J47" s="137">
        <f t="shared" si="3"/>
        <v>77760</v>
      </c>
      <c r="K47" s="137">
        <f t="shared" si="4"/>
        <v>2160</v>
      </c>
      <c r="L47" s="137">
        <f t="shared" si="5"/>
        <v>58320</v>
      </c>
      <c r="M47" s="137">
        <f t="shared" si="6"/>
        <v>0</v>
      </c>
      <c r="N47" s="137">
        <f t="shared" si="7"/>
        <v>79920</v>
      </c>
      <c r="O47" s="137">
        <f t="shared" si="8"/>
        <v>58320</v>
      </c>
      <c r="P47" s="137">
        <f t="shared" si="9"/>
        <v>138240</v>
      </c>
      <c r="Q47" s="137">
        <v>138240</v>
      </c>
      <c r="R47" s="137"/>
      <c r="S47" s="1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22"/>
      <c r="IP47" s="22"/>
      <c r="IQ47" s="22"/>
      <c r="IR47" s="134"/>
      <c r="IS47" s="134"/>
      <c r="IT47" s="134"/>
      <c r="IU47" s="134"/>
      <c r="IV47" s="134"/>
    </row>
    <row r="48" spans="1:256" s="36" customFormat="1" ht="16.5" customHeight="1">
      <c r="A48" s="11">
        <v>42</v>
      </c>
      <c r="B48" s="140" t="s">
        <v>63</v>
      </c>
      <c r="C48" s="141">
        <f t="shared" si="2"/>
        <v>75</v>
      </c>
      <c r="D48" s="142">
        <v>43</v>
      </c>
      <c r="E48" s="137">
        <v>0</v>
      </c>
      <c r="F48" s="142">
        <v>31</v>
      </c>
      <c r="G48" s="142">
        <v>1</v>
      </c>
      <c r="H48" s="142">
        <v>1080</v>
      </c>
      <c r="I48" s="137">
        <f t="shared" si="1"/>
        <v>81000</v>
      </c>
      <c r="J48" s="137">
        <f t="shared" si="3"/>
        <v>46440</v>
      </c>
      <c r="K48" s="137">
        <f t="shared" si="4"/>
        <v>0</v>
      </c>
      <c r="L48" s="137">
        <f t="shared" si="5"/>
        <v>33480</v>
      </c>
      <c r="M48" s="137">
        <f t="shared" si="6"/>
        <v>1080</v>
      </c>
      <c r="N48" s="137">
        <f t="shared" si="7"/>
        <v>46440</v>
      </c>
      <c r="O48" s="137">
        <f t="shared" si="8"/>
        <v>34560</v>
      </c>
      <c r="P48" s="137">
        <f t="shared" si="9"/>
        <v>81000</v>
      </c>
      <c r="Q48" s="137">
        <v>81000</v>
      </c>
      <c r="R48" s="137"/>
      <c r="S48" s="1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22"/>
      <c r="IP48" s="22"/>
      <c r="IQ48" s="22"/>
      <c r="IR48" s="134"/>
      <c r="IS48" s="134"/>
      <c r="IT48" s="134"/>
      <c r="IU48" s="134"/>
      <c r="IV48" s="134"/>
    </row>
    <row r="49" spans="1:256" s="36" customFormat="1" ht="16.5" customHeight="1">
      <c r="A49" s="11">
        <v>43</v>
      </c>
      <c r="B49" s="140" t="s">
        <v>64</v>
      </c>
      <c r="C49" s="141">
        <f t="shared" si="2"/>
        <v>953</v>
      </c>
      <c r="D49" s="142">
        <v>492</v>
      </c>
      <c r="E49" s="137">
        <v>4</v>
      </c>
      <c r="F49" s="142">
        <v>453</v>
      </c>
      <c r="G49" s="142">
        <v>4</v>
      </c>
      <c r="H49" s="142">
        <v>1080</v>
      </c>
      <c r="I49" s="137">
        <f t="shared" si="1"/>
        <v>1029240</v>
      </c>
      <c r="J49" s="137">
        <f t="shared" si="3"/>
        <v>531360</v>
      </c>
      <c r="K49" s="137">
        <f t="shared" si="4"/>
        <v>4320</v>
      </c>
      <c r="L49" s="137">
        <f t="shared" si="5"/>
        <v>489240</v>
      </c>
      <c r="M49" s="137">
        <f t="shared" si="6"/>
        <v>4320</v>
      </c>
      <c r="N49" s="137">
        <f t="shared" si="7"/>
        <v>535680</v>
      </c>
      <c r="O49" s="137">
        <f t="shared" si="8"/>
        <v>493560</v>
      </c>
      <c r="P49" s="137">
        <f t="shared" si="9"/>
        <v>1029240</v>
      </c>
      <c r="Q49" s="137">
        <v>628656</v>
      </c>
      <c r="R49" s="137">
        <v>400584</v>
      </c>
      <c r="S49" s="1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22"/>
      <c r="IP49" s="22"/>
      <c r="IQ49" s="22"/>
      <c r="IR49" s="134"/>
      <c r="IS49" s="134"/>
      <c r="IT49" s="134"/>
      <c r="IU49" s="134"/>
      <c r="IV49" s="134"/>
    </row>
    <row r="50" spans="1:256" s="36" customFormat="1" ht="16.5" customHeight="1">
      <c r="A50" s="11">
        <v>44</v>
      </c>
      <c r="B50" s="140" t="s">
        <v>65</v>
      </c>
      <c r="C50" s="141">
        <f t="shared" si="2"/>
        <v>34</v>
      </c>
      <c r="D50" s="142">
        <v>17</v>
      </c>
      <c r="E50" s="137">
        <v>0</v>
      </c>
      <c r="F50" s="142">
        <v>17</v>
      </c>
      <c r="G50" s="142">
        <v>0</v>
      </c>
      <c r="H50" s="142">
        <v>1080</v>
      </c>
      <c r="I50" s="137">
        <f t="shared" si="1"/>
        <v>36720</v>
      </c>
      <c r="J50" s="137">
        <f t="shared" si="3"/>
        <v>18360</v>
      </c>
      <c r="K50" s="137">
        <f t="shared" si="4"/>
        <v>0</v>
      </c>
      <c r="L50" s="137">
        <f t="shared" si="5"/>
        <v>18360</v>
      </c>
      <c r="M50" s="137">
        <f t="shared" si="6"/>
        <v>0</v>
      </c>
      <c r="N50" s="137">
        <f t="shared" si="7"/>
        <v>18360</v>
      </c>
      <c r="O50" s="137">
        <f t="shared" si="8"/>
        <v>18360</v>
      </c>
      <c r="P50" s="137">
        <f t="shared" si="9"/>
        <v>36720</v>
      </c>
      <c r="Q50" s="137">
        <v>36720</v>
      </c>
      <c r="R50" s="137"/>
      <c r="S50" s="1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22"/>
      <c r="IP50" s="22"/>
      <c r="IQ50" s="22"/>
      <c r="IR50" s="134"/>
      <c r="IS50" s="134"/>
      <c r="IT50" s="134"/>
      <c r="IU50" s="134"/>
      <c r="IV50" s="134"/>
    </row>
  </sheetData>
  <sheetProtection/>
  <mergeCells count="11">
    <mergeCell ref="B2:S2"/>
    <mergeCell ref="B3:S3"/>
    <mergeCell ref="C4:G4"/>
    <mergeCell ref="I4:M4"/>
    <mergeCell ref="P4:R4"/>
    <mergeCell ref="A4:A5"/>
    <mergeCell ref="B4:B5"/>
    <mergeCell ref="H4:H5"/>
    <mergeCell ref="N4:N5"/>
    <mergeCell ref="O4:O5"/>
    <mergeCell ref="S4:S5"/>
  </mergeCells>
  <printOptions horizontalCentered="1"/>
  <pageMargins left="0.3541666666666667" right="0.3541666666666667" top="0.9840277777777777" bottom="0.9840277777777777" header="0.5118055555555555" footer="0.5118055555555555"/>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sheetPr>
    <tabColor rgb="FFFFFF00"/>
  </sheetPr>
  <dimension ref="A1:AD57"/>
  <sheetViews>
    <sheetView showZeros="0" zoomScaleSheetLayoutView="100" workbookViewId="0" topLeftCell="A1">
      <selection activeCell="AE14" sqref="AE14"/>
    </sheetView>
  </sheetViews>
  <sheetFormatPr defaultColWidth="10.28125" defaultRowHeight="12"/>
  <cols>
    <col min="1" max="1" width="6.57421875" style="71" customWidth="1"/>
    <col min="2" max="2" width="14.7109375" style="71" customWidth="1"/>
    <col min="3" max="3" width="6.57421875" style="71" customWidth="1"/>
    <col min="4" max="4" width="5.8515625" style="107" customWidth="1"/>
    <col min="5" max="5" width="5.421875" style="88" customWidth="1"/>
    <col min="6" max="6" width="5.7109375" style="88" customWidth="1"/>
    <col min="7" max="7" width="5.8515625" style="88" customWidth="1"/>
    <col min="8" max="8" width="5.140625" style="88" customWidth="1"/>
    <col min="9" max="9" width="5.57421875" style="88" customWidth="1"/>
    <col min="10" max="14" width="5.28125" style="88" customWidth="1"/>
    <col min="15" max="16" width="6.57421875" style="107" customWidth="1"/>
    <col min="17" max="17" width="7.8515625" style="107" customWidth="1"/>
    <col min="18" max="18" width="9.28125" style="107" customWidth="1"/>
    <col min="19" max="19" width="7.28125" style="107" customWidth="1"/>
    <col min="20" max="20" width="8.28125" style="107" customWidth="1"/>
    <col min="21" max="23" width="6.7109375" style="88" customWidth="1"/>
    <col min="24" max="24" width="8.140625" style="88" customWidth="1"/>
    <col min="25" max="25" width="7.57421875" style="88" customWidth="1"/>
    <col min="26" max="26" width="8.421875" style="107" customWidth="1"/>
    <col min="27" max="27" width="9.7109375" style="107" customWidth="1"/>
    <col min="28" max="28" width="9.28125" style="107" customWidth="1"/>
    <col min="29" max="29" width="7.28125" style="108" customWidth="1"/>
    <col min="30" max="16384" width="10.28125" style="71" customWidth="1"/>
  </cols>
  <sheetData>
    <row r="1" ht="16.5" customHeight="1">
      <c r="A1" s="71" t="s">
        <v>66</v>
      </c>
    </row>
    <row r="2" spans="2:29" ht="24" customHeight="1">
      <c r="B2" s="109" t="s">
        <v>67</v>
      </c>
      <c r="C2" s="109"/>
      <c r="D2" s="110"/>
      <c r="E2" s="111"/>
      <c r="F2" s="111"/>
      <c r="G2" s="111"/>
      <c r="H2" s="111"/>
      <c r="I2" s="111"/>
      <c r="J2" s="111"/>
      <c r="K2" s="111"/>
      <c r="L2" s="111"/>
      <c r="M2" s="111"/>
      <c r="N2" s="111"/>
      <c r="O2" s="110"/>
      <c r="P2" s="110"/>
      <c r="Q2" s="110"/>
      <c r="R2" s="110"/>
      <c r="S2" s="110"/>
      <c r="T2" s="110"/>
      <c r="U2" s="111"/>
      <c r="V2" s="111"/>
      <c r="W2" s="111"/>
      <c r="X2" s="111"/>
      <c r="Y2" s="111"/>
      <c r="Z2" s="110"/>
      <c r="AA2" s="110"/>
      <c r="AB2" s="110"/>
      <c r="AC2" s="110"/>
    </row>
    <row r="3" spans="2:29" s="71" customFormat="1" ht="17.25" customHeight="1">
      <c r="B3" s="39"/>
      <c r="C3" s="39"/>
      <c r="D3" s="39"/>
      <c r="E3" s="40"/>
      <c r="F3" s="40"/>
      <c r="G3" s="40"/>
      <c r="H3" s="40"/>
      <c r="I3" s="40"/>
      <c r="J3" s="40"/>
      <c r="K3" s="40"/>
      <c r="L3" s="40"/>
      <c r="M3" s="40"/>
      <c r="N3" s="40"/>
      <c r="O3" s="39"/>
      <c r="P3" s="87"/>
      <c r="Q3" s="87"/>
      <c r="R3" s="56"/>
      <c r="S3" s="56"/>
      <c r="U3" s="88"/>
      <c r="V3" s="88"/>
      <c r="W3" s="88"/>
      <c r="X3" s="88"/>
      <c r="Y3" s="88"/>
      <c r="Z3" s="90"/>
      <c r="AA3" s="90"/>
      <c r="AB3" s="90" t="s">
        <v>68</v>
      </c>
      <c r="AC3" s="90"/>
    </row>
    <row r="4" spans="1:29" s="71" customFormat="1" ht="25.5" customHeight="1">
      <c r="A4" s="41" t="s">
        <v>3</v>
      </c>
      <c r="B4" s="5" t="s">
        <v>4</v>
      </c>
      <c r="C4" s="112" t="s">
        <v>69</v>
      </c>
      <c r="D4" s="113"/>
      <c r="E4" s="113"/>
      <c r="F4" s="113"/>
      <c r="G4" s="113"/>
      <c r="H4" s="113"/>
      <c r="I4" s="113"/>
      <c r="J4" s="113"/>
      <c r="K4" s="113"/>
      <c r="L4" s="113"/>
      <c r="M4" s="113"/>
      <c r="N4" s="115"/>
      <c r="O4" s="55" t="s">
        <v>70</v>
      </c>
      <c r="P4" s="55"/>
      <c r="Q4" s="33" t="s">
        <v>71</v>
      </c>
      <c r="R4" s="34"/>
      <c r="S4" s="34"/>
      <c r="T4" s="34"/>
      <c r="U4" s="34"/>
      <c r="V4" s="34"/>
      <c r="W4" s="123"/>
      <c r="X4" s="124" t="s">
        <v>17</v>
      </c>
      <c r="Y4" s="124" t="s">
        <v>18</v>
      </c>
      <c r="Z4" s="11" t="s">
        <v>10</v>
      </c>
      <c r="AA4" s="11"/>
      <c r="AB4" s="11"/>
      <c r="AC4" s="127" t="s">
        <v>11</v>
      </c>
    </row>
    <row r="5" spans="1:29" s="71" customFormat="1" ht="25.5" customHeight="1">
      <c r="A5" s="41"/>
      <c r="B5" s="7"/>
      <c r="C5" s="114" t="s">
        <v>12</v>
      </c>
      <c r="D5" s="112" t="s">
        <v>17</v>
      </c>
      <c r="E5" s="113"/>
      <c r="F5" s="115"/>
      <c r="G5" s="112" t="s">
        <v>18</v>
      </c>
      <c r="H5" s="113"/>
      <c r="I5" s="115"/>
      <c r="J5" s="112" t="s">
        <v>72</v>
      </c>
      <c r="K5" s="113"/>
      <c r="L5" s="113"/>
      <c r="M5" s="113"/>
      <c r="N5" s="115"/>
      <c r="O5" s="42" t="s">
        <v>73</v>
      </c>
      <c r="P5" s="42" t="s">
        <v>74</v>
      </c>
      <c r="Q5" s="42" t="s">
        <v>12</v>
      </c>
      <c r="R5" s="11" t="s">
        <v>71</v>
      </c>
      <c r="S5" s="11"/>
      <c r="T5" s="11"/>
      <c r="U5" s="64" t="s">
        <v>72</v>
      </c>
      <c r="V5" s="64"/>
      <c r="W5" s="64"/>
      <c r="X5" s="125"/>
      <c r="Y5" s="125"/>
      <c r="Z5" s="42" t="s">
        <v>12</v>
      </c>
      <c r="AA5" s="42" t="s">
        <v>75</v>
      </c>
      <c r="AB5" s="42" t="s">
        <v>20</v>
      </c>
      <c r="AC5" s="128"/>
    </row>
    <row r="6" spans="1:29" s="71" customFormat="1" ht="25.5" customHeight="1">
      <c r="A6" s="41"/>
      <c r="B6" s="7"/>
      <c r="C6" s="116"/>
      <c r="D6" s="117" t="s">
        <v>76</v>
      </c>
      <c r="E6" s="118" t="s">
        <v>73</v>
      </c>
      <c r="F6" s="118" t="s">
        <v>74</v>
      </c>
      <c r="G6" s="117" t="s">
        <v>76</v>
      </c>
      <c r="H6" s="118" t="s">
        <v>73</v>
      </c>
      <c r="I6" s="118" t="s">
        <v>74</v>
      </c>
      <c r="J6" s="118" t="s">
        <v>12</v>
      </c>
      <c r="K6" s="112" t="s">
        <v>8</v>
      </c>
      <c r="L6" s="115"/>
      <c r="M6" s="112" t="s">
        <v>9</v>
      </c>
      <c r="N6" s="115"/>
      <c r="O6" s="44"/>
      <c r="P6" s="44"/>
      <c r="Q6" s="44"/>
      <c r="R6" s="42" t="s">
        <v>76</v>
      </c>
      <c r="S6" s="42" t="s">
        <v>73</v>
      </c>
      <c r="T6" s="42" t="s">
        <v>74</v>
      </c>
      <c r="U6" s="42" t="s">
        <v>76</v>
      </c>
      <c r="V6" s="42" t="s">
        <v>73</v>
      </c>
      <c r="W6" s="42" t="s">
        <v>74</v>
      </c>
      <c r="X6" s="125"/>
      <c r="Y6" s="125"/>
      <c r="Z6" s="44"/>
      <c r="AA6" s="44"/>
      <c r="AB6" s="44"/>
      <c r="AC6" s="129"/>
    </row>
    <row r="7" spans="1:29" s="71" customFormat="1" ht="25.5" customHeight="1">
      <c r="A7" s="41"/>
      <c r="B7" s="9"/>
      <c r="C7" s="119"/>
      <c r="D7" s="120"/>
      <c r="E7" s="121"/>
      <c r="F7" s="121"/>
      <c r="G7" s="120"/>
      <c r="H7" s="121"/>
      <c r="I7" s="121"/>
      <c r="J7" s="121"/>
      <c r="K7" s="47" t="s">
        <v>73</v>
      </c>
      <c r="L7" s="47" t="s">
        <v>74</v>
      </c>
      <c r="M7" s="47" t="s">
        <v>73</v>
      </c>
      <c r="N7" s="47" t="s">
        <v>74</v>
      </c>
      <c r="O7" s="47"/>
      <c r="P7" s="47"/>
      <c r="Q7" s="47"/>
      <c r="R7" s="47"/>
      <c r="S7" s="47"/>
      <c r="T7" s="47"/>
      <c r="U7" s="47"/>
      <c r="V7" s="47"/>
      <c r="W7" s="47"/>
      <c r="X7" s="126"/>
      <c r="Y7" s="126"/>
      <c r="Z7" s="47"/>
      <c r="AA7" s="47"/>
      <c r="AB7" s="47"/>
      <c r="AC7" s="130"/>
    </row>
    <row r="8" spans="1:29" s="71" customFormat="1" ht="25.5" customHeight="1">
      <c r="A8" s="11"/>
      <c r="B8" s="122" t="s">
        <v>77</v>
      </c>
      <c r="C8" s="23">
        <f>SUM(C9:C57)</f>
        <v>19648</v>
      </c>
      <c r="D8" s="23">
        <f aca="true" t="shared" si="0" ref="D8:AH8">SUM(D9:D57)</f>
        <v>10260</v>
      </c>
      <c r="E8" s="23">
        <f t="shared" si="0"/>
        <v>1201</v>
      </c>
      <c r="F8" s="23">
        <f t="shared" si="0"/>
        <v>9059</v>
      </c>
      <c r="G8" s="23">
        <f t="shared" si="0"/>
        <v>9242</v>
      </c>
      <c r="H8" s="23">
        <f t="shared" si="0"/>
        <v>919</v>
      </c>
      <c r="I8" s="23">
        <f t="shared" si="0"/>
        <v>8323</v>
      </c>
      <c r="J8" s="23">
        <f t="shared" si="0"/>
        <v>146</v>
      </c>
      <c r="K8" s="23">
        <f t="shared" si="0"/>
        <v>5</v>
      </c>
      <c r="L8" s="23">
        <f t="shared" si="0"/>
        <v>108</v>
      </c>
      <c r="M8" s="23">
        <f t="shared" si="0"/>
        <v>6</v>
      </c>
      <c r="N8" s="23">
        <f t="shared" si="0"/>
        <v>27</v>
      </c>
      <c r="O8" s="23">
        <v>500</v>
      </c>
      <c r="P8" s="23">
        <v>625</v>
      </c>
      <c r="Q8" s="23">
        <f t="shared" si="0"/>
        <v>12013625</v>
      </c>
      <c r="R8" s="23">
        <f t="shared" si="0"/>
        <v>11923750</v>
      </c>
      <c r="S8" s="23">
        <f t="shared" si="0"/>
        <v>1060000</v>
      </c>
      <c r="T8" s="23">
        <f t="shared" si="0"/>
        <v>10863750</v>
      </c>
      <c r="U8" s="23">
        <f t="shared" si="0"/>
        <v>89875</v>
      </c>
      <c r="V8" s="23">
        <f t="shared" si="0"/>
        <v>5500</v>
      </c>
      <c r="W8" s="23">
        <f t="shared" si="0"/>
        <v>84375</v>
      </c>
      <c r="X8" s="23">
        <f t="shared" si="0"/>
        <v>6332375</v>
      </c>
      <c r="Y8" s="23">
        <f t="shared" si="0"/>
        <v>5681250</v>
      </c>
      <c r="Z8" s="23">
        <f t="shared" si="0"/>
        <v>12013625</v>
      </c>
      <c r="AA8" s="23">
        <f t="shared" si="0"/>
        <v>10464500</v>
      </c>
      <c r="AB8" s="23">
        <f t="shared" si="0"/>
        <v>1549125</v>
      </c>
      <c r="AC8" s="23">
        <f t="shared" si="0"/>
        <v>0</v>
      </c>
    </row>
    <row r="9" spans="1:29" s="71" customFormat="1" ht="16.5" customHeight="1">
      <c r="A9" s="11">
        <v>1</v>
      </c>
      <c r="B9" s="11" t="s">
        <v>22</v>
      </c>
      <c r="C9" s="23">
        <f>D9+G9+J9</f>
        <v>472</v>
      </c>
      <c r="D9" s="23">
        <f>SUM(E9:F9)</f>
        <v>259</v>
      </c>
      <c r="E9" s="32">
        <v>0</v>
      </c>
      <c r="F9" s="32">
        <v>259</v>
      </c>
      <c r="G9" s="32">
        <f>SUM(H9:I9)</f>
        <v>204</v>
      </c>
      <c r="H9" s="32">
        <v>0</v>
      </c>
      <c r="I9" s="32">
        <v>204</v>
      </c>
      <c r="J9" s="23">
        <f>SUM(K9:N9)</f>
        <v>9</v>
      </c>
      <c r="K9" s="23">
        <v>0</v>
      </c>
      <c r="L9" s="32">
        <v>3</v>
      </c>
      <c r="M9" s="32">
        <v>0</v>
      </c>
      <c r="N9" s="32">
        <v>6</v>
      </c>
      <c r="O9" s="23">
        <v>500</v>
      </c>
      <c r="P9" s="23">
        <v>625</v>
      </c>
      <c r="Q9" s="23">
        <f>SUM(U9+R9)</f>
        <v>295000</v>
      </c>
      <c r="R9" s="23">
        <f>SUM(S9:T9)</f>
        <v>289375</v>
      </c>
      <c r="S9" s="23">
        <f>(E9+H9)*O9</f>
        <v>0</v>
      </c>
      <c r="T9" s="23">
        <f>(F9+I9)*P9</f>
        <v>289375</v>
      </c>
      <c r="U9" s="23">
        <f>SUM(V9:W9)</f>
        <v>5625</v>
      </c>
      <c r="V9" s="23">
        <f>(K9+M9)*O9</f>
        <v>0</v>
      </c>
      <c r="W9" s="32">
        <f>(L9+N9)*P9</f>
        <v>5625</v>
      </c>
      <c r="X9" s="23">
        <v>163750</v>
      </c>
      <c r="Y9" s="23">
        <f>Q9-X9</f>
        <v>131250</v>
      </c>
      <c r="Z9" s="23">
        <f>SUM(AA9:AB9)</f>
        <v>295000</v>
      </c>
      <c r="AA9" s="23">
        <v>265500</v>
      </c>
      <c r="AB9" s="23">
        <f aca="true" t="shared" si="1" ref="AB9:AB18">ROUND(Q9*0.1,0)</f>
        <v>29500</v>
      </c>
      <c r="AC9" s="131"/>
    </row>
    <row r="10" spans="1:29" s="71" customFormat="1" ht="16.5" customHeight="1">
      <c r="A10" s="11">
        <v>2</v>
      </c>
      <c r="B10" s="11" t="s">
        <v>24</v>
      </c>
      <c r="C10" s="23">
        <f aca="true" t="shared" si="2" ref="C10:C57">D10+G10+J10</f>
        <v>20</v>
      </c>
      <c r="D10" s="23">
        <f aca="true" t="shared" si="3" ref="D10:D57">SUM(E10:F10)</f>
        <v>13</v>
      </c>
      <c r="E10" s="32">
        <v>13</v>
      </c>
      <c r="F10" s="32">
        <v>0</v>
      </c>
      <c r="G10" s="32">
        <f aca="true" t="shared" si="4" ref="G10:G57">SUM(H10:I10)</f>
        <v>7</v>
      </c>
      <c r="H10" s="32">
        <v>7</v>
      </c>
      <c r="I10" s="32">
        <v>0</v>
      </c>
      <c r="J10" s="23">
        <f aca="true" t="shared" si="5" ref="J10:J57">SUM(K10:N10)</f>
        <v>0</v>
      </c>
      <c r="K10" s="23">
        <v>0</v>
      </c>
      <c r="L10" s="32">
        <v>0</v>
      </c>
      <c r="M10" s="32">
        <v>0</v>
      </c>
      <c r="N10" s="32">
        <v>0</v>
      </c>
      <c r="O10" s="23">
        <v>500</v>
      </c>
      <c r="P10" s="23">
        <v>625</v>
      </c>
      <c r="Q10" s="23">
        <f aca="true" t="shared" si="6" ref="Q10:Q57">SUM(U10+R10)</f>
        <v>10000</v>
      </c>
      <c r="R10" s="23">
        <f aca="true" t="shared" si="7" ref="R10:R57">SUM(S10:T10)</f>
        <v>10000</v>
      </c>
      <c r="S10" s="23">
        <f aca="true" t="shared" si="8" ref="S10:S57">(E10+H10)*O10</f>
        <v>10000</v>
      </c>
      <c r="T10" s="23">
        <f aca="true" t="shared" si="9" ref="T10:T57">(F10+I10)*P10</f>
        <v>0</v>
      </c>
      <c r="U10" s="23">
        <f aca="true" t="shared" si="10" ref="U10:U57">SUM(V10:W10)</f>
        <v>0</v>
      </c>
      <c r="V10" s="23">
        <f aca="true" t="shared" si="11" ref="V10:V57">(K10+M10)*O10</f>
        <v>0</v>
      </c>
      <c r="W10" s="32">
        <f aca="true" t="shared" si="12" ref="W10:W57">(L10+N10)*P10</f>
        <v>0</v>
      </c>
      <c r="X10" s="23">
        <v>6500</v>
      </c>
      <c r="Y10" s="23">
        <f aca="true" t="shared" si="13" ref="Y10:Y57">Q10-X10</f>
        <v>3500</v>
      </c>
      <c r="Z10" s="23">
        <f aca="true" t="shared" si="14" ref="Z10:Z57">SUM(AA10:AB10)</f>
        <v>10000</v>
      </c>
      <c r="AA10" s="23">
        <v>9000</v>
      </c>
      <c r="AB10" s="23">
        <f t="shared" si="1"/>
        <v>1000</v>
      </c>
      <c r="AC10" s="131"/>
    </row>
    <row r="11" spans="1:29" s="71" customFormat="1" ht="16.5" customHeight="1">
      <c r="A11" s="11">
        <v>3</v>
      </c>
      <c r="B11" s="11" t="s">
        <v>78</v>
      </c>
      <c r="C11" s="23">
        <f t="shared" si="2"/>
        <v>170</v>
      </c>
      <c r="D11" s="23">
        <f t="shared" si="3"/>
        <v>99</v>
      </c>
      <c r="E11" s="32">
        <v>0</v>
      </c>
      <c r="F11" s="32">
        <v>99</v>
      </c>
      <c r="G11" s="32">
        <f t="shared" si="4"/>
        <v>68</v>
      </c>
      <c r="H11" s="32">
        <v>0</v>
      </c>
      <c r="I11" s="32">
        <v>68</v>
      </c>
      <c r="J11" s="23">
        <f t="shared" si="5"/>
        <v>3</v>
      </c>
      <c r="K11" s="23">
        <v>0</v>
      </c>
      <c r="L11" s="32">
        <v>2</v>
      </c>
      <c r="M11" s="32">
        <v>0</v>
      </c>
      <c r="N11" s="32">
        <v>1</v>
      </c>
      <c r="O11" s="23">
        <v>500</v>
      </c>
      <c r="P11" s="23">
        <v>625</v>
      </c>
      <c r="Q11" s="23">
        <f t="shared" si="6"/>
        <v>106250</v>
      </c>
      <c r="R11" s="23">
        <f t="shared" si="7"/>
        <v>104375</v>
      </c>
      <c r="S11" s="23">
        <f t="shared" si="8"/>
        <v>0</v>
      </c>
      <c r="T11" s="23">
        <f t="shared" si="9"/>
        <v>104375</v>
      </c>
      <c r="U11" s="23">
        <f t="shared" si="10"/>
        <v>1875</v>
      </c>
      <c r="V11" s="23">
        <f t="shared" si="11"/>
        <v>0</v>
      </c>
      <c r="W11" s="32">
        <f t="shared" si="12"/>
        <v>1875</v>
      </c>
      <c r="X11" s="23">
        <v>63125</v>
      </c>
      <c r="Y11" s="23">
        <f t="shared" si="13"/>
        <v>43125</v>
      </c>
      <c r="Z11" s="23">
        <f t="shared" si="14"/>
        <v>106250</v>
      </c>
      <c r="AA11" s="23">
        <v>95625</v>
      </c>
      <c r="AB11" s="23">
        <f t="shared" si="1"/>
        <v>10625</v>
      </c>
      <c r="AC11" s="131"/>
    </row>
    <row r="12" spans="1:29" s="71" customFormat="1" ht="16.5" customHeight="1">
      <c r="A12" s="11">
        <v>4</v>
      </c>
      <c r="B12" s="11" t="s">
        <v>25</v>
      </c>
      <c r="C12" s="23">
        <f t="shared" si="2"/>
        <v>519</v>
      </c>
      <c r="D12" s="23">
        <f t="shared" si="3"/>
        <v>248</v>
      </c>
      <c r="E12" s="32">
        <v>56</v>
      </c>
      <c r="F12" s="32">
        <v>192</v>
      </c>
      <c r="G12" s="32">
        <f t="shared" si="4"/>
        <v>251</v>
      </c>
      <c r="H12" s="32">
        <v>59</v>
      </c>
      <c r="I12" s="32">
        <v>192</v>
      </c>
      <c r="J12" s="23">
        <f t="shared" si="5"/>
        <v>20</v>
      </c>
      <c r="K12" s="23">
        <v>0</v>
      </c>
      <c r="L12" s="32">
        <v>19</v>
      </c>
      <c r="M12" s="32">
        <v>0</v>
      </c>
      <c r="N12" s="32">
        <v>1</v>
      </c>
      <c r="O12" s="23">
        <v>500</v>
      </c>
      <c r="P12" s="23">
        <v>625</v>
      </c>
      <c r="Q12" s="23">
        <f t="shared" si="6"/>
        <v>310000</v>
      </c>
      <c r="R12" s="23">
        <f t="shared" si="7"/>
        <v>297500</v>
      </c>
      <c r="S12" s="23">
        <f t="shared" si="8"/>
        <v>57500</v>
      </c>
      <c r="T12" s="23">
        <f t="shared" si="9"/>
        <v>240000</v>
      </c>
      <c r="U12" s="23">
        <f t="shared" si="10"/>
        <v>12500</v>
      </c>
      <c r="V12" s="23">
        <f t="shared" si="11"/>
        <v>0</v>
      </c>
      <c r="W12" s="32">
        <f t="shared" si="12"/>
        <v>12500</v>
      </c>
      <c r="X12" s="23">
        <v>159875</v>
      </c>
      <c r="Y12" s="23">
        <f t="shared" si="13"/>
        <v>150125</v>
      </c>
      <c r="Z12" s="23">
        <f t="shared" si="14"/>
        <v>310000</v>
      </c>
      <c r="AA12" s="23">
        <v>279000</v>
      </c>
      <c r="AB12" s="23">
        <f t="shared" si="1"/>
        <v>31000</v>
      </c>
      <c r="AC12" s="131"/>
    </row>
    <row r="13" spans="1:29" s="71" customFormat="1" ht="16.5" customHeight="1">
      <c r="A13" s="11">
        <v>5</v>
      </c>
      <c r="B13" s="11" t="s">
        <v>79</v>
      </c>
      <c r="C13" s="23">
        <f t="shared" si="2"/>
        <v>695</v>
      </c>
      <c r="D13" s="23">
        <f t="shared" si="3"/>
        <v>366</v>
      </c>
      <c r="E13" s="32">
        <v>0</v>
      </c>
      <c r="F13" s="32">
        <v>366</v>
      </c>
      <c r="G13" s="32">
        <f t="shared" si="4"/>
        <v>324</v>
      </c>
      <c r="H13" s="32">
        <v>0</v>
      </c>
      <c r="I13" s="32">
        <v>324</v>
      </c>
      <c r="J13" s="23">
        <f t="shared" si="5"/>
        <v>5</v>
      </c>
      <c r="K13" s="23">
        <v>0</v>
      </c>
      <c r="L13" s="32">
        <v>5</v>
      </c>
      <c r="M13" s="32">
        <v>0</v>
      </c>
      <c r="N13" s="32">
        <v>0</v>
      </c>
      <c r="O13" s="23">
        <v>500</v>
      </c>
      <c r="P13" s="23">
        <v>625</v>
      </c>
      <c r="Q13" s="23">
        <f t="shared" si="6"/>
        <v>434375</v>
      </c>
      <c r="R13" s="23">
        <f t="shared" si="7"/>
        <v>431250</v>
      </c>
      <c r="S13" s="23">
        <f t="shared" si="8"/>
        <v>0</v>
      </c>
      <c r="T13" s="23">
        <f t="shared" si="9"/>
        <v>431250</v>
      </c>
      <c r="U13" s="23">
        <f t="shared" si="10"/>
        <v>3125</v>
      </c>
      <c r="V13" s="23">
        <f t="shared" si="11"/>
        <v>0</v>
      </c>
      <c r="W13" s="32">
        <f t="shared" si="12"/>
        <v>3125</v>
      </c>
      <c r="X13" s="23">
        <v>231875</v>
      </c>
      <c r="Y13" s="23">
        <f t="shared" si="13"/>
        <v>202500</v>
      </c>
      <c r="Z13" s="23">
        <f t="shared" si="14"/>
        <v>434375</v>
      </c>
      <c r="AA13" s="23">
        <v>390937</v>
      </c>
      <c r="AB13" s="23">
        <f t="shared" si="1"/>
        <v>43438</v>
      </c>
      <c r="AC13" s="131"/>
    </row>
    <row r="14" spans="1:29" s="71" customFormat="1" ht="16.5" customHeight="1">
      <c r="A14" s="11">
        <v>6</v>
      </c>
      <c r="B14" s="11" t="s">
        <v>27</v>
      </c>
      <c r="C14" s="23">
        <f t="shared" si="2"/>
        <v>525</v>
      </c>
      <c r="D14" s="23">
        <f t="shared" si="3"/>
        <v>264</v>
      </c>
      <c r="E14" s="32">
        <v>29</v>
      </c>
      <c r="F14" s="32">
        <v>235</v>
      </c>
      <c r="G14" s="32">
        <f t="shared" si="4"/>
        <v>261</v>
      </c>
      <c r="H14" s="32">
        <v>63</v>
      </c>
      <c r="I14" s="32">
        <v>198</v>
      </c>
      <c r="J14" s="23">
        <f t="shared" si="5"/>
        <v>0</v>
      </c>
      <c r="K14" s="23">
        <v>0</v>
      </c>
      <c r="L14" s="32">
        <v>0</v>
      </c>
      <c r="M14" s="32">
        <v>0</v>
      </c>
      <c r="N14" s="32">
        <v>0</v>
      </c>
      <c r="O14" s="23">
        <v>500</v>
      </c>
      <c r="P14" s="23">
        <v>625</v>
      </c>
      <c r="Q14" s="23">
        <f t="shared" si="6"/>
        <v>316625</v>
      </c>
      <c r="R14" s="23">
        <f t="shared" si="7"/>
        <v>316625</v>
      </c>
      <c r="S14" s="23">
        <f t="shared" si="8"/>
        <v>46000</v>
      </c>
      <c r="T14" s="23">
        <f t="shared" si="9"/>
        <v>270625</v>
      </c>
      <c r="U14" s="23">
        <f t="shared" si="10"/>
        <v>0</v>
      </c>
      <c r="V14" s="23">
        <f t="shared" si="11"/>
        <v>0</v>
      </c>
      <c r="W14" s="32">
        <f t="shared" si="12"/>
        <v>0</v>
      </c>
      <c r="X14" s="23">
        <v>161375</v>
      </c>
      <c r="Y14" s="23">
        <f t="shared" si="13"/>
        <v>155250</v>
      </c>
      <c r="Z14" s="23">
        <f t="shared" si="14"/>
        <v>316625</v>
      </c>
      <c r="AA14" s="23">
        <v>284962</v>
      </c>
      <c r="AB14" s="23">
        <f t="shared" si="1"/>
        <v>31663</v>
      </c>
      <c r="AC14" s="131"/>
    </row>
    <row r="15" spans="1:29" s="71" customFormat="1" ht="16.5" customHeight="1">
      <c r="A15" s="11">
        <v>7</v>
      </c>
      <c r="B15" s="11" t="s">
        <v>28</v>
      </c>
      <c r="C15" s="23">
        <f t="shared" si="2"/>
        <v>356</v>
      </c>
      <c r="D15" s="23">
        <f t="shared" si="3"/>
        <v>178</v>
      </c>
      <c r="E15" s="32">
        <v>0</v>
      </c>
      <c r="F15" s="32">
        <v>178</v>
      </c>
      <c r="G15" s="32">
        <f t="shared" si="4"/>
        <v>172</v>
      </c>
      <c r="H15" s="32">
        <v>0</v>
      </c>
      <c r="I15" s="32">
        <v>172</v>
      </c>
      <c r="J15" s="23">
        <f t="shared" si="5"/>
        <v>6</v>
      </c>
      <c r="K15" s="23">
        <v>0</v>
      </c>
      <c r="L15" s="32">
        <v>6</v>
      </c>
      <c r="M15" s="32">
        <v>0</v>
      </c>
      <c r="N15" s="32">
        <v>0</v>
      </c>
      <c r="O15" s="23">
        <v>500</v>
      </c>
      <c r="P15" s="23">
        <v>625</v>
      </c>
      <c r="Q15" s="23">
        <f t="shared" si="6"/>
        <v>222500</v>
      </c>
      <c r="R15" s="23">
        <f t="shared" si="7"/>
        <v>218750</v>
      </c>
      <c r="S15" s="23">
        <f t="shared" si="8"/>
        <v>0</v>
      </c>
      <c r="T15" s="23">
        <f t="shared" si="9"/>
        <v>218750</v>
      </c>
      <c r="U15" s="23">
        <f t="shared" si="10"/>
        <v>3750</v>
      </c>
      <c r="V15" s="23">
        <f t="shared" si="11"/>
        <v>0</v>
      </c>
      <c r="W15" s="32">
        <f t="shared" si="12"/>
        <v>3750</v>
      </c>
      <c r="X15" s="23">
        <v>115000</v>
      </c>
      <c r="Y15" s="23">
        <f t="shared" si="13"/>
        <v>107500</v>
      </c>
      <c r="Z15" s="23">
        <f t="shared" si="14"/>
        <v>222500</v>
      </c>
      <c r="AA15" s="23">
        <v>200250</v>
      </c>
      <c r="AB15" s="23">
        <f t="shared" si="1"/>
        <v>22250</v>
      </c>
      <c r="AC15" s="131"/>
    </row>
    <row r="16" spans="1:29" s="71" customFormat="1" ht="16.5" customHeight="1">
      <c r="A16" s="11">
        <v>8</v>
      </c>
      <c r="B16" s="11" t="s">
        <v>29</v>
      </c>
      <c r="C16" s="23">
        <f t="shared" si="2"/>
        <v>39</v>
      </c>
      <c r="D16" s="23">
        <f t="shared" si="3"/>
        <v>20</v>
      </c>
      <c r="E16" s="32">
        <v>20</v>
      </c>
      <c r="F16" s="32">
        <v>0</v>
      </c>
      <c r="G16" s="32">
        <f t="shared" si="4"/>
        <v>19</v>
      </c>
      <c r="H16" s="32">
        <v>19</v>
      </c>
      <c r="I16" s="32">
        <v>0</v>
      </c>
      <c r="J16" s="23">
        <f t="shared" si="5"/>
        <v>0</v>
      </c>
      <c r="K16" s="23">
        <v>0</v>
      </c>
      <c r="L16" s="32">
        <v>0</v>
      </c>
      <c r="M16" s="32">
        <v>0</v>
      </c>
      <c r="N16" s="32">
        <v>0</v>
      </c>
      <c r="O16" s="23">
        <v>500</v>
      </c>
      <c r="P16" s="23">
        <v>625</v>
      </c>
      <c r="Q16" s="23">
        <f t="shared" si="6"/>
        <v>19500</v>
      </c>
      <c r="R16" s="23">
        <f t="shared" si="7"/>
        <v>19500</v>
      </c>
      <c r="S16" s="23">
        <f t="shared" si="8"/>
        <v>19500</v>
      </c>
      <c r="T16" s="23">
        <f t="shared" si="9"/>
        <v>0</v>
      </c>
      <c r="U16" s="23">
        <f t="shared" si="10"/>
        <v>0</v>
      </c>
      <c r="V16" s="23">
        <f t="shared" si="11"/>
        <v>0</v>
      </c>
      <c r="W16" s="32">
        <f t="shared" si="12"/>
        <v>0</v>
      </c>
      <c r="X16" s="23">
        <v>10000</v>
      </c>
      <c r="Y16" s="23">
        <f t="shared" si="13"/>
        <v>9500</v>
      </c>
      <c r="Z16" s="23">
        <f t="shared" si="14"/>
        <v>19500</v>
      </c>
      <c r="AA16" s="23">
        <v>17550</v>
      </c>
      <c r="AB16" s="23">
        <f t="shared" si="1"/>
        <v>1950</v>
      </c>
      <c r="AC16" s="131"/>
    </row>
    <row r="17" spans="1:29" s="71" customFormat="1" ht="16.5" customHeight="1">
      <c r="A17" s="11">
        <v>9</v>
      </c>
      <c r="B17" s="11" t="s">
        <v>80</v>
      </c>
      <c r="C17" s="23">
        <f t="shared" si="2"/>
        <v>466</v>
      </c>
      <c r="D17" s="23">
        <f t="shared" si="3"/>
        <v>262</v>
      </c>
      <c r="E17" s="32">
        <v>0</v>
      </c>
      <c r="F17" s="32">
        <v>262</v>
      </c>
      <c r="G17" s="32">
        <f t="shared" si="4"/>
        <v>204</v>
      </c>
      <c r="H17" s="32">
        <v>0</v>
      </c>
      <c r="I17" s="32">
        <v>204</v>
      </c>
      <c r="J17" s="23">
        <f t="shared" si="5"/>
        <v>0</v>
      </c>
      <c r="K17" s="23">
        <v>0</v>
      </c>
      <c r="L17" s="32">
        <v>0</v>
      </c>
      <c r="M17" s="32">
        <v>0</v>
      </c>
      <c r="N17" s="32">
        <v>0</v>
      </c>
      <c r="O17" s="23">
        <v>500</v>
      </c>
      <c r="P17" s="23">
        <v>625</v>
      </c>
      <c r="Q17" s="23">
        <f t="shared" si="6"/>
        <v>291250</v>
      </c>
      <c r="R17" s="23">
        <f t="shared" si="7"/>
        <v>291250</v>
      </c>
      <c r="S17" s="23">
        <f t="shared" si="8"/>
        <v>0</v>
      </c>
      <c r="T17" s="23">
        <f t="shared" si="9"/>
        <v>291250</v>
      </c>
      <c r="U17" s="23">
        <f t="shared" si="10"/>
        <v>0</v>
      </c>
      <c r="V17" s="23">
        <f t="shared" si="11"/>
        <v>0</v>
      </c>
      <c r="W17" s="32">
        <f t="shared" si="12"/>
        <v>0</v>
      </c>
      <c r="X17" s="23">
        <v>163750</v>
      </c>
      <c r="Y17" s="23">
        <f t="shared" si="13"/>
        <v>127500</v>
      </c>
      <c r="Z17" s="23">
        <f t="shared" si="14"/>
        <v>291250</v>
      </c>
      <c r="AA17" s="23">
        <v>262125</v>
      </c>
      <c r="AB17" s="23">
        <f t="shared" si="1"/>
        <v>29125</v>
      </c>
      <c r="AC17" s="131"/>
    </row>
    <row r="18" spans="1:29" s="71" customFormat="1" ht="16.5" customHeight="1">
      <c r="A18" s="11">
        <v>10</v>
      </c>
      <c r="B18" s="11" t="s">
        <v>30</v>
      </c>
      <c r="C18" s="23">
        <f t="shared" si="2"/>
        <v>268</v>
      </c>
      <c r="D18" s="23">
        <f t="shared" si="3"/>
        <v>147</v>
      </c>
      <c r="E18" s="32">
        <v>29</v>
      </c>
      <c r="F18" s="32">
        <v>118</v>
      </c>
      <c r="G18" s="32">
        <f t="shared" si="4"/>
        <v>121</v>
      </c>
      <c r="H18" s="32">
        <v>20</v>
      </c>
      <c r="I18" s="32">
        <v>101</v>
      </c>
      <c r="J18" s="23">
        <f t="shared" si="5"/>
        <v>0</v>
      </c>
      <c r="K18" s="23">
        <v>0</v>
      </c>
      <c r="L18" s="32">
        <v>0</v>
      </c>
      <c r="M18" s="32">
        <v>0</v>
      </c>
      <c r="N18" s="32">
        <v>0</v>
      </c>
      <c r="O18" s="23">
        <v>500</v>
      </c>
      <c r="P18" s="23">
        <v>625</v>
      </c>
      <c r="Q18" s="23">
        <f t="shared" si="6"/>
        <v>161375</v>
      </c>
      <c r="R18" s="23">
        <f t="shared" si="7"/>
        <v>161375</v>
      </c>
      <c r="S18" s="23">
        <f t="shared" si="8"/>
        <v>24500</v>
      </c>
      <c r="T18" s="23">
        <f t="shared" si="9"/>
        <v>136875</v>
      </c>
      <c r="U18" s="23">
        <f t="shared" si="10"/>
        <v>0</v>
      </c>
      <c r="V18" s="23">
        <f t="shared" si="11"/>
        <v>0</v>
      </c>
      <c r="W18" s="32">
        <f t="shared" si="12"/>
        <v>0</v>
      </c>
      <c r="X18" s="23">
        <v>88250</v>
      </c>
      <c r="Y18" s="23">
        <f t="shared" si="13"/>
        <v>73125</v>
      </c>
      <c r="Z18" s="23">
        <f t="shared" si="14"/>
        <v>161375</v>
      </c>
      <c r="AA18" s="23">
        <v>145237</v>
      </c>
      <c r="AB18" s="23">
        <f t="shared" si="1"/>
        <v>16138</v>
      </c>
      <c r="AC18" s="131"/>
    </row>
    <row r="19" spans="1:29" s="71" customFormat="1" ht="16.5" customHeight="1">
      <c r="A19" s="11">
        <v>11</v>
      </c>
      <c r="B19" s="11" t="s">
        <v>81</v>
      </c>
      <c r="C19" s="23">
        <f t="shared" si="2"/>
        <v>539</v>
      </c>
      <c r="D19" s="23">
        <f t="shared" si="3"/>
        <v>278</v>
      </c>
      <c r="E19" s="32">
        <v>0</v>
      </c>
      <c r="F19" s="32">
        <v>278</v>
      </c>
      <c r="G19" s="32">
        <f t="shared" si="4"/>
        <v>259</v>
      </c>
      <c r="H19" s="32">
        <v>0</v>
      </c>
      <c r="I19" s="32">
        <v>259</v>
      </c>
      <c r="J19" s="23">
        <f t="shared" si="5"/>
        <v>2</v>
      </c>
      <c r="K19" s="23">
        <v>0</v>
      </c>
      <c r="L19" s="32">
        <v>1</v>
      </c>
      <c r="M19" s="32">
        <v>0</v>
      </c>
      <c r="N19" s="32">
        <v>1</v>
      </c>
      <c r="O19" s="23">
        <v>500</v>
      </c>
      <c r="P19" s="23">
        <v>625</v>
      </c>
      <c r="Q19" s="23">
        <f t="shared" si="6"/>
        <v>336875</v>
      </c>
      <c r="R19" s="23">
        <f t="shared" si="7"/>
        <v>335625</v>
      </c>
      <c r="S19" s="23">
        <f t="shared" si="8"/>
        <v>0</v>
      </c>
      <c r="T19" s="23">
        <f t="shared" si="9"/>
        <v>335625</v>
      </c>
      <c r="U19" s="23">
        <f t="shared" si="10"/>
        <v>1250</v>
      </c>
      <c r="V19" s="23">
        <f t="shared" si="11"/>
        <v>0</v>
      </c>
      <c r="W19" s="32">
        <f t="shared" si="12"/>
        <v>1250</v>
      </c>
      <c r="X19" s="23">
        <v>174375</v>
      </c>
      <c r="Y19" s="23">
        <f t="shared" si="13"/>
        <v>162500</v>
      </c>
      <c r="Z19" s="23">
        <f t="shared" si="14"/>
        <v>336875</v>
      </c>
      <c r="AA19" s="23">
        <v>303137</v>
      </c>
      <c r="AB19" s="23">
        <v>33738</v>
      </c>
      <c r="AC19" s="131"/>
    </row>
    <row r="20" spans="1:29" s="71" customFormat="1" ht="16.5" customHeight="1">
      <c r="A20" s="11">
        <v>12</v>
      </c>
      <c r="B20" s="11" t="s">
        <v>32</v>
      </c>
      <c r="C20" s="23">
        <f t="shared" si="2"/>
        <v>1</v>
      </c>
      <c r="D20" s="23">
        <f t="shared" si="3"/>
        <v>0</v>
      </c>
      <c r="E20" s="32">
        <v>0</v>
      </c>
      <c r="F20" s="32">
        <v>0</v>
      </c>
      <c r="G20" s="32">
        <f t="shared" si="4"/>
        <v>0</v>
      </c>
      <c r="H20" s="32">
        <v>0</v>
      </c>
      <c r="I20" s="32">
        <v>0</v>
      </c>
      <c r="J20" s="23">
        <f t="shared" si="5"/>
        <v>1</v>
      </c>
      <c r="K20" s="23">
        <v>1</v>
      </c>
      <c r="L20" s="32">
        <v>0</v>
      </c>
      <c r="M20" s="32">
        <v>0</v>
      </c>
      <c r="N20" s="32">
        <v>0</v>
      </c>
      <c r="O20" s="23">
        <v>500</v>
      </c>
      <c r="P20" s="23">
        <v>625</v>
      </c>
      <c r="Q20" s="23">
        <f t="shared" si="6"/>
        <v>500</v>
      </c>
      <c r="R20" s="23">
        <f t="shared" si="7"/>
        <v>0</v>
      </c>
      <c r="S20" s="23">
        <f t="shared" si="8"/>
        <v>0</v>
      </c>
      <c r="T20" s="23">
        <f t="shared" si="9"/>
        <v>0</v>
      </c>
      <c r="U20" s="23">
        <f t="shared" si="10"/>
        <v>500</v>
      </c>
      <c r="V20" s="23">
        <f t="shared" si="11"/>
        <v>500</v>
      </c>
      <c r="W20" s="32">
        <f t="shared" si="12"/>
        <v>0</v>
      </c>
      <c r="X20" s="23">
        <v>500</v>
      </c>
      <c r="Y20" s="23">
        <f t="shared" si="13"/>
        <v>0</v>
      </c>
      <c r="Z20" s="23">
        <f t="shared" si="14"/>
        <v>500</v>
      </c>
      <c r="AA20" s="23">
        <v>500</v>
      </c>
      <c r="AB20" s="23"/>
      <c r="AC20" s="131"/>
    </row>
    <row r="21" spans="1:29" s="71" customFormat="1" ht="16.5" customHeight="1">
      <c r="A21" s="11">
        <v>13</v>
      </c>
      <c r="B21" s="11" t="s">
        <v>34</v>
      </c>
      <c r="C21" s="23">
        <f t="shared" si="2"/>
        <v>107</v>
      </c>
      <c r="D21" s="23">
        <f t="shared" si="3"/>
        <v>58</v>
      </c>
      <c r="E21" s="32">
        <v>58</v>
      </c>
      <c r="F21" s="32">
        <v>0</v>
      </c>
      <c r="G21" s="32">
        <f t="shared" si="4"/>
        <v>48</v>
      </c>
      <c r="H21" s="32">
        <v>48</v>
      </c>
      <c r="I21" s="32">
        <v>0</v>
      </c>
      <c r="J21" s="23">
        <f t="shared" si="5"/>
        <v>1</v>
      </c>
      <c r="K21" s="23">
        <v>0</v>
      </c>
      <c r="L21" s="32">
        <v>0</v>
      </c>
      <c r="M21" s="32">
        <v>1</v>
      </c>
      <c r="N21" s="32">
        <v>0</v>
      </c>
      <c r="O21" s="23">
        <v>500</v>
      </c>
      <c r="P21" s="23">
        <v>625</v>
      </c>
      <c r="Q21" s="23">
        <f t="shared" si="6"/>
        <v>53500</v>
      </c>
      <c r="R21" s="23">
        <f t="shared" si="7"/>
        <v>53000</v>
      </c>
      <c r="S21" s="23">
        <f t="shared" si="8"/>
        <v>53000</v>
      </c>
      <c r="T21" s="23">
        <f t="shared" si="9"/>
        <v>0</v>
      </c>
      <c r="U21" s="23">
        <f t="shared" si="10"/>
        <v>500</v>
      </c>
      <c r="V21" s="23">
        <f t="shared" si="11"/>
        <v>500</v>
      </c>
      <c r="W21" s="32">
        <f t="shared" si="12"/>
        <v>0</v>
      </c>
      <c r="X21" s="23">
        <v>29000</v>
      </c>
      <c r="Y21" s="23">
        <f t="shared" si="13"/>
        <v>24500</v>
      </c>
      <c r="Z21" s="23">
        <f t="shared" si="14"/>
        <v>53500</v>
      </c>
      <c r="AA21" s="23">
        <v>48150</v>
      </c>
      <c r="AB21" s="23">
        <f aca="true" t="shared" si="15" ref="AB21:AB57">ROUND(Q21*0.1,0)</f>
        <v>5350</v>
      </c>
      <c r="AC21" s="131"/>
    </row>
    <row r="22" spans="1:29" s="71" customFormat="1" ht="16.5" customHeight="1">
      <c r="A22" s="11">
        <v>14</v>
      </c>
      <c r="B22" s="11" t="s">
        <v>35</v>
      </c>
      <c r="C22" s="23">
        <f t="shared" si="2"/>
        <v>297</v>
      </c>
      <c r="D22" s="23">
        <f t="shared" si="3"/>
        <v>165</v>
      </c>
      <c r="E22" s="32">
        <v>51</v>
      </c>
      <c r="F22" s="32">
        <v>114</v>
      </c>
      <c r="G22" s="32">
        <f t="shared" si="4"/>
        <v>132</v>
      </c>
      <c r="H22" s="32">
        <v>42</v>
      </c>
      <c r="I22" s="32">
        <v>90</v>
      </c>
      <c r="J22" s="23">
        <f t="shared" si="5"/>
        <v>0</v>
      </c>
      <c r="K22" s="23">
        <v>0</v>
      </c>
      <c r="L22" s="32">
        <v>0</v>
      </c>
      <c r="M22" s="32">
        <v>0</v>
      </c>
      <c r="N22" s="32">
        <v>0</v>
      </c>
      <c r="O22" s="23">
        <v>500</v>
      </c>
      <c r="P22" s="23">
        <v>625</v>
      </c>
      <c r="Q22" s="23">
        <f t="shared" si="6"/>
        <v>174000</v>
      </c>
      <c r="R22" s="23">
        <f t="shared" si="7"/>
        <v>174000</v>
      </c>
      <c r="S22" s="23">
        <f t="shared" si="8"/>
        <v>46500</v>
      </c>
      <c r="T22" s="23">
        <f t="shared" si="9"/>
        <v>127500</v>
      </c>
      <c r="U22" s="23">
        <f t="shared" si="10"/>
        <v>0</v>
      </c>
      <c r="V22" s="23">
        <f t="shared" si="11"/>
        <v>0</v>
      </c>
      <c r="W22" s="32">
        <f t="shared" si="12"/>
        <v>0</v>
      </c>
      <c r="X22" s="23">
        <v>96750</v>
      </c>
      <c r="Y22" s="23">
        <f t="shared" si="13"/>
        <v>77250</v>
      </c>
      <c r="Z22" s="23">
        <f t="shared" si="14"/>
        <v>174000</v>
      </c>
      <c r="AA22" s="23">
        <v>156600</v>
      </c>
      <c r="AB22" s="23">
        <f t="shared" si="15"/>
        <v>17400</v>
      </c>
      <c r="AC22" s="131"/>
    </row>
    <row r="23" spans="1:29" s="71" customFormat="1" ht="16.5" customHeight="1">
      <c r="A23" s="11">
        <v>15</v>
      </c>
      <c r="B23" s="11" t="s">
        <v>36</v>
      </c>
      <c r="C23" s="23">
        <f t="shared" si="2"/>
        <v>1501</v>
      </c>
      <c r="D23" s="23">
        <f t="shared" si="3"/>
        <v>790</v>
      </c>
      <c r="E23" s="32">
        <v>97</v>
      </c>
      <c r="F23" s="32">
        <v>693</v>
      </c>
      <c r="G23" s="32">
        <f t="shared" si="4"/>
        <v>709</v>
      </c>
      <c r="H23" s="32">
        <v>68</v>
      </c>
      <c r="I23" s="32">
        <v>641</v>
      </c>
      <c r="J23" s="23">
        <f t="shared" si="5"/>
        <v>2</v>
      </c>
      <c r="K23" s="23">
        <v>0</v>
      </c>
      <c r="L23" s="32">
        <v>0</v>
      </c>
      <c r="M23" s="32">
        <v>0</v>
      </c>
      <c r="N23" s="32">
        <v>2</v>
      </c>
      <c r="O23" s="23">
        <v>500</v>
      </c>
      <c r="P23" s="23">
        <v>625</v>
      </c>
      <c r="Q23" s="23">
        <f t="shared" si="6"/>
        <v>917500</v>
      </c>
      <c r="R23" s="23">
        <f t="shared" si="7"/>
        <v>916250</v>
      </c>
      <c r="S23" s="23">
        <f t="shared" si="8"/>
        <v>82500</v>
      </c>
      <c r="T23" s="23">
        <f t="shared" si="9"/>
        <v>833750</v>
      </c>
      <c r="U23" s="23">
        <f t="shared" si="10"/>
        <v>1250</v>
      </c>
      <c r="V23" s="23">
        <f t="shared" si="11"/>
        <v>0</v>
      </c>
      <c r="W23" s="32">
        <f t="shared" si="12"/>
        <v>1250</v>
      </c>
      <c r="X23" s="23">
        <v>481625</v>
      </c>
      <c r="Y23" s="23">
        <f t="shared" si="13"/>
        <v>435875</v>
      </c>
      <c r="Z23" s="23">
        <f t="shared" si="14"/>
        <v>917500</v>
      </c>
      <c r="AA23" s="23">
        <v>825750</v>
      </c>
      <c r="AB23" s="23">
        <f t="shared" si="15"/>
        <v>91750</v>
      </c>
      <c r="AC23" s="131"/>
    </row>
    <row r="24" spans="1:29" s="71" customFormat="1" ht="16.5" customHeight="1">
      <c r="A24" s="11">
        <v>16</v>
      </c>
      <c r="B24" s="11" t="s">
        <v>82</v>
      </c>
      <c r="C24" s="23">
        <f t="shared" si="2"/>
        <v>428</v>
      </c>
      <c r="D24" s="23">
        <f t="shared" si="3"/>
        <v>225</v>
      </c>
      <c r="E24" s="32">
        <v>0</v>
      </c>
      <c r="F24" s="32">
        <v>225</v>
      </c>
      <c r="G24" s="32">
        <f t="shared" si="4"/>
        <v>198</v>
      </c>
      <c r="H24" s="32">
        <v>0</v>
      </c>
      <c r="I24" s="32">
        <v>198</v>
      </c>
      <c r="J24" s="23">
        <f t="shared" si="5"/>
        <v>5</v>
      </c>
      <c r="K24" s="23">
        <v>0</v>
      </c>
      <c r="L24" s="32">
        <v>5</v>
      </c>
      <c r="M24" s="32">
        <v>0</v>
      </c>
      <c r="N24" s="32">
        <v>0</v>
      </c>
      <c r="O24" s="23">
        <v>500</v>
      </c>
      <c r="P24" s="23">
        <v>625</v>
      </c>
      <c r="Q24" s="23">
        <f t="shared" si="6"/>
        <v>267500</v>
      </c>
      <c r="R24" s="23">
        <f t="shared" si="7"/>
        <v>264375</v>
      </c>
      <c r="S24" s="23">
        <f t="shared" si="8"/>
        <v>0</v>
      </c>
      <c r="T24" s="23">
        <f t="shared" si="9"/>
        <v>264375</v>
      </c>
      <c r="U24" s="23">
        <f t="shared" si="10"/>
        <v>3125</v>
      </c>
      <c r="V24" s="23">
        <f t="shared" si="11"/>
        <v>0</v>
      </c>
      <c r="W24" s="32">
        <f t="shared" si="12"/>
        <v>3125</v>
      </c>
      <c r="X24" s="23">
        <v>143750</v>
      </c>
      <c r="Y24" s="23">
        <f t="shared" si="13"/>
        <v>123750</v>
      </c>
      <c r="Z24" s="23">
        <f t="shared" si="14"/>
        <v>267500</v>
      </c>
      <c r="AA24" s="23">
        <v>240750</v>
      </c>
      <c r="AB24" s="23">
        <f t="shared" si="15"/>
        <v>26750</v>
      </c>
      <c r="AC24" s="131"/>
    </row>
    <row r="25" spans="1:29" s="71" customFormat="1" ht="16.5" customHeight="1">
      <c r="A25" s="11">
        <v>17</v>
      </c>
      <c r="B25" s="11" t="s">
        <v>37</v>
      </c>
      <c r="C25" s="23">
        <f t="shared" si="2"/>
        <v>123</v>
      </c>
      <c r="D25" s="23">
        <f t="shared" si="3"/>
        <v>72</v>
      </c>
      <c r="E25" s="32">
        <v>72</v>
      </c>
      <c r="F25" s="32">
        <v>0</v>
      </c>
      <c r="G25" s="32">
        <f t="shared" si="4"/>
        <v>51</v>
      </c>
      <c r="H25" s="32">
        <v>51</v>
      </c>
      <c r="I25" s="32">
        <v>0</v>
      </c>
      <c r="J25" s="23">
        <f t="shared" si="5"/>
        <v>0</v>
      </c>
      <c r="K25" s="23">
        <v>0</v>
      </c>
      <c r="L25" s="32">
        <v>0</v>
      </c>
      <c r="M25" s="32">
        <v>0</v>
      </c>
      <c r="N25" s="32">
        <v>0</v>
      </c>
      <c r="O25" s="23">
        <v>500</v>
      </c>
      <c r="P25" s="23">
        <v>625</v>
      </c>
      <c r="Q25" s="23">
        <f t="shared" si="6"/>
        <v>61500</v>
      </c>
      <c r="R25" s="23">
        <f t="shared" si="7"/>
        <v>61500</v>
      </c>
      <c r="S25" s="23">
        <f t="shared" si="8"/>
        <v>61500</v>
      </c>
      <c r="T25" s="23">
        <f t="shared" si="9"/>
        <v>0</v>
      </c>
      <c r="U25" s="23">
        <f t="shared" si="10"/>
        <v>0</v>
      </c>
      <c r="V25" s="23">
        <f t="shared" si="11"/>
        <v>0</v>
      </c>
      <c r="W25" s="32">
        <f t="shared" si="12"/>
        <v>0</v>
      </c>
      <c r="X25" s="23">
        <v>36000</v>
      </c>
      <c r="Y25" s="23">
        <f t="shared" si="13"/>
        <v>25500</v>
      </c>
      <c r="Z25" s="23">
        <f t="shared" si="14"/>
        <v>61500</v>
      </c>
      <c r="AA25" s="23">
        <v>55350</v>
      </c>
      <c r="AB25" s="23">
        <f t="shared" si="15"/>
        <v>6150</v>
      </c>
      <c r="AC25" s="131"/>
    </row>
    <row r="26" spans="1:29" s="71" customFormat="1" ht="16.5" customHeight="1">
      <c r="A26" s="11">
        <v>18</v>
      </c>
      <c r="B26" s="11" t="s">
        <v>38</v>
      </c>
      <c r="C26" s="23">
        <f t="shared" si="2"/>
        <v>348</v>
      </c>
      <c r="D26" s="23">
        <f t="shared" si="3"/>
        <v>186</v>
      </c>
      <c r="E26" s="32">
        <v>113</v>
      </c>
      <c r="F26" s="32">
        <v>73</v>
      </c>
      <c r="G26" s="32">
        <f t="shared" si="4"/>
        <v>158</v>
      </c>
      <c r="H26" s="32">
        <v>102</v>
      </c>
      <c r="I26" s="32">
        <v>56</v>
      </c>
      <c r="J26" s="23">
        <f t="shared" si="5"/>
        <v>4</v>
      </c>
      <c r="K26" s="23">
        <v>2</v>
      </c>
      <c r="L26" s="32">
        <v>2</v>
      </c>
      <c r="M26" s="32">
        <v>0</v>
      </c>
      <c r="N26" s="32">
        <v>0</v>
      </c>
      <c r="O26" s="23">
        <v>500</v>
      </c>
      <c r="P26" s="23">
        <v>625</v>
      </c>
      <c r="Q26" s="23">
        <f t="shared" si="6"/>
        <v>190375</v>
      </c>
      <c r="R26" s="23">
        <f t="shared" si="7"/>
        <v>188125</v>
      </c>
      <c r="S26" s="23">
        <f t="shared" si="8"/>
        <v>107500</v>
      </c>
      <c r="T26" s="23">
        <f t="shared" si="9"/>
        <v>80625</v>
      </c>
      <c r="U26" s="23">
        <f t="shared" si="10"/>
        <v>2250</v>
      </c>
      <c r="V26" s="23">
        <f t="shared" si="11"/>
        <v>1000</v>
      </c>
      <c r="W26" s="32">
        <f t="shared" si="12"/>
        <v>1250</v>
      </c>
      <c r="X26" s="23">
        <v>104375</v>
      </c>
      <c r="Y26" s="23">
        <f t="shared" si="13"/>
        <v>86000</v>
      </c>
      <c r="Z26" s="23">
        <f t="shared" si="14"/>
        <v>190375</v>
      </c>
      <c r="AA26" s="23">
        <v>171337</v>
      </c>
      <c r="AB26" s="23">
        <f t="shared" si="15"/>
        <v>19038</v>
      </c>
      <c r="AC26" s="131"/>
    </row>
    <row r="27" spans="1:29" s="71" customFormat="1" ht="16.5" customHeight="1">
      <c r="A27" s="11">
        <v>19</v>
      </c>
      <c r="B27" s="11" t="s">
        <v>83</v>
      </c>
      <c r="C27" s="23">
        <f t="shared" si="2"/>
        <v>504</v>
      </c>
      <c r="D27" s="23">
        <f t="shared" si="3"/>
        <v>250</v>
      </c>
      <c r="E27" s="32">
        <v>0</v>
      </c>
      <c r="F27" s="32">
        <v>250</v>
      </c>
      <c r="G27" s="32">
        <f t="shared" si="4"/>
        <v>243</v>
      </c>
      <c r="H27" s="32">
        <v>0</v>
      </c>
      <c r="I27" s="32">
        <v>243</v>
      </c>
      <c r="J27" s="23">
        <f t="shared" si="5"/>
        <v>11</v>
      </c>
      <c r="K27" s="23">
        <v>0</v>
      </c>
      <c r="L27" s="32">
        <v>9</v>
      </c>
      <c r="M27" s="32">
        <v>0</v>
      </c>
      <c r="N27" s="32">
        <v>2</v>
      </c>
      <c r="O27" s="23">
        <v>500</v>
      </c>
      <c r="P27" s="23">
        <v>625</v>
      </c>
      <c r="Q27" s="23">
        <f t="shared" si="6"/>
        <v>315000</v>
      </c>
      <c r="R27" s="23">
        <f t="shared" si="7"/>
        <v>308125</v>
      </c>
      <c r="S27" s="23">
        <f t="shared" si="8"/>
        <v>0</v>
      </c>
      <c r="T27" s="23">
        <f t="shared" si="9"/>
        <v>308125</v>
      </c>
      <c r="U27" s="23">
        <f t="shared" si="10"/>
        <v>6875</v>
      </c>
      <c r="V27" s="23">
        <f t="shared" si="11"/>
        <v>0</v>
      </c>
      <c r="W27" s="32">
        <f t="shared" si="12"/>
        <v>6875</v>
      </c>
      <c r="X27" s="23">
        <v>161875</v>
      </c>
      <c r="Y27" s="23">
        <f t="shared" si="13"/>
        <v>153125</v>
      </c>
      <c r="Z27" s="23">
        <f t="shared" si="14"/>
        <v>315000</v>
      </c>
      <c r="AA27" s="23">
        <v>283500</v>
      </c>
      <c r="AB27" s="23">
        <f t="shared" si="15"/>
        <v>31500</v>
      </c>
      <c r="AC27" s="131"/>
    </row>
    <row r="28" spans="1:29" s="71" customFormat="1" ht="16.5" customHeight="1">
      <c r="A28" s="11">
        <v>20</v>
      </c>
      <c r="B28" s="11" t="s">
        <v>39</v>
      </c>
      <c r="C28" s="23">
        <f t="shared" si="2"/>
        <v>444</v>
      </c>
      <c r="D28" s="23">
        <f t="shared" si="3"/>
        <v>225</v>
      </c>
      <c r="E28" s="32">
        <v>51</v>
      </c>
      <c r="F28" s="32">
        <v>174</v>
      </c>
      <c r="G28" s="32">
        <f t="shared" si="4"/>
        <v>217</v>
      </c>
      <c r="H28" s="32">
        <v>62</v>
      </c>
      <c r="I28" s="32">
        <v>155</v>
      </c>
      <c r="J28" s="23">
        <f t="shared" si="5"/>
        <v>2</v>
      </c>
      <c r="K28" s="23">
        <v>0</v>
      </c>
      <c r="L28" s="32">
        <v>2</v>
      </c>
      <c r="M28" s="32">
        <v>0</v>
      </c>
      <c r="N28" s="32">
        <v>0</v>
      </c>
      <c r="O28" s="23">
        <v>500</v>
      </c>
      <c r="P28" s="23">
        <v>625</v>
      </c>
      <c r="Q28" s="23">
        <f t="shared" si="6"/>
        <v>263375</v>
      </c>
      <c r="R28" s="23">
        <f t="shared" si="7"/>
        <v>262125</v>
      </c>
      <c r="S28" s="23">
        <f t="shared" si="8"/>
        <v>56500</v>
      </c>
      <c r="T28" s="23">
        <f t="shared" si="9"/>
        <v>205625</v>
      </c>
      <c r="U28" s="23">
        <f t="shared" si="10"/>
        <v>1250</v>
      </c>
      <c r="V28" s="23">
        <f t="shared" si="11"/>
        <v>0</v>
      </c>
      <c r="W28" s="32">
        <f t="shared" si="12"/>
        <v>1250</v>
      </c>
      <c r="X28" s="23">
        <v>135500</v>
      </c>
      <c r="Y28" s="23">
        <f t="shared" si="13"/>
        <v>127875</v>
      </c>
      <c r="Z28" s="23">
        <f t="shared" si="14"/>
        <v>263375</v>
      </c>
      <c r="AA28" s="23">
        <v>237037</v>
      </c>
      <c r="AB28" s="23">
        <f t="shared" si="15"/>
        <v>26338</v>
      </c>
      <c r="AC28" s="131"/>
    </row>
    <row r="29" spans="1:29" s="71" customFormat="1" ht="16.5" customHeight="1">
      <c r="A29" s="11">
        <v>21</v>
      </c>
      <c r="B29" s="11" t="s">
        <v>84</v>
      </c>
      <c r="C29" s="23">
        <f t="shared" si="2"/>
        <v>719</v>
      </c>
      <c r="D29" s="23">
        <f t="shared" si="3"/>
        <v>368</v>
      </c>
      <c r="E29" s="32">
        <v>0</v>
      </c>
      <c r="F29" s="32">
        <v>368</v>
      </c>
      <c r="G29" s="32">
        <f t="shared" si="4"/>
        <v>336</v>
      </c>
      <c r="H29" s="32">
        <v>0</v>
      </c>
      <c r="I29" s="32">
        <v>336</v>
      </c>
      <c r="J29" s="23">
        <f t="shared" si="5"/>
        <v>15</v>
      </c>
      <c r="K29" s="23">
        <v>0</v>
      </c>
      <c r="L29" s="32">
        <v>13</v>
      </c>
      <c r="M29" s="32">
        <v>0</v>
      </c>
      <c r="N29" s="32">
        <v>2</v>
      </c>
      <c r="O29" s="23">
        <v>500</v>
      </c>
      <c r="P29" s="23">
        <v>625</v>
      </c>
      <c r="Q29" s="23">
        <f t="shared" si="6"/>
        <v>449375</v>
      </c>
      <c r="R29" s="23">
        <f t="shared" si="7"/>
        <v>440000</v>
      </c>
      <c r="S29" s="23">
        <f t="shared" si="8"/>
        <v>0</v>
      </c>
      <c r="T29" s="23">
        <f t="shared" si="9"/>
        <v>440000</v>
      </c>
      <c r="U29" s="23">
        <f t="shared" si="10"/>
        <v>9375</v>
      </c>
      <c r="V29" s="23">
        <f t="shared" si="11"/>
        <v>0</v>
      </c>
      <c r="W29" s="32">
        <f t="shared" si="12"/>
        <v>9375</v>
      </c>
      <c r="X29" s="23">
        <v>238125</v>
      </c>
      <c r="Y29" s="23">
        <f t="shared" si="13"/>
        <v>211250</v>
      </c>
      <c r="Z29" s="23">
        <f t="shared" si="14"/>
        <v>449375</v>
      </c>
      <c r="AA29" s="23">
        <v>404437</v>
      </c>
      <c r="AB29" s="23">
        <f t="shared" si="15"/>
        <v>44938</v>
      </c>
      <c r="AC29" s="131"/>
    </row>
    <row r="30" spans="1:29" s="71" customFormat="1" ht="16.5" customHeight="1">
      <c r="A30" s="11">
        <v>22</v>
      </c>
      <c r="B30" s="11" t="s">
        <v>40</v>
      </c>
      <c r="C30" s="23">
        <f t="shared" si="2"/>
        <v>200</v>
      </c>
      <c r="D30" s="23">
        <f t="shared" si="3"/>
        <v>113</v>
      </c>
      <c r="E30" s="32">
        <v>54</v>
      </c>
      <c r="F30" s="32">
        <v>59</v>
      </c>
      <c r="G30" s="32">
        <f t="shared" si="4"/>
        <v>87</v>
      </c>
      <c r="H30" s="32">
        <v>22</v>
      </c>
      <c r="I30" s="32">
        <v>65</v>
      </c>
      <c r="J30" s="23">
        <f t="shared" si="5"/>
        <v>0</v>
      </c>
      <c r="K30" s="23">
        <v>0</v>
      </c>
      <c r="L30" s="32">
        <v>0</v>
      </c>
      <c r="M30" s="32">
        <v>0</v>
      </c>
      <c r="N30" s="32">
        <v>0</v>
      </c>
      <c r="O30" s="23">
        <v>500</v>
      </c>
      <c r="P30" s="23">
        <v>625</v>
      </c>
      <c r="Q30" s="23">
        <f t="shared" si="6"/>
        <v>115500</v>
      </c>
      <c r="R30" s="23">
        <f t="shared" si="7"/>
        <v>115500</v>
      </c>
      <c r="S30" s="23">
        <f t="shared" si="8"/>
        <v>38000</v>
      </c>
      <c r="T30" s="23">
        <f t="shared" si="9"/>
        <v>77500</v>
      </c>
      <c r="U30" s="23">
        <f t="shared" si="10"/>
        <v>0</v>
      </c>
      <c r="V30" s="23">
        <f t="shared" si="11"/>
        <v>0</v>
      </c>
      <c r="W30" s="32">
        <f t="shared" si="12"/>
        <v>0</v>
      </c>
      <c r="X30" s="23">
        <v>63875</v>
      </c>
      <c r="Y30" s="23">
        <f t="shared" si="13"/>
        <v>51625</v>
      </c>
      <c r="Z30" s="23">
        <f t="shared" si="14"/>
        <v>115500</v>
      </c>
      <c r="AA30" s="23">
        <v>103950</v>
      </c>
      <c r="AB30" s="23">
        <f t="shared" si="15"/>
        <v>11550</v>
      </c>
      <c r="AC30" s="131"/>
    </row>
    <row r="31" spans="1:29" s="71" customFormat="1" ht="16.5" customHeight="1">
      <c r="A31" s="11">
        <v>23</v>
      </c>
      <c r="B31" s="11" t="s">
        <v>41</v>
      </c>
      <c r="C31" s="23">
        <f t="shared" si="2"/>
        <v>194</v>
      </c>
      <c r="D31" s="23">
        <f t="shared" si="3"/>
        <v>110</v>
      </c>
      <c r="E31" s="32">
        <v>44</v>
      </c>
      <c r="F31" s="32">
        <v>66</v>
      </c>
      <c r="G31" s="32">
        <f t="shared" si="4"/>
        <v>83</v>
      </c>
      <c r="H31" s="32">
        <v>33</v>
      </c>
      <c r="I31" s="32">
        <v>50</v>
      </c>
      <c r="J31" s="23">
        <f t="shared" si="5"/>
        <v>1</v>
      </c>
      <c r="K31" s="23">
        <v>0</v>
      </c>
      <c r="L31" s="32">
        <v>0</v>
      </c>
      <c r="M31" s="32">
        <v>1</v>
      </c>
      <c r="N31" s="32">
        <v>0</v>
      </c>
      <c r="O31" s="23">
        <v>500</v>
      </c>
      <c r="P31" s="23">
        <v>625</v>
      </c>
      <c r="Q31" s="23">
        <f t="shared" si="6"/>
        <v>111500</v>
      </c>
      <c r="R31" s="23">
        <f t="shared" si="7"/>
        <v>111000</v>
      </c>
      <c r="S31" s="23">
        <f t="shared" si="8"/>
        <v>38500</v>
      </c>
      <c r="T31" s="23">
        <f t="shared" si="9"/>
        <v>72500</v>
      </c>
      <c r="U31" s="23">
        <f t="shared" si="10"/>
        <v>500</v>
      </c>
      <c r="V31" s="23">
        <f t="shared" si="11"/>
        <v>500</v>
      </c>
      <c r="W31" s="32">
        <f t="shared" si="12"/>
        <v>0</v>
      </c>
      <c r="X31" s="23">
        <v>63250</v>
      </c>
      <c r="Y31" s="23">
        <f t="shared" si="13"/>
        <v>48250</v>
      </c>
      <c r="Z31" s="23">
        <f t="shared" si="14"/>
        <v>111500</v>
      </c>
      <c r="AA31" s="23">
        <v>100350</v>
      </c>
      <c r="AB31" s="23">
        <f t="shared" si="15"/>
        <v>11150</v>
      </c>
      <c r="AC31" s="131"/>
    </row>
    <row r="32" spans="1:29" s="71" customFormat="1" ht="16.5" customHeight="1">
      <c r="A32" s="11">
        <v>24</v>
      </c>
      <c r="B32" s="11" t="s">
        <v>43</v>
      </c>
      <c r="C32" s="23">
        <f t="shared" si="2"/>
        <v>89</v>
      </c>
      <c r="D32" s="23">
        <f t="shared" si="3"/>
        <v>47</v>
      </c>
      <c r="E32" s="32">
        <v>47</v>
      </c>
      <c r="F32" s="32">
        <v>0</v>
      </c>
      <c r="G32" s="32">
        <f t="shared" si="4"/>
        <v>42</v>
      </c>
      <c r="H32" s="32">
        <v>42</v>
      </c>
      <c r="I32" s="32">
        <v>0</v>
      </c>
      <c r="J32" s="23">
        <f t="shared" si="5"/>
        <v>0</v>
      </c>
      <c r="K32" s="23">
        <v>0</v>
      </c>
      <c r="L32" s="32">
        <v>0</v>
      </c>
      <c r="M32" s="32">
        <v>0</v>
      </c>
      <c r="N32" s="32">
        <v>0</v>
      </c>
      <c r="O32" s="23">
        <v>500</v>
      </c>
      <c r="P32" s="23">
        <v>625</v>
      </c>
      <c r="Q32" s="23">
        <f t="shared" si="6"/>
        <v>44500</v>
      </c>
      <c r="R32" s="23">
        <f t="shared" si="7"/>
        <v>44500</v>
      </c>
      <c r="S32" s="23">
        <f t="shared" si="8"/>
        <v>44500</v>
      </c>
      <c r="T32" s="23">
        <f t="shared" si="9"/>
        <v>0</v>
      </c>
      <c r="U32" s="23">
        <f t="shared" si="10"/>
        <v>0</v>
      </c>
      <c r="V32" s="23">
        <f t="shared" si="11"/>
        <v>0</v>
      </c>
      <c r="W32" s="32">
        <f t="shared" si="12"/>
        <v>0</v>
      </c>
      <c r="X32" s="23">
        <v>23500</v>
      </c>
      <c r="Y32" s="23">
        <f t="shared" si="13"/>
        <v>21000</v>
      </c>
      <c r="Z32" s="23">
        <f t="shared" si="14"/>
        <v>44500</v>
      </c>
      <c r="AA32" s="23">
        <v>40050</v>
      </c>
      <c r="AB32" s="23">
        <f t="shared" si="15"/>
        <v>4450</v>
      </c>
      <c r="AC32" s="131"/>
    </row>
    <row r="33" spans="1:29" s="71" customFormat="1" ht="16.5" customHeight="1">
      <c r="A33" s="11">
        <v>25</v>
      </c>
      <c r="B33" s="11" t="s">
        <v>44</v>
      </c>
      <c r="C33" s="23">
        <f t="shared" si="2"/>
        <v>209</v>
      </c>
      <c r="D33" s="23">
        <f t="shared" si="3"/>
        <v>103</v>
      </c>
      <c r="E33" s="32">
        <v>43</v>
      </c>
      <c r="F33" s="32">
        <v>60</v>
      </c>
      <c r="G33" s="32">
        <f t="shared" si="4"/>
        <v>101</v>
      </c>
      <c r="H33" s="32">
        <v>35</v>
      </c>
      <c r="I33" s="32">
        <v>66</v>
      </c>
      <c r="J33" s="23">
        <f t="shared" si="5"/>
        <v>5</v>
      </c>
      <c r="K33" s="23">
        <v>0</v>
      </c>
      <c r="L33" s="32">
        <v>0</v>
      </c>
      <c r="M33" s="32">
        <v>4</v>
      </c>
      <c r="N33" s="32">
        <v>1</v>
      </c>
      <c r="O33" s="23">
        <v>500</v>
      </c>
      <c r="P33" s="23">
        <v>625</v>
      </c>
      <c r="Q33" s="23">
        <f t="shared" si="6"/>
        <v>120375</v>
      </c>
      <c r="R33" s="23">
        <f t="shared" si="7"/>
        <v>117750</v>
      </c>
      <c r="S33" s="23">
        <f t="shared" si="8"/>
        <v>39000</v>
      </c>
      <c r="T33" s="23">
        <f t="shared" si="9"/>
        <v>78750</v>
      </c>
      <c r="U33" s="23">
        <f t="shared" si="10"/>
        <v>2625</v>
      </c>
      <c r="V33" s="23">
        <f t="shared" si="11"/>
        <v>2000</v>
      </c>
      <c r="W33" s="32">
        <f t="shared" si="12"/>
        <v>625</v>
      </c>
      <c r="X33" s="23">
        <v>59000</v>
      </c>
      <c r="Y33" s="23">
        <f t="shared" si="13"/>
        <v>61375</v>
      </c>
      <c r="Z33" s="23">
        <f t="shared" si="14"/>
        <v>120375</v>
      </c>
      <c r="AA33" s="23">
        <v>108337</v>
      </c>
      <c r="AB33" s="23">
        <f t="shared" si="15"/>
        <v>12038</v>
      </c>
      <c r="AC33" s="131"/>
    </row>
    <row r="34" spans="1:29" s="71" customFormat="1" ht="16.5" customHeight="1">
      <c r="A34" s="11">
        <v>26</v>
      </c>
      <c r="B34" s="11" t="s">
        <v>45</v>
      </c>
      <c r="C34" s="23">
        <f t="shared" si="2"/>
        <v>75</v>
      </c>
      <c r="D34" s="23">
        <f t="shared" si="3"/>
        <v>42</v>
      </c>
      <c r="E34" s="32">
        <v>42</v>
      </c>
      <c r="F34" s="32">
        <v>0</v>
      </c>
      <c r="G34" s="32">
        <f t="shared" si="4"/>
        <v>33</v>
      </c>
      <c r="H34" s="32">
        <v>33</v>
      </c>
      <c r="I34" s="32">
        <v>0</v>
      </c>
      <c r="J34" s="23">
        <f t="shared" si="5"/>
        <v>0</v>
      </c>
      <c r="K34" s="23">
        <v>0</v>
      </c>
      <c r="L34" s="32">
        <v>0</v>
      </c>
      <c r="M34" s="32">
        <v>0</v>
      </c>
      <c r="N34" s="32">
        <v>0</v>
      </c>
      <c r="O34" s="23">
        <v>500</v>
      </c>
      <c r="P34" s="23">
        <v>625</v>
      </c>
      <c r="Q34" s="23">
        <f t="shared" si="6"/>
        <v>37500</v>
      </c>
      <c r="R34" s="23">
        <f t="shared" si="7"/>
        <v>37500</v>
      </c>
      <c r="S34" s="23">
        <f t="shared" si="8"/>
        <v>37500</v>
      </c>
      <c r="T34" s="23">
        <f t="shared" si="9"/>
        <v>0</v>
      </c>
      <c r="U34" s="23">
        <f t="shared" si="10"/>
        <v>0</v>
      </c>
      <c r="V34" s="23">
        <f t="shared" si="11"/>
        <v>0</v>
      </c>
      <c r="W34" s="32">
        <f t="shared" si="12"/>
        <v>0</v>
      </c>
      <c r="X34" s="23">
        <v>21000</v>
      </c>
      <c r="Y34" s="23">
        <f t="shared" si="13"/>
        <v>16500</v>
      </c>
      <c r="Z34" s="23">
        <f t="shared" si="14"/>
        <v>37500</v>
      </c>
      <c r="AA34" s="23">
        <v>33750</v>
      </c>
      <c r="AB34" s="23">
        <f t="shared" si="15"/>
        <v>3750</v>
      </c>
      <c r="AC34" s="131"/>
    </row>
    <row r="35" spans="1:29" s="71" customFormat="1" ht="16.5" customHeight="1">
      <c r="A35" s="11">
        <v>27</v>
      </c>
      <c r="B35" s="11" t="s">
        <v>46</v>
      </c>
      <c r="C35" s="23">
        <f t="shared" si="2"/>
        <v>44</v>
      </c>
      <c r="D35" s="23">
        <f t="shared" si="3"/>
        <v>28</v>
      </c>
      <c r="E35" s="32">
        <v>28</v>
      </c>
      <c r="F35" s="32">
        <v>0</v>
      </c>
      <c r="G35" s="32">
        <f t="shared" si="4"/>
        <v>14</v>
      </c>
      <c r="H35" s="32">
        <v>14</v>
      </c>
      <c r="I35" s="32">
        <v>0</v>
      </c>
      <c r="J35" s="23">
        <f t="shared" si="5"/>
        <v>2</v>
      </c>
      <c r="K35" s="23">
        <v>2</v>
      </c>
      <c r="L35" s="32">
        <v>0</v>
      </c>
      <c r="M35" s="32">
        <v>0</v>
      </c>
      <c r="N35" s="32">
        <v>0</v>
      </c>
      <c r="O35" s="23">
        <v>500</v>
      </c>
      <c r="P35" s="23">
        <v>625</v>
      </c>
      <c r="Q35" s="23">
        <f t="shared" si="6"/>
        <v>22000</v>
      </c>
      <c r="R35" s="23">
        <f t="shared" si="7"/>
        <v>21000</v>
      </c>
      <c r="S35" s="23">
        <f t="shared" si="8"/>
        <v>21000</v>
      </c>
      <c r="T35" s="23">
        <f t="shared" si="9"/>
        <v>0</v>
      </c>
      <c r="U35" s="23">
        <f t="shared" si="10"/>
        <v>1000</v>
      </c>
      <c r="V35" s="23">
        <f t="shared" si="11"/>
        <v>1000</v>
      </c>
      <c r="W35" s="32">
        <f t="shared" si="12"/>
        <v>0</v>
      </c>
      <c r="X35" s="23">
        <v>15000</v>
      </c>
      <c r="Y35" s="23">
        <f t="shared" si="13"/>
        <v>7000</v>
      </c>
      <c r="Z35" s="23">
        <f t="shared" si="14"/>
        <v>22000</v>
      </c>
      <c r="AA35" s="23">
        <v>19800</v>
      </c>
      <c r="AB35" s="23">
        <f t="shared" si="15"/>
        <v>2200</v>
      </c>
      <c r="AC35" s="131"/>
    </row>
    <row r="36" spans="1:29" s="71" customFormat="1" ht="16.5" customHeight="1">
      <c r="A36" s="11">
        <v>28</v>
      </c>
      <c r="B36" s="11" t="s">
        <v>47</v>
      </c>
      <c r="C36" s="23">
        <f t="shared" si="2"/>
        <v>126</v>
      </c>
      <c r="D36" s="23">
        <f t="shared" si="3"/>
        <v>74</v>
      </c>
      <c r="E36" s="32">
        <v>74</v>
      </c>
      <c r="F36" s="32">
        <v>0</v>
      </c>
      <c r="G36" s="32">
        <f t="shared" si="4"/>
        <v>52</v>
      </c>
      <c r="H36" s="32">
        <v>52</v>
      </c>
      <c r="I36" s="32">
        <v>0</v>
      </c>
      <c r="J36" s="23">
        <f t="shared" si="5"/>
        <v>0</v>
      </c>
      <c r="K36" s="23">
        <v>0</v>
      </c>
      <c r="L36" s="32">
        <v>0</v>
      </c>
      <c r="M36" s="32">
        <v>0</v>
      </c>
      <c r="N36" s="32">
        <v>0</v>
      </c>
      <c r="O36" s="23">
        <v>500</v>
      </c>
      <c r="P36" s="23">
        <v>625</v>
      </c>
      <c r="Q36" s="23">
        <f t="shared" si="6"/>
        <v>63000</v>
      </c>
      <c r="R36" s="23">
        <f t="shared" si="7"/>
        <v>63000</v>
      </c>
      <c r="S36" s="23">
        <f t="shared" si="8"/>
        <v>63000</v>
      </c>
      <c r="T36" s="23">
        <f t="shared" si="9"/>
        <v>0</v>
      </c>
      <c r="U36" s="23">
        <f t="shared" si="10"/>
        <v>0</v>
      </c>
      <c r="V36" s="23">
        <f t="shared" si="11"/>
        <v>0</v>
      </c>
      <c r="W36" s="32">
        <f t="shared" si="12"/>
        <v>0</v>
      </c>
      <c r="X36" s="23">
        <v>37000</v>
      </c>
      <c r="Y36" s="23">
        <f t="shared" si="13"/>
        <v>26000</v>
      </c>
      <c r="Z36" s="23">
        <f t="shared" si="14"/>
        <v>63000</v>
      </c>
      <c r="AA36" s="23">
        <v>56700</v>
      </c>
      <c r="AB36" s="23">
        <f t="shared" si="15"/>
        <v>6300</v>
      </c>
      <c r="AC36" s="131"/>
    </row>
    <row r="37" spans="1:29" s="71" customFormat="1" ht="16.5" customHeight="1">
      <c r="A37" s="11">
        <v>29</v>
      </c>
      <c r="B37" s="11" t="s">
        <v>85</v>
      </c>
      <c r="C37" s="23">
        <f t="shared" si="2"/>
        <v>1620</v>
      </c>
      <c r="D37" s="23">
        <f t="shared" si="3"/>
        <v>838</v>
      </c>
      <c r="E37" s="32">
        <v>0</v>
      </c>
      <c r="F37" s="32">
        <v>838</v>
      </c>
      <c r="G37" s="32">
        <f t="shared" si="4"/>
        <v>769</v>
      </c>
      <c r="H37" s="32">
        <v>0</v>
      </c>
      <c r="I37" s="32">
        <v>769</v>
      </c>
      <c r="J37" s="23">
        <f t="shared" si="5"/>
        <v>13</v>
      </c>
      <c r="K37" s="23">
        <v>0</v>
      </c>
      <c r="L37" s="32">
        <v>8</v>
      </c>
      <c r="M37" s="32">
        <v>0</v>
      </c>
      <c r="N37" s="32">
        <v>5</v>
      </c>
      <c r="O37" s="23">
        <v>500</v>
      </c>
      <c r="P37" s="23">
        <v>625</v>
      </c>
      <c r="Q37" s="23">
        <f t="shared" si="6"/>
        <v>1012500</v>
      </c>
      <c r="R37" s="23">
        <f t="shared" si="7"/>
        <v>1004375</v>
      </c>
      <c r="S37" s="23">
        <f t="shared" si="8"/>
        <v>0</v>
      </c>
      <c r="T37" s="23">
        <f t="shared" si="9"/>
        <v>1004375</v>
      </c>
      <c r="U37" s="23">
        <f t="shared" si="10"/>
        <v>8125</v>
      </c>
      <c r="V37" s="23">
        <f t="shared" si="11"/>
        <v>0</v>
      </c>
      <c r="W37" s="32">
        <f t="shared" si="12"/>
        <v>8125</v>
      </c>
      <c r="X37" s="23">
        <v>528750</v>
      </c>
      <c r="Y37" s="23">
        <f t="shared" si="13"/>
        <v>483750</v>
      </c>
      <c r="Z37" s="23">
        <f t="shared" si="14"/>
        <v>1012500</v>
      </c>
      <c r="AA37" s="23">
        <v>911250</v>
      </c>
      <c r="AB37" s="23">
        <f t="shared" si="15"/>
        <v>101250</v>
      </c>
      <c r="AC37" s="131"/>
    </row>
    <row r="38" spans="1:29" s="71" customFormat="1" ht="16.5" customHeight="1">
      <c r="A38" s="11">
        <v>30</v>
      </c>
      <c r="B38" s="11" t="s">
        <v>86</v>
      </c>
      <c r="C38" s="23">
        <f t="shared" si="2"/>
        <v>400</v>
      </c>
      <c r="D38" s="23">
        <f t="shared" si="3"/>
        <v>215</v>
      </c>
      <c r="E38" s="32">
        <v>0</v>
      </c>
      <c r="F38" s="32">
        <v>215</v>
      </c>
      <c r="G38" s="32">
        <f t="shared" si="4"/>
        <v>182</v>
      </c>
      <c r="H38" s="32">
        <v>0</v>
      </c>
      <c r="I38" s="32">
        <v>182</v>
      </c>
      <c r="J38" s="23">
        <f t="shared" si="5"/>
        <v>3</v>
      </c>
      <c r="K38" s="23">
        <v>0</v>
      </c>
      <c r="L38" s="32">
        <v>3</v>
      </c>
      <c r="M38" s="32">
        <v>0</v>
      </c>
      <c r="N38" s="32">
        <v>0</v>
      </c>
      <c r="O38" s="23">
        <v>500</v>
      </c>
      <c r="P38" s="23">
        <v>625</v>
      </c>
      <c r="Q38" s="23">
        <f t="shared" si="6"/>
        <v>250000</v>
      </c>
      <c r="R38" s="23">
        <f t="shared" si="7"/>
        <v>248125</v>
      </c>
      <c r="S38" s="23">
        <f t="shared" si="8"/>
        <v>0</v>
      </c>
      <c r="T38" s="23">
        <f t="shared" si="9"/>
        <v>248125</v>
      </c>
      <c r="U38" s="23">
        <f t="shared" si="10"/>
        <v>1875</v>
      </c>
      <c r="V38" s="23">
        <f t="shared" si="11"/>
        <v>0</v>
      </c>
      <c r="W38" s="32">
        <f t="shared" si="12"/>
        <v>1875</v>
      </c>
      <c r="X38" s="23">
        <v>136250</v>
      </c>
      <c r="Y38" s="23">
        <f t="shared" si="13"/>
        <v>113750</v>
      </c>
      <c r="Z38" s="23">
        <f t="shared" si="14"/>
        <v>250000</v>
      </c>
      <c r="AA38" s="23">
        <v>225000</v>
      </c>
      <c r="AB38" s="23">
        <f t="shared" si="15"/>
        <v>25000</v>
      </c>
      <c r="AC38" s="131"/>
    </row>
    <row r="39" spans="1:29" s="71" customFormat="1" ht="16.5" customHeight="1">
      <c r="A39" s="11">
        <v>31</v>
      </c>
      <c r="B39" s="11" t="s">
        <v>50</v>
      </c>
      <c r="C39" s="23">
        <f t="shared" si="2"/>
        <v>646</v>
      </c>
      <c r="D39" s="23">
        <f t="shared" si="3"/>
        <v>344</v>
      </c>
      <c r="E39" s="32">
        <v>0</v>
      </c>
      <c r="F39" s="32">
        <v>344</v>
      </c>
      <c r="G39" s="32">
        <f t="shared" si="4"/>
        <v>293</v>
      </c>
      <c r="H39" s="32">
        <v>0</v>
      </c>
      <c r="I39" s="32">
        <v>293</v>
      </c>
      <c r="J39" s="23">
        <f t="shared" si="5"/>
        <v>9</v>
      </c>
      <c r="K39" s="23">
        <v>0</v>
      </c>
      <c r="L39" s="32">
        <v>9</v>
      </c>
      <c r="M39" s="32">
        <v>0</v>
      </c>
      <c r="N39" s="32">
        <v>0</v>
      </c>
      <c r="O39" s="23">
        <v>500</v>
      </c>
      <c r="P39" s="23">
        <v>625</v>
      </c>
      <c r="Q39" s="23">
        <f t="shared" si="6"/>
        <v>403750</v>
      </c>
      <c r="R39" s="23">
        <f t="shared" si="7"/>
        <v>398125</v>
      </c>
      <c r="S39" s="23">
        <f t="shared" si="8"/>
        <v>0</v>
      </c>
      <c r="T39" s="23">
        <f t="shared" si="9"/>
        <v>398125</v>
      </c>
      <c r="U39" s="23">
        <f t="shared" si="10"/>
        <v>5625</v>
      </c>
      <c r="V39" s="23">
        <f t="shared" si="11"/>
        <v>0</v>
      </c>
      <c r="W39" s="32">
        <f t="shared" si="12"/>
        <v>5625</v>
      </c>
      <c r="X39" s="23">
        <v>220625</v>
      </c>
      <c r="Y39" s="23">
        <f t="shared" si="13"/>
        <v>183125</v>
      </c>
      <c r="Z39" s="23">
        <f t="shared" si="14"/>
        <v>403750</v>
      </c>
      <c r="AA39" s="23">
        <v>363375</v>
      </c>
      <c r="AB39" s="23">
        <f t="shared" si="15"/>
        <v>40375</v>
      </c>
      <c r="AC39" s="131"/>
    </row>
    <row r="40" spans="1:29" s="71" customFormat="1" ht="16.5" customHeight="1">
      <c r="A40" s="11">
        <v>32</v>
      </c>
      <c r="B40" s="11" t="s">
        <v>87</v>
      </c>
      <c r="C40" s="23">
        <f t="shared" si="2"/>
        <v>443</v>
      </c>
      <c r="D40" s="23">
        <f t="shared" si="3"/>
        <v>225</v>
      </c>
      <c r="E40" s="32">
        <v>0</v>
      </c>
      <c r="F40" s="32">
        <v>225</v>
      </c>
      <c r="G40" s="32">
        <f t="shared" si="4"/>
        <v>218</v>
      </c>
      <c r="H40" s="32">
        <v>0</v>
      </c>
      <c r="I40" s="32">
        <v>218</v>
      </c>
      <c r="J40" s="23">
        <f t="shared" si="5"/>
        <v>0</v>
      </c>
      <c r="K40" s="23">
        <v>0</v>
      </c>
      <c r="L40" s="32">
        <v>0</v>
      </c>
      <c r="M40" s="32">
        <v>0</v>
      </c>
      <c r="N40" s="32">
        <v>0</v>
      </c>
      <c r="O40" s="23">
        <v>500</v>
      </c>
      <c r="P40" s="23">
        <v>625</v>
      </c>
      <c r="Q40" s="23">
        <f t="shared" si="6"/>
        <v>276875</v>
      </c>
      <c r="R40" s="23">
        <f t="shared" si="7"/>
        <v>276875</v>
      </c>
      <c r="S40" s="23">
        <f t="shared" si="8"/>
        <v>0</v>
      </c>
      <c r="T40" s="23">
        <f t="shared" si="9"/>
        <v>276875</v>
      </c>
      <c r="U40" s="23">
        <f t="shared" si="10"/>
        <v>0</v>
      </c>
      <c r="V40" s="23">
        <f t="shared" si="11"/>
        <v>0</v>
      </c>
      <c r="W40" s="32">
        <f t="shared" si="12"/>
        <v>0</v>
      </c>
      <c r="X40" s="23">
        <v>140625</v>
      </c>
      <c r="Y40" s="23">
        <f t="shared" si="13"/>
        <v>136250</v>
      </c>
      <c r="Z40" s="23">
        <f t="shared" si="14"/>
        <v>276875</v>
      </c>
      <c r="AA40" s="23">
        <v>249187</v>
      </c>
      <c r="AB40" s="23">
        <f t="shared" si="15"/>
        <v>27688</v>
      </c>
      <c r="AC40" s="131"/>
    </row>
    <row r="41" spans="1:29" s="71" customFormat="1" ht="16.5" customHeight="1">
      <c r="A41" s="11">
        <v>33</v>
      </c>
      <c r="B41" s="11" t="s">
        <v>88</v>
      </c>
      <c r="C41" s="23">
        <f t="shared" si="2"/>
        <v>133</v>
      </c>
      <c r="D41" s="23">
        <f t="shared" si="3"/>
        <v>105</v>
      </c>
      <c r="E41" s="32">
        <v>52</v>
      </c>
      <c r="F41" s="32">
        <v>53</v>
      </c>
      <c r="G41" s="32">
        <f t="shared" si="4"/>
        <v>28</v>
      </c>
      <c r="H41" s="32">
        <v>11</v>
      </c>
      <c r="I41" s="32">
        <v>17</v>
      </c>
      <c r="J41" s="23">
        <f t="shared" si="5"/>
        <v>0</v>
      </c>
      <c r="K41" s="23">
        <v>0</v>
      </c>
      <c r="L41" s="32">
        <v>0</v>
      </c>
      <c r="M41" s="32">
        <v>0</v>
      </c>
      <c r="N41" s="32">
        <v>0</v>
      </c>
      <c r="O41" s="23">
        <v>500</v>
      </c>
      <c r="P41" s="23">
        <v>625</v>
      </c>
      <c r="Q41" s="23">
        <f t="shared" si="6"/>
        <v>75250</v>
      </c>
      <c r="R41" s="23">
        <f t="shared" si="7"/>
        <v>75250</v>
      </c>
      <c r="S41" s="23">
        <f t="shared" si="8"/>
        <v>31500</v>
      </c>
      <c r="T41" s="23">
        <f t="shared" si="9"/>
        <v>43750</v>
      </c>
      <c r="U41" s="23">
        <f t="shared" si="10"/>
        <v>0</v>
      </c>
      <c r="V41" s="23">
        <f t="shared" si="11"/>
        <v>0</v>
      </c>
      <c r="W41" s="32">
        <f t="shared" si="12"/>
        <v>0</v>
      </c>
      <c r="X41" s="23">
        <v>59125</v>
      </c>
      <c r="Y41" s="23">
        <f t="shared" si="13"/>
        <v>16125</v>
      </c>
      <c r="Z41" s="23">
        <f t="shared" si="14"/>
        <v>75250</v>
      </c>
      <c r="AA41" s="23">
        <v>67725</v>
      </c>
      <c r="AB41" s="23">
        <f t="shared" si="15"/>
        <v>7525</v>
      </c>
      <c r="AC41" s="131"/>
    </row>
    <row r="42" spans="1:29" s="71" customFormat="1" ht="16.5" customHeight="1">
      <c r="A42" s="11">
        <v>34</v>
      </c>
      <c r="B42" s="11" t="s">
        <v>52</v>
      </c>
      <c r="C42" s="23">
        <f t="shared" si="2"/>
        <v>94</v>
      </c>
      <c r="D42" s="23">
        <f t="shared" si="3"/>
        <v>59</v>
      </c>
      <c r="E42" s="32">
        <v>59</v>
      </c>
      <c r="F42" s="32">
        <v>0</v>
      </c>
      <c r="G42" s="32">
        <f t="shared" si="4"/>
        <v>35</v>
      </c>
      <c r="H42" s="32">
        <v>35</v>
      </c>
      <c r="I42" s="32">
        <v>0</v>
      </c>
      <c r="J42" s="23">
        <f t="shared" si="5"/>
        <v>0</v>
      </c>
      <c r="K42" s="23">
        <v>0</v>
      </c>
      <c r="L42" s="32">
        <v>0</v>
      </c>
      <c r="M42" s="32">
        <v>0</v>
      </c>
      <c r="N42" s="32">
        <v>0</v>
      </c>
      <c r="O42" s="23">
        <v>500</v>
      </c>
      <c r="P42" s="23">
        <v>625</v>
      </c>
      <c r="Q42" s="23">
        <f t="shared" si="6"/>
        <v>47000</v>
      </c>
      <c r="R42" s="23">
        <f t="shared" si="7"/>
        <v>47000</v>
      </c>
      <c r="S42" s="23">
        <f t="shared" si="8"/>
        <v>47000</v>
      </c>
      <c r="T42" s="23">
        <f t="shared" si="9"/>
        <v>0</v>
      </c>
      <c r="U42" s="23">
        <f t="shared" si="10"/>
        <v>0</v>
      </c>
      <c r="V42" s="23">
        <f t="shared" si="11"/>
        <v>0</v>
      </c>
      <c r="W42" s="32">
        <f t="shared" si="12"/>
        <v>0</v>
      </c>
      <c r="X42" s="23">
        <v>29500</v>
      </c>
      <c r="Y42" s="23">
        <f t="shared" si="13"/>
        <v>17500</v>
      </c>
      <c r="Z42" s="23">
        <f t="shared" si="14"/>
        <v>47000</v>
      </c>
      <c r="AA42" s="23">
        <v>42300</v>
      </c>
      <c r="AB42" s="23">
        <f t="shared" si="15"/>
        <v>4700</v>
      </c>
      <c r="AC42" s="131"/>
    </row>
    <row r="43" spans="1:29" s="71" customFormat="1" ht="16.5" customHeight="1">
      <c r="A43" s="11">
        <v>35</v>
      </c>
      <c r="B43" s="11" t="s">
        <v>89</v>
      </c>
      <c r="C43" s="23">
        <f t="shared" si="2"/>
        <v>320</v>
      </c>
      <c r="D43" s="23">
        <f t="shared" si="3"/>
        <v>164</v>
      </c>
      <c r="E43" s="32">
        <v>0</v>
      </c>
      <c r="F43" s="32">
        <v>164</v>
      </c>
      <c r="G43" s="32">
        <f t="shared" si="4"/>
        <v>156</v>
      </c>
      <c r="H43" s="32">
        <v>0</v>
      </c>
      <c r="I43" s="32">
        <v>156</v>
      </c>
      <c r="J43" s="23">
        <f t="shared" si="5"/>
        <v>0</v>
      </c>
      <c r="K43" s="23">
        <v>0</v>
      </c>
      <c r="L43" s="32">
        <v>0</v>
      </c>
      <c r="M43" s="32">
        <v>0</v>
      </c>
      <c r="N43" s="32">
        <v>0</v>
      </c>
      <c r="O43" s="23">
        <v>500</v>
      </c>
      <c r="P43" s="23">
        <v>625</v>
      </c>
      <c r="Q43" s="23">
        <f t="shared" si="6"/>
        <v>200000</v>
      </c>
      <c r="R43" s="23">
        <f t="shared" si="7"/>
        <v>200000</v>
      </c>
      <c r="S43" s="23">
        <f t="shared" si="8"/>
        <v>0</v>
      </c>
      <c r="T43" s="23">
        <f t="shared" si="9"/>
        <v>200000</v>
      </c>
      <c r="U43" s="23">
        <f t="shared" si="10"/>
        <v>0</v>
      </c>
      <c r="V43" s="23">
        <f t="shared" si="11"/>
        <v>0</v>
      </c>
      <c r="W43" s="32">
        <f t="shared" si="12"/>
        <v>0</v>
      </c>
      <c r="X43" s="23">
        <v>102500</v>
      </c>
      <c r="Y43" s="23">
        <f t="shared" si="13"/>
        <v>97500</v>
      </c>
      <c r="Z43" s="23">
        <f t="shared" si="14"/>
        <v>200000</v>
      </c>
      <c r="AA43" s="23">
        <v>180000</v>
      </c>
      <c r="AB43" s="23">
        <f t="shared" si="15"/>
        <v>20000</v>
      </c>
      <c r="AC43" s="131"/>
    </row>
    <row r="44" spans="1:29" s="71" customFormat="1" ht="16.5" customHeight="1">
      <c r="A44" s="11">
        <v>36</v>
      </c>
      <c r="B44" s="11" t="s">
        <v>90</v>
      </c>
      <c r="C44" s="23">
        <f t="shared" si="2"/>
        <v>311</v>
      </c>
      <c r="D44" s="23">
        <f t="shared" si="3"/>
        <v>150</v>
      </c>
      <c r="E44" s="32">
        <v>0</v>
      </c>
      <c r="F44" s="32">
        <v>150</v>
      </c>
      <c r="G44" s="32">
        <f t="shared" si="4"/>
        <v>153</v>
      </c>
      <c r="H44" s="32">
        <v>0</v>
      </c>
      <c r="I44" s="32">
        <v>153</v>
      </c>
      <c r="J44" s="23">
        <f t="shared" si="5"/>
        <v>8</v>
      </c>
      <c r="K44" s="23">
        <v>0</v>
      </c>
      <c r="L44" s="32">
        <v>5</v>
      </c>
      <c r="M44" s="32">
        <v>0</v>
      </c>
      <c r="N44" s="32">
        <v>3</v>
      </c>
      <c r="O44" s="23">
        <v>500</v>
      </c>
      <c r="P44" s="23">
        <v>625</v>
      </c>
      <c r="Q44" s="23">
        <f t="shared" si="6"/>
        <v>194375</v>
      </c>
      <c r="R44" s="23">
        <f t="shared" si="7"/>
        <v>189375</v>
      </c>
      <c r="S44" s="23">
        <f t="shared" si="8"/>
        <v>0</v>
      </c>
      <c r="T44" s="23">
        <f t="shared" si="9"/>
        <v>189375</v>
      </c>
      <c r="U44" s="23">
        <f t="shared" si="10"/>
        <v>5000</v>
      </c>
      <c r="V44" s="23">
        <f t="shared" si="11"/>
        <v>0</v>
      </c>
      <c r="W44" s="32">
        <f t="shared" si="12"/>
        <v>5000</v>
      </c>
      <c r="X44" s="23">
        <v>96875</v>
      </c>
      <c r="Y44" s="23">
        <f t="shared" si="13"/>
        <v>97500</v>
      </c>
      <c r="Z44" s="23">
        <f t="shared" si="14"/>
        <v>194375</v>
      </c>
      <c r="AA44" s="23">
        <v>174937</v>
      </c>
      <c r="AB44" s="23">
        <f t="shared" si="15"/>
        <v>19438</v>
      </c>
      <c r="AC44" s="131"/>
    </row>
    <row r="45" spans="1:29" s="71" customFormat="1" ht="16.5" customHeight="1">
      <c r="A45" s="11">
        <v>37</v>
      </c>
      <c r="B45" s="11" t="s">
        <v>54</v>
      </c>
      <c r="C45" s="23">
        <f t="shared" si="2"/>
        <v>132</v>
      </c>
      <c r="D45" s="23">
        <f t="shared" si="3"/>
        <v>68</v>
      </c>
      <c r="E45" s="32">
        <v>0</v>
      </c>
      <c r="F45" s="32">
        <v>68</v>
      </c>
      <c r="G45" s="32">
        <f t="shared" si="4"/>
        <v>64</v>
      </c>
      <c r="H45" s="32">
        <v>0</v>
      </c>
      <c r="I45" s="32">
        <v>64</v>
      </c>
      <c r="J45" s="23">
        <f t="shared" si="5"/>
        <v>0</v>
      </c>
      <c r="K45" s="23">
        <v>0</v>
      </c>
      <c r="L45" s="32">
        <v>0</v>
      </c>
      <c r="M45" s="32">
        <v>0</v>
      </c>
      <c r="N45" s="32">
        <v>0</v>
      </c>
      <c r="O45" s="23">
        <v>500</v>
      </c>
      <c r="P45" s="23">
        <v>625</v>
      </c>
      <c r="Q45" s="23">
        <f t="shared" si="6"/>
        <v>82500</v>
      </c>
      <c r="R45" s="23">
        <f t="shared" si="7"/>
        <v>82500</v>
      </c>
      <c r="S45" s="23">
        <f t="shared" si="8"/>
        <v>0</v>
      </c>
      <c r="T45" s="23">
        <f t="shared" si="9"/>
        <v>82500</v>
      </c>
      <c r="U45" s="23">
        <f t="shared" si="10"/>
        <v>0</v>
      </c>
      <c r="V45" s="23">
        <f t="shared" si="11"/>
        <v>0</v>
      </c>
      <c r="W45" s="32">
        <f t="shared" si="12"/>
        <v>0</v>
      </c>
      <c r="X45" s="23">
        <v>42500</v>
      </c>
      <c r="Y45" s="23">
        <f t="shared" si="13"/>
        <v>40000</v>
      </c>
      <c r="Z45" s="23">
        <f t="shared" si="14"/>
        <v>82500</v>
      </c>
      <c r="AA45" s="23">
        <v>74250</v>
      </c>
      <c r="AB45" s="23">
        <f t="shared" si="15"/>
        <v>8250</v>
      </c>
      <c r="AC45" s="131"/>
    </row>
    <row r="46" spans="1:29" s="71" customFormat="1" ht="16.5" customHeight="1">
      <c r="A46" s="11">
        <v>38</v>
      </c>
      <c r="B46" s="11" t="s">
        <v>56</v>
      </c>
      <c r="C46" s="23">
        <f t="shared" si="2"/>
        <v>104</v>
      </c>
      <c r="D46" s="23">
        <f t="shared" si="3"/>
        <v>63</v>
      </c>
      <c r="E46" s="32">
        <v>63</v>
      </c>
      <c r="F46" s="32">
        <v>0</v>
      </c>
      <c r="G46" s="32">
        <f t="shared" si="4"/>
        <v>41</v>
      </c>
      <c r="H46" s="32">
        <v>41</v>
      </c>
      <c r="I46" s="32">
        <v>0</v>
      </c>
      <c r="J46" s="23">
        <f t="shared" si="5"/>
        <v>0</v>
      </c>
      <c r="K46" s="23">
        <v>0</v>
      </c>
      <c r="L46" s="32">
        <v>0</v>
      </c>
      <c r="M46" s="32">
        <v>0</v>
      </c>
      <c r="N46" s="32">
        <v>0</v>
      </c>
      <c r="O46" s="23">
        <v>500</v>
      </c>
      <c r="P46" s="23">
        <v>625</v>
      </c>
      <c r="Q46" s="23">
        <f t="shared" si="6"/>
        <v>52000</v>
      </c>
      <c r="R46" s="23">
        <f t="shared" si="7"/>
        <v>52000</v>
      </c>
      <c r="S46" s="23">
        <f t="shared" si="8"/>
        <v>52000</v>
      </c>
      <c r="T46" s="23">
        <f t="shared" si="9"/>
        <v>0</v>
      </c>
      <c r="U46" s="23">
        <f t="shared" si="10"/>
        <v>0</v>
      </c>
      <c r="V46" s="23">
        <f t="shared" si="11"/>
        <v>0</v>
      </c>
      <c r="W46" s="32">
        <f t="shared" si="12"/>
        <v>0</v>
      </c>
      <c r="X46" s="23">
        <v>31500</v>
      </c>
      <c r="Y46" s="23">
        <f t="shared" si="13"/>
        <v>20500</v>
      </c>
      <c r="Z46" s="23">
        <f t="shared" si="14"/>
        <v>52000</v>
      </c>
      <c r="AA46" s="23">
        <v>46800</v>
      </c>
      <c r="AB46" s="23">
        <f t="shared" si="15"/>
        <v>5200</v>
      </c>
      <c r="AC46" s="131"/>
    </row>
    <row r="47" spans="1:29" s="71" customFormat="1" ht="16.5" customHeight="1">
      <c r="A47" s="11">
        <v>39</v>
      </c>
      <c r="B47" s="11" t="s">
        <v>58</v>
      </c>
      <c r="C47" s="23">
        <f t="shared" si="2"/>
        <v>51</v>
      </c>
      <c r="D47" s="23">
        <f t="shared" si="3"/>
        <v>23</v>
      </c>
      <c r="E47" s="32">
        <v>0</v>
      </c>
      <c r="F47" s="32">
        <v>23</v>
      </c>
      <c r="G47" s="32">
        <f t="shared" si="4"/>
        <v>28</v>
      </c>
      <c r="H47" s="32">
        <v>0</v>
      </c>
      <c r="I47" s="32">
        <v>28</v>
      </c>
      <c r="J47" s="23">
        <f t="shared" si="5"/>
        <v>0</v>
      </c>
      <c r="K47" s="23">
        <v>0</v>
      </c>
      <c r="L47" s="32">
        <v>0</v>
      </c>
      <c r="M47" s="32">
        <v>0</v>
      </c>
      <c r="N47" s="32">
        <v>0</v>
      </c>
      <c r="O47" s="23">
        <v>500</v>
      </c>
      <c r="P47" s="23">
        <v>625</v>
      </c>
      <c r="Q47" s="23">
        <f t="shared" si="6"/>
        <v>31875</v>
      </c>
      <c r="R47" s="23">
        <f t="shared" si="7"/>
        <v>31875</v>
      </c>
      <c r="S47" s="23">
        <f t="shared" si="8"/>
        <v>0</v>
      </c>
      <c r="T47" s="23">
        <f t="shared" si="9"/>
        <v>31875</v>
      </c>
      <c r="U47" s="23">
        <f t="shared" si="10"/>
        <v>0</v>
      </c>
      <c r="V47" s="23">
        <f t="shared" si="11"/>
        <v>0</v>
      </c>
      <c r="W47" s="32">
        <f t="shared" si="12"/>
        <v>0</v>
      </c>
      <c r="X47" s="23">
        <v>14375</v>
      </c>
      <c r="Y47" s="23">
        <f t="shared" si="13"/>
        <v>17500</v>
      </c>
      <c r="Z47" s="23">
        <f t="shared" si="14"/>
        <v>31875</v>
      </c>
      <c r="AA47" s="23">
        <v>28687</v>
      </c>
      <c r="AB47" s="23">
        <f t="shared" si="15"/>
        <v>3188</v>
      </c>
      <c r="AC47" s="131"/>
    </row>
    <row r="48" spans="1:29" s="71" customFormat="1" ht="16.5" customHeight="1">
      <c r="A48" s="11">
        <v>40</v>
      </c>
      <c r="B48" s="11" t="s">
        <v>59</v>
      </c>
      <c r="C48" s="23">
        <f t="shared" si="2"/>
        <v>101</v>
      </c>
      <c r="D48" s="23">
        <f t="shared" si="3"/>
        <v>55</v>
      </c>
      <c r="E48" s="32">
        <v>55</v>
      </c>
      <c r="F48" s="32">
        <v>0</v>
      </c>
      <c r="G48" s="32">
        <f t="shared" si="4"/>
        <v>46</v>
      </c>
      <c r="H48" s="32">
        <v>46</v>
      </c>
      <c r="I48" s="32">
        <v>0</v>
      </c>
      <c r="J48" s="23">
        <f t="shared" si="5"/>
        <v>0</v>
      </c>
      <c r="K48" s="23">
        <v>0</v>
      </c>
      <c r="L48" s="32">
        <v>0</v>
      </c>
      <c r="M48" s="32">
        <v>0</v>
      </c>
      <c r="N48" s="32">
        <v>0</v>
      </c>
      <c r="O48" s="23">
        <v>500</v>
      </c>
      <c r="P48" s="23">
        <v>625</v>
      </c>
      <c r="Q48" s="23">
        <f t="shared" si="6"/>
        <v>50500</v>
      </c>
      <c r="R48" s="23">
        <f t="shared" si="7"/>
        <v>50500</v>
      </c>
      <c r="S48" s="23">
        <f t="shared" si="8"/>
        <v>50500</v>
      </c>
      <c r="T48" s="23">
        <f t="shared" si="9"/>
        <v>0</v>
      </c>
      <c r="U48" s="23">
        <f t="shared" si="10"/>
        <v>0</v>
      </c>
      <c r="V48" s="23">
        <f t="shared" si="11"/>
        <v>0</v>
      </c>
      <c r="W48" s="32">
        <f t="shared" si="12"/>
        <v>0</v>
      </c>
      <c r="X48" s="23">
        <v>27500</v>
      </c>
      <c r="Y48" s="23">
        <f t="shared" si="13"/>
        <v>23000</v>
      </c>
      <c r="Z48" s="23">
        <f t="shared" si="14"/>
        <v>50500</v>
      </c>
      <c r="AA48" s="23">
        <v>45450</v>
      </c>
      <c r="AB48" s="23">
        <f t="shared" si="15"/>
        <v>5050</v>
      </c>
      <c r="AC48" s="131"/>
    </row>
    <row r="49" spans="1:29" s="71" customFormat="1" ht="16.5" customHeight="1">
      <c r="A49" s="11">
        <v>41</v>
      </c>
      <c r="B49" s="11" t="s">
        <v>91</v>
      </c>
      <c r="C49" s="23">
        <f t="shared" si="2"/>
        <v>500</v>
      </c>
      <c r="D49" s="23">
        <f t="shared" si="3"/>
        <v>277</v>
      </c>
      <c r="E49" s="32">
        <v>0</v>
      </c>
      <c r="F49" s="32">
        <v>277</v>
      </c>
      <c r="G49" s="32">
        <f t="shared" si="4"/>
        <v>223</v>
      </c>
      <c r="H49" s="32">
        <v>0</v>
      </c>
      <c r="I49" s="32">
        <v>223</v>
      </c>
      <c r="J49" s="23">
        <f t="shared" si="5"/>
        <v>0</v>
      </c>
      <c r="K49" s="23">
        <v>0</v>
      </c>
      <c r="L49" s="32">
        <v>0</v>
      </c>
      <c r="M49" s="32">
        <v>0</v>
      </c>
      <c r="N49" s="32">
        <v>0</v>
      </c>
      <c r="O49" s="23">
        <v>500</v>
      </c>
      <c r="P49" s="23">
        <v>625</v>
      </c>
      <c r="Q49" s="23">
        <f t="shared" si="6"/>
        <v>312500</v>
      </c>
      <c r="R49" s="23">
        <f t="shared" si="7"/>
        <v>312500</v>
      </c>
      <c r="S49" s="23">
        <f t="shared" si="8"/>
        <v>0</v>
      </c>
      <c r="T49" s="23">
        <f t="shared" si="9"/>
        <v>312500</v>
      </c>
      <c r="U49" s="23">
        <f t="shared" si="10"/>
        <v>0</v>
      </c>
      <c r="V49" s="23">
        <f t="shared" si="11"/>
        <v>0</v>
      </c>
      <c r="W49" s="32">
        <f t="shared" si="12"/>
        <v>0</v>
      </c>
      <c r="X49" s="23">
        <v>173125</v>
      </c>
      <c r="Y49" s="23">
        <f t="shared" si="13"/>
        <v>139375</v>
      </c>
      <c r="Z49" s="23">
        <f t="shared" si="14"/>
        <v>312500</v>
      </c>
      <c r="AA49" s="23">
        <v>281250</v>
      </c>
      <c r="AB49" s="23">
        <f t="shared" si="15"/>
        <v>31250</v>
      </c>
      <c r="AC49" s="131"/>
    </row>
    <row r="50" spans="1:29" s="71" customFormat="1" ht="16.5" customHeight="1">
      <c r="A50" s="11">
        <v>42</v>
      </c>
      <c r="B50" s="11" t="s">
        <v>60</v>
      </c>
      <c r="C50" s="23">
        <f t="shared" si="2"/>
        <v>0</v>
      </c>
      <c r="D50" s="23">
        <f t="shared" si="3"/>
        <v>0</v>
      </c>
      <c r="E50" s="32">
        <v>0</v>
      </c>
      <c r="F50" s="32">
        <v>0</v>
      </c>
      <c r="G50" s="32">
        <f t="shared" si="4"/>
        <v>0</v>
      </c>
      <c r="H50" s="32">
        <v>0</v>
      </c>
      <c r="I50" s="32">
        <v>0</v>
      </c>
      <c r="J50" s="23">
        <f t="shared" si="5"/>
        <v>0</v>
      </c>
      <c r="K50" s="23">
        <v>0</v>
      </c>
      <c r="L50" s="32">
        <v>0</v>
      </c>
      <c r="M50" s="32">
        <v>0</v>
      </c>
      <c r="N50" s="32">
        <v>0</v>
      </c>
      <c r="O50" s="23">
        <v>500</v>
      </c>
      <c r="P50" s="23">
        <v>625</v>
      </c>
      <c r="Q50" s="23">
        <f t="shared" si="6"/>
        <v>0</v>
      </c>
      <c r="R50" s="23">
        <f t="shared" si="7"/>
        <v>0</v>
      </c>
      <c r="S50" s="23">
        <f t="shared" si="8"/>
        <v>0</v>
      </c>
      <c r="T50" s="23">
        <f t="shared" si="9"/>
        <v>0</v>
      </c>
      <c r="U50" s="23">
        <f t="shared" si="10"/>
        <v>0</v>
      </c>
      <c r="V50" s="23">
        <f t="shared" si="11"/>
        <v>0</v>
      </c>
      <c r="W50" s="32">
        <f t="shared" si="12"/>
        <v>0</v>
      </c>
      <c r="X50" s="23">
        <v>0</v>
      </c>
      <c r="Y50" s="23">
        <f t="shared" si="13"/>
        <v>0</v>
      </c>
      <c r="Z50" s="23">
        <f t="shared" si="14"/>
        <v>0</v>
      </c>
      <c r="AA50" s="23">
        <v>0</v>
      </c>
      <c r="AB50" s="23">
        <f t="shared" si="15"/>
        <v>0</v>
      </c>
      <c r="AC50" s="131"/>
    </row>
    <row r="51" spans="1:29" s="71" customFormat="1" ht="16.5" customHeight="1">
      <c r="A51" s="11">
        <v>43</v>
      </c>
      <c r="B51" s="11" t="s">
        <v>61</v>
      </c>
      <c r="C51" s="23">
        <f t="shared" si="2"/>
        <v>65</v>
      </c>
      <c r="D51" s="23">
        <f t="shared" si="3"/>
        <v>51</v>
      </c>
      <c r="E51" s="32">
        <v>51</v>
      </c>
      <c r="F51" s="32">
        <v>0</v>
      </c>
      <c r="G51" s="32">
        <f t="shared" si="4"/>
        <v>14</v>
      </c>
      <c r="H51" s="32">
        <v>14</v>
      </c>
      <c r="I51" s="32">
        <v>0</v>
      </c>
      <c r="J51" s="23">
        <f t="shared" si="5"/>
        <v>0</v>
      </c>
      <c r="K51" s="23">
        <v>0</v>
      </c>
      <c r="L51" s="32">
        <v>0</v>
      </c>
      <c r="M51" s="32">
        <v>0</v>
      </c>
      <c r="N51" s="32">
        <v>0</v>
      </c>
      <c r="O51" s="23">
        <v>500</v>
      </c>
      <c r="P51" s="23">
        <v>625</v>
      </c>
      <c r="Q51" s="23">
        <f t="shared" si="6"/>
        <v>32500</v>
      </c>
      <c r="R51" s="23">
        <f t="shared" si="7"/>
        <v>32500</v>
      </c>
      <c r="S51" s="23">
        <f t="shared" si="8"/>
        <v>32500</v>
      </c>
      <c r="T51" s="23">
        <f t="shared" si="9"/>
        <v>0</v>
      </c>
      <c r="U51" s="23">
        <f t="shared" si="10"/>
        <v>0</v>
      </c>
      <c r="V51" s="23">
        <f t="shared" si="11"/>
        <v>0</v>
      </c>
      <c r="W51" s="32">
        <f t="shared" si="12"/>
        <v>0</v>
      </c>
      <c r="X51" s="23">
        <v>25500</v>
      </c>
      <c r="Y51" s="23">
        <f t="shared" si="13"/>
        <v>7000</v>
      </c>
      <c r="Z51" s="23">
        <f t="shared" si="14"/>
        <v>32500</v>
      </c>
      <c r="AA51" s="23">
        <v>29250</v>
      </c>
      <c r="AB51" s="23">
        <f t="shared" si="15"/>
        <v>3250</v>
      </c>
      <c r="AC51" s="131"/>
    </row>
    <row r="52" spans="1:29" s="71" customFormat="1" ht="16.5" customHeight="1">
      <c r="A52" s="11">
        <v>44</v>
      </c>
      <c r="B52" s="11" t="s">
        <v>92</v>
      </c>
      <c r="C52" s="23">
        <f t="shared" si="2"/>
        <v>1102</v>
      </c>
      <c r="D52" s="23">
        <f t="shared" si="3"/>
        <v>555</v>
      </c>
      <c r="E52" s="32">
        <v>0</v>
      </c>
      <c r="F52" s="32">
        <v>555</v>
      </c>
      <c r="G52" s="32">
        <f t="shared" si="4"/>
        <v>539</v>
      </c>
      <c r="H52" s="32">
        <v>0</v>
      </c>
      <c r="I52" s="32">
        <v>539</v>
      </c>
      <c r="J52" s="23">
        <f t="shared" si="5"/>
        <v>8</v>
      </c>
      <c r="K52" s="23">
        <v>0</v>
      </c>
      <c r="L52" s="32">
        <v>8</v>
      </c>
      <c r="M52" s="32">
        <v>0</v>
      </c>
      <c r="N52" s="32">
        <v>0</v>
      </c>
      <c r="O52" s="23">
        <v>500</v>
      </c>
      <c r="P52" s="23">
        <v>625</v>
      </c>
      <c r="Q52" s="23">
        <f t="shared" si="6"/>
        <v>688750</v>
      </c>
      <c r="R52" s="23">
        <f t="shared" si="7"/>
        <v>683750</v>
      </c>
      <c r="S52" s="23">
        <f t="shared" si="8"/>
        <v>0</v>
      </c>
      <c r="T52" s="23">
        <f t="shared" si="9"/>
        <v>683750</v>
      </c>
      <c r="U52" s="23">
        <f t="shared" si="10"/>
        <v>5000</v>
      </c>
      <c r="V52" s="23">
        <f t="shared" si="11"/>
        <v>0</v>
      </c>
      <c r="W52" s="32">
        <f t="shared" si="12"/>
        <v>5000</v>
      </c>
      <c r="X52" s="23">
        <v>351875</v>
      </c>
      <c r="Y52" s="23">
        <f t="shared" si="13"/>
        <v>336875</v>
      </c>
      <c r="Z52" s="23">
        <f t="shared" si="14"/>
        <v>688750</v>
      </c>
      <c r="AA52" s="23">
        <v>619875</v>
      </c>
      <c r="AB52" s="23">
        <f t="shared" si="15"/>
        <v>68875</v>
      </c>
      <c r="AC52" s="131"/>
    </row>
    <row r="53" spans="1:29" s="71" customFormat="1" ht="16.5" customHeight="1">
      <c r="A53" s="11">
        <v>45</v>
      </c>
      <c r="B53" s="11" t="s">
        <v>62</v>
      </c>
      <c r="C53" s="23">
        <f t="shared" si="2"/>
        <v>148</v>
      </c>
      <c r="D53" s="23">
        <f t="shared" si="3"/>
        <v>83</v>
      </c>
      <c r="E53" s="32">
        <v>0</v>
      </c>
      <c r="F53" s="32">
        <v>83</v>
      </c>
      <c r="G53" s="32">
        <f t="shared" si="4"/>
        <v>62</v>
      </c>
      <c r="H53" s="32">
        <v>0</v>
      </c>
      <c r="I53" s="32">
        <v>62</v>
      </c>
      <c r="J53" s="23">
        <f t="shared" si="5"/>
        <v>3</v>
      </c>
      <c r="K53" s="23">
        <v>0</v>
      </c>
      <c r="L53" s="32">
        <v>2</v>
      </c>
      <c r="M53" s="32">
        <v>0</v>
      </c>
      <c r="N53" s="32">
        <v>1</v>
      </c>
      <c r="O53" s="23">
        <v>500</v>
      </c>
      <c r="P53" s="23">
        <v>625</v>
      </c>
      <c r="Q53" s="23">
        <f t="shared" si="6"/>
        <v>92500</v>
      </c>
      <c r="R53" s="23">
        <f t="shared" si="7"/>
        <v>90625</v>
      </c>
      <c r="S53" s="23">
        <f t="shared" si="8"/>
        <v>0</v>
      </c>
      <c r="T53" s="23">
        <f t="shared" si="9"/>
        <v>90625</v>
      </c>
      <c r="U53" s="23">
        <f t="shared" si="10"/>
        <v>1875</v>
      </c>
      <c r="V53" s="23">
        <f t="shared" si="11"/>
        <v>0</v>
      </c>
      <c r="W53" s="32">
        <f t="shared" si="12"/>
        <v>1875</v>
      </c>
      <c r="X53" s="23">
        <v>53125</v>
      </c>
      <c r="Y53" s="23">
        <f t="shared" si="13"/>
        <v>39375</v>
      </c>
      <c r="Z53" s="23">
        <f t="shared" si="14"/>
        <v>92500</v>
      </c>
      <c r="AA53" s="23">
        <v>83250</v>
      </c>
      <c r="AB53" s="23">
        <f t="shared" si="15"/>
        <v>9250</v>
      </c>
      <c r="AC53" s="131"/>
    </row>
    <row r="54" spans="1:29" s="71" customFormat="1" ht="16.5" customHeight="1">
      <c r="A54" s="11">
        <v>46</v>
      </c>
      <c r="B54" s="11" t="s">
        <v>93</v>
      </c>
      <c r="C54" s="23">
        <f t="shared" si="2"/>
        <v>848</v>
      </c>
      <c r="D54" s="23">
        <f t="shared" si="3"/>
        <v>448</v>
      </c>
      <c r="E54" s="32">
        <v>0</v>
      </c>
      <c r="F54" s="32">
        <v>448</v>
      </c>
      <c r="G54" s="32">
        <f t="shared" si="4"/>
        <v>398</v>
      </c>
      <c r="H54" s="32">
        <v>0</v>
      </c>
      <c r="I54" s="32">
        <v>398</v>
      </c>
      <c r="J54" s="23">
        <f t="shared" si="5"/>
        <v>2</v>
      </c>
      <c r="K54" s="23">
        <v>0</v>
      </c>
      <c r="L54" s="32">
        <v>0</v>
      </c>
      <c r="M54" s="32">
        <v>0</v>
      </c>
      <c r="N54" s="32">
        <v>2</v>
      </c>
      <c r="O54" s="23">
        <v>500</v>
      </c>
      <c r="P54" s="23">
        <v>625</v>
      </c>
      <c r="Q54" s="23">
        <f t="shared" si="6"/>
        <v>530000</v>
      </c>
      <c r="R54" s="23">
        <f t="shared" si="7"/>
        <v>528750</v>
      </c>
      <c r="S54" s="23">
        <f t="shared" si="8"/>
        <v>0</v>
      </c>
      <c r="T54" s="23">
        <f t="shared" si="9"/>
        <v>528750</v>
      </c>
      <c r="U54" s="23">
        <f t="shared" si="10"/>
        <v>1250</v>
      </c>
      <c r="V54" s="23">
        <f t="shared" si="11"/>
        <v>0</v>
      </c>
      <c r="W54" s="32">
        <f t="shared" si="12"/>
        <v>1250</v>
      </c>
      <c r="X54" s="23">
        <v>280000</v>
      </c>
      <c r="Y54" s="23">
        <f t="shared" si="13"/>
        <v>250000</v>
      </c>
      <c r="Z54" s="23">
        <f t="shared" si="14"/>
        <v>530000</v>
      </c>
      <c r="AA54" s="23">
        <v>477000</v>
      </c>
      <c r="AB54" s="23">
        <f t="shared" si="15"/>
        <v>53000</v>
      </c>
      <c r="AC54" s="131"/>
    </row>
    <row r="55" spans="1:30" s="71" customFormat="1" ht="16.5" customHeight="1">
      <c r="A55" s="11">
        <v>47</v>
      </c>
      <c r="B55" s="11" t="s">
        <v>94</v>
      </c>
      <c r="C55" s="23">
        <f t="shared" si="2"/>
        <v>1607</v>
      </c>
      <c r="D55" s="23">
        <f t="shared" si="3"/>
        <v>765</v>
      </c>
      <c r="E55" s="32">
        <v>0</v>
      </c>
      <c r="F55" s="32">
        <v>765</v>
      </c>
      <c r="G55" s="32">
        <f t="shared" si="4"/>
        <v>836</v>
      </c>
      <c r="H55" s="32">
        <v>0</v>
      </c>
      <c r="I55" s="32">
        <v>836</v>
      </c>
      <c r="J55" s="23">
        <f t="shared" si="5"/>
        <v>6</v>
      </c>
      <c r="K55" s="23">
        <v>0</v>
      </c>
      <c r="L55" s="32">
        <v>6</v>
      </c>
      <c r="M55" s="32">
        <v>0</v>
      </c>
      <c r="N55" s="32">
        <v>0</v>
      </c>
      <c r="O55" s="23">
        <v>500</v>
      </c>
      <c r="P55" s="23">
        <v>625</v>
      </c>
      <c r="Q55" s="23">
        <f t="shared" si="6"/>
        <v>1004375</v>
      </c>
      <c r="R55" s="23">
        <f t="shared" si="7"/>
        <v>1000625</v>
      </c>
      <c r="S55" s="23">
        <f t="shared" si="8"/>
        <v>0</v>
      </c>
      <c r="T55" s="23">
        <f t="shared" si="9"/>
        <v>1000625</v>
      </c>
      <c r="U55" s="23">
        <f t="shared" si="10"/>
        <v>3750</v>
      </c>
      <c r="V55" s="23">
        <f t="shared" si="11"/>
        <v>0</v>
      </c>
      <c r="W55" s="32">
        <f t="shared" si="12"/>
        <v>3750</v>
      </c>
      <c r="X55" s="23">
        <v>481875</v>
      </c>
      <c r="Y55" s="23">
        <f t="shared" si="13"/>
        <v>522500</v>
      </c>
      <c r="Z55" s="23">
        <f t="shared" si="14"/>
        <v>1004375</v>
      </c>
      <c r="AA55" s="23">
        <v>556181</v>
      </c>
      <c r="AB55" s="23">
        <v>448194</v>
      </c>
      <c r="AC55" s="131"/>
      <c r="AD55" s="107"/>
    </row>
    <row r="56" spans="1:29" s="71" customFormat="1" ht="16.5" customHeight="1">
      <c r="A56" s="11">
        <v>48</v>
      </c>
      <c r="B56" s="11" t="s">
        <v>95</v>
      </c>
      <c r="C56" s="23">
        <f t="shared" si="2"/>
        <v>1062</v>
      </c>
      <c r="D56" s="23">
        <f t="shared" si="3"/>
        <v>538</v>
      </c>
      <c r="E56" s="32">
        <v>0</v>
      </c>
      <c r="F56" s="32">
        <v>538</v>
      </c>
      <c r="G56" s="32">
        <f t="shared" si="4"/>
        <v>524</v>
      </c>
      <c r="H56" s="32">
        <v>0</v>
      </c>
      <c r="I56" s="32">
        <v>524</v>
      </c>
      <c r="J56" s="23">
        <f t="shared" si="5"/>
        <v>0</v>
      </c>
      <c r="K56" s="23">
        <v>0</v>
      </c>
      <c r="L56" s="32">
        <v>0</v>
      </c>
      <c r="M56" s="32">
        <v>0</v>
      </c>
      <c r="N56" s="32">
        <v>0</v>
      </c>
      <c r="O56" s="23">
        <v>500</v>
      </c>
      <c r="P56" s="23">
        <v>625</v>
      </c>
      <c r="Q56" s="23">
        <f t="shared" si="6"/>
        <v>663750</v>
      </c>
      <c r="R56" s="23">
        <f t="shared" si="7"/>
        <v>663750</v>
      </c>
      <c r="S56" s="23">
        <f t="shared" si="8"/>
        <v>0</v>
      </c>
      <c r="T56" s="23">
        <f t="shared" si="9"/>
        <v>663750</v>
      </c>
      <c r="U56" s="23">
        <f t="shared" si="10"/>
        <v>0</v>
      </c>
      <c r="V56" s="23">
        <f t="shared" si="11"/>
        <v>0</v>
      </c>
      <c r="W56" s="32">
        <f t="shared" si="12"/>
        <v>0</v>
      </c>
      <c r="X56" s="23">
        <v>336250</v>
      </c>
      <c r="Y56" s="23">
        <f t="shared" si="13"/>
        <v>327500</v>
      </c>
      <c r="Z56" s="23">
        <f t="shared" si="14"/>
        <v>663750</v>
      </c>
      <c r="AA56" s="23">
        <v>597375</v>
      </c>
      <c r="AB56" s="23">
        <f t="shared" si="15"/>
        <v>66375</v>
      </c>
      <c r="AC56" s="131"/>
    </row>
    <row r="57" spans="1:29" s="71" customFormat="1" ht="16.5" customHeight="1">
      <c r="A57" s="11">
        <v>49</v>
      </c>
      <c r="B57" s="11" t="s">
        <v>63</v>
      </c>
      <c r="C57" s="23">
        <f t="shared" si="2"/>
        <v>483</v>
      </c>
      <c r="D57" s="23">
        <f t="shared" si="3"/>
        <v>244</v>
      </c>
      <c r="E57" s="32">
        <v>0</v>
      </c>
      <c r="F57" s="32">
        <v>244</v>
      </c>
      <c r="G57" s="32">
        <f t="shared" si="4"/>
        <v>239</v>
      </c>
      <c r="H57" s="32">
        <v>0</v>
      </c>
      <c r="I57" s="32">
        <v>239</v>
      </c>
      <c r="J57" s="23">
        <f t="shared" si="5"/>
        <v>0</v>
      </c>
      <c r="K57" s="23">
        <v>0</v>
      </c>
      <c r="L57" s="32">
        <v>0</v>
      </c>
      <c r="M57" s="32">
        <v>0</v>
      </c>
      <c r="N57" s="32">
        <v>0</v>
      </c>
      <c r="O57" s="23">
        <v>500</v>
      </c>
      <c r="P57" s="23">
        <v>625</v>
      </c>
      <c r="Q57" s="23">
        <f t="shared" si="6"/>
        <v>301875</v>
      </c>
      <c r="R57" s="23">
        <f t="shared" si="7"/>
        <v>301875</v>
      </c>
      <c r="S57" s="23">
        <f t="shared" si="8"/>
        <v>0</v>
      </c>
      <c r="T57" s="23">
        <f t="shared" si="9"/>
        <v>301875</v>
      </c>
      <c r="U57" s="23">
        <f t="shared" si="10"/>
        <v>0</v>
      </c>
      <c r="V57" s="23">
        <f t="shared" si="11"/>
        <v>0</v>
      </c>
      <c r="W57" s="32">
        <f t="shared" si="12"/>
        <v>0</v>
      </c>
      <c r="X57" s="23">
        <v>152500</v>
      </c>
      <c r="Y57" s="23">
        <f t="shared" si="13"/>
        <v>149375</v>
      </c>
      <c r="Z57" s="23">
        <f t="shared" si="14"/>
        <v>301875</v>
      </c>
      <c r="AA57" s="23">
        <v>271687</v>
      </c>
      <c r="AB57" s="23">
        <f t="shared" si="15"/>
        <v>30188</v>
      </c>
      <c r="AC57" s="131"/>
    </row>
  </sheetData>
  <sheetProtection/>
  <mergeCells count="39">
    <mergeCell ref="B2:AC2"/>
    <mergeCell ref="B3:O3"/>
    <mergeCell ref="R3:S3"/>
    <mergeCell ref="C4:N4"/>
    <mergeCell ref="O4:P4"/>
    <mergeCell ref="Q4:W4"/>
    <mergeCell ref="Z4:AB4"/>
    <mergeCell ref="D5:F5"/>
    <mergeCell ref="G5:I5"/>
    <mergeCell ref="J5:N5"/>
    <mergeCell ref="R5:T5"/>
    <mergeCell ref="U5:W5"/>
    <mergeCell ref="K6:L6"/>
    <mergeCell ref="M6:N6"/>
    <mergeCell ref="A4:A7"/>
    <mergeCell ref="B4:B7"/>
    <mergeCell ref="C5:C7"/>
    <mergeCell ref="D6:D7"/>
    <mergeCell ref="E6:E7"/>
    <mergeCell ref="F6:F7"/>
    <mergeCell ref="G6:G7"/>
    <mergeCell ref="H6:H7"/>
    <mergeCell ref="I6:I7"/>
    <mergeCell ref="J6:J7"/>
    <mergeCell ref="O5:O7"/>
    <mergeCell ref="P5:P7"/>
    <mergeCell ref="Q5:Q7"/>
    <mergeCell ref="R6:R7"/>
    <mergeCell ref="S6:S7"/>
    <mergeCell ref="T6:T7"/>
    <mergeCell ref="U6:U7"/>
    <mergeCell ref="V6:V7"/>
    <mergeCell ref="W6:W7"/>
    <mergeCell ref="X4:X7"/>
    <mergeCell ref="Y4:Y7"/>
    <mergeCell ref="Z5:Z7"/>
    <mergeCell ref="AA5:AA7"/>
    <mergeCell ref="AB5:AB7"/>
    <mergeCell ref="AC4:AC6"/>
  </mergeCells>
  <printOptions horizontalCentered="1"/>
  <pageMargins left="0.15694444444444444" right="0.15694444444444444" top="0.9840277777777777" bottom="0.9840277777777777" header="0.5118055555555555" footer="0.5118055555555555"/>
  <pageSetup horizontalDpi="600" verticalDpi="600" orientation="landscape" paperSize="9" scale="75"/>
  <colBreaks count="1" manualBreakCount="1">
    <brk id="2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AE69"/>
  <sheetViews>
    <sheetView showZeros="0" view="pageBreakPreview" zoomScaleSheetLayoutView="100" workbookViewId="0" topLeftCell="A1">
      <pane xSplit="2" ySplit="7" topLeftCell="C8" activePane="bottomRight" state="frozen"/>
      <selection pane="bottomRight" activeCell="O4" sqref="O4:P4"/>
    </sheetView>
  </sheetViews>
  <sheetFormatPr defaultColWidth="10.28125" defaultRowHeight="12"/>
  <cols>
    <col min="1" max="1" width="6.57421875" style="71" customWidth="1"/>
    <col min="2" max="2" width="17.140625" style="73" customWidth="1"/>
    <col min="3" max="4" width="6.28125" style="73" customWidth="1"/>
    <col min="5" max="5" width="6.421875" style="73" customWidth="1"/>
    <col min="6" max="6" width="5.140625" style="73" customWidth="1"/>
    <col min="7" max="7" width="6.28125" style="73" customWidth="1"/>
    <col min="8" max="14" width="5.140625" style="73" customWidth="1"/>
    <col min="15" max="15" width="6.28125" style="73" customWidth="1"/>
    <col min="16" max="16" width="6.00390625" style="73" customWidth="1"/>
    <col min="17" max="18" width="8.421875" style="73" customWidth="1"/>
    <col min="19" max="19" width="7.57421875" style="73" customWidth="1"/>
    <col min="20" max="20" width="6.8515625" style="73" customWidth="1"/>
    <col min="21" max="21" width="6.57421875" style="73" customWidth="1"/>
    <col min="22" max="22" width="6.00390625" style="73" customWidth="1"/>
    <col min="23" max="23" width="5.57421875" style="73" customWidth="1"/>
    <col min="24" max="24" width="7.140625" style="73" customWidth="1"/>
    <col min="25" max="25" width="6.8515625" style="73" customWidth="1"/>
    <col min="26" max="26" width="5.7109375" style="73" customWidth="1"/>
    <col min="27" max="27" width="7.7109375" style="73" customWidth="1"/>
    <col min="28" max="28" width="9.8515625" style="73" customWidth="1"/>
    <col min="29" max="29" width="8.28125" style="73" customWidth="1"/>
    <col min="30" max="30" width="8.7109375" style="73" customWidth="1"/>
    <col min="31" max="31" width="8.421875" style="74" customWidth="1"/>
    <col min="32" max="33" width="7.00390625" style="71" customWidth="1"/>
    <col min="34" max="16384" width="10.28125" style="71" customWidth="1"/>
  </cols>
  <sheetData>
    <row r="1" ht="12">
      <c r="A1" s="71" t="s">
        <v>96</v>
      </c>
    </row>
    <row r="2" spans="2:31" ht="20.25" customHeight="1">
      <c r="B2" s="38" t="s">
        <v>97</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2:31" s="71" customFormat="1" ht="18.75" customHeight="1">
      <c r="B3" s="39"/>
      <c r="C3" s="39"/>
      <c r="D3" s="39"/>
      <c r="E3" s="39"/>
      <c r="F3" s="40"/>
      <c r="G3" s="40"/>
      <c r="H3" s="40"/>
      <c r="I3" s="40"/>
      <c r="J3" s="40"/>
      <c r="K3" s="40"/>
      <c r="L3" s="40"/>
      <c r="M3" s="40"/>
      <c r="N3" s="40"/>
      <c r="O3" s="40"/>
      <c r="P3" s="39"/>
      <c r="Q3" s="39"/>
      <c r="R3" s="87"/>
      <c r="S3" s="56"/>
      <c r="T3" s="56"/>
      <c r="V3" s="88"/>
      <c r="W3" s="88"/>
      <c r="X3" s="88"/>
      <c r="Y3" s="88"/>
      <c r="Z3" s="88"/>
      <c r="AA3" s="88"/>
      <c r="AB3" s="88"/>
      <c r="AC3" s="90"/>
      <c r="AD3" s="65"/>
      <c r="AE3" s="65"/>
    </row>
    <row r="4" spans="1:31" s="71" customFormat="1" ht="24.75" customHeight="1">
      <c r="A4" s="41" t="s">
        <v>3</v>
      </c>
      <c r="B4" s="4" t="s">
        <v>4</v>
      </c>
      <c r="C4" s="75" t="s">
        <v>98</v>
      </c>
      <c r="D4" s="76"/>
      <c r="E4" s="76"/>
      <c r="F4" s="76"/>
      <c r="G4" s="76"/>
      <c r="H4" s="76"/>
      <c r="I4" s="76"/>
      <c r="J4" s="76"/>
      <c r="K4" s="76"/>
      <c r="L4" s="76"/>
      <c r="M4" s="76"/>
      <c r="N4" s="83"/>
      <c r="O4" s="4" t="s">
        <v>99</v>
      </c>
      <c r="P4" s="4"/>
      <c r="Q4" s="11" t="s">
        <v>71</v>
      </c>
      <c r="R4" s="11"/>
      <c r="S4" s="11"/>
      <c r="T4" s="11"/>
      <c r="U4" s="11"/>
      <c r="V4" s="11"/>
      <c r="W4" s="11"/>
      <c r="X4" s="16" t="s">
        <v>100</v>
      </c>
      <c r="Y4" s="17"/>
      <c r="Z4" s="17"/>
      <c r="AA4" s="91"/>
      <c r="AB4" s="11" t="s">
        <v>10</v>
      </c>
      <c r="AC4" s="11"/>
      <c r="AD4" s="11"/>
      <c r="AE4" s="11" t="s">
        <v>11</v>
      </c>
    </row>
    <row r="5" spans="1:31" s="71" customFormat="1" ht="21" customHeight="1">
      <c r="A5" s="41"/>
      <c r="B5" s="4"/>
      <c r="C5" s="45" t="s">
        <v>12</v>
      </c>
      <c r="D5" s="43" t="s">
        <v>17</v>
      </c>
      <c r="E5" s="43"/>
      <c r="F5" s="43"/>
      <c r="G5" s="43" t="s">
        <v>18</v>
      </c>
      <c r="H5" s="43"/>
      <c r="I5" s="43"/>
      <c r="J5" s="43" t="s">
        <v>72</v>
      </c>
      <c r="K5" s="43"/>
      <c r="L5" s="43"/>
      <c r="M5" s="43"/>
      <c r="N5" s="43"/>
      <c r="O5" s="4" t="s">
        <v>73</v>
      </c>
      <c r="P5" s="4" t="s">
        <v>74</v>
      </c>
      <c r="Q5" s="55" t="s">
        <v>12</v>
      </c>
      <c r="R5" s="11" t="s">
        <v>71</v>
      </c>
      <c r="S5" s="11"/>
      <c r="T5" s="11"/>
      <c r="U5" s="64" t="s">
        <v>72</v>
      </c>
      <c r="V5" s="64"/>
      <c r="W5" s="64"/>
      <c r="X5" s="89"/>
      <c r="Y5" s="92"/>
      <c r="Z5" s="92"/>
      <c r="AA5" s="93"/>
      <c r="AB5" s="11"/>
      <c r="AC5" s="11"/>
      <c r="AD5" s="11"/>
      <c r="AE5" s="11"/>
    </row>
    <row r="6" spans="1:31" s="71" customFormat="1" ht="24" customHeight="1">
      <c r="A6" s="41"/>
      <c r="B6" s="4"/>
      <c r="C6" s="45"/>
      <c r="D6" s="43" t="s">
        <v>76</v>
      </c>
      <c r="E6" s="46" t="s">
        <v>73</v>
      </c>
      <c r="F6" s="46" t="s">
        <v>74</v>
      </c>
      <c r="G6" s="43" t="s">
        <v>76</v>
      </c>
      <c r="H6" s="46" t="s">
        <v>73</v>
      </c>
      <c r="I6" s="46" t="s">
        <v>74</v>
      </c>
      <c r="J6" s="46" t="s">
        <v>12</v>
      </c>
      <c r="K6" s="43" t="s">
        <v>8</v>
      </c>
      <c r="L6" s="43"/>
      <c r="M6" s="43" t="s">
        <v>9</v>
      </c>
      <c r="N6" s="43"/>
      <c r="O6" s="4"/>
      <c r="P6" s="4"/>
      <c r="Q6" s="55"/>
      <c r="R6" s="55" t="s">
        <v>76</v>
      </c>
      <c r="S6" s="55" t="s">
        <v>73</v>
      </c>
      <c r="T6" s="55" t="s">
        <v>74</v>
      </c>
      <c r="U6" s="55" t="s">
        <v>76</v>
      </c>
      <c r="V6" s="55" t="s">
        <v>73</v>
      </c>
      <c r="W6" s="55" t="s">
        <v>74</v>
      </c>
      <c r="X6" s="4" t="s">
        <v>101</v>
      </c>
      <c r="Y6" s="4"/>
      <c r="Z6" s="4"/>
      <c r="AA6" s="4" t="s">
        <v>102</v>
      </c>
      <c r="AB6" s="4" t="s">
        <v>12</v>
      </c>
      <c r="AC6" s="4" t="s">
        <v>75</v>
      </c>
      <c r="AD6" s="4" t="s">
        <v>20</v>
      </c>
      <c r="AE6" s="11"/>
    </row>
    <row r="7" spans="1:31" s="71" customFormat="1" ht="25.5" customHeight="1">
      <c r="A7" s="41"/>
      <c r="B7" s="4"/>
      <c r="C7" s="45"/>
      <c r="D7" s="43"/>
      <c r="E7" s="46"/>
      <c r="F7" s="46"/>
      <c r="G7" s="43"/>
      <c r="H7" s="46"/>
      <c r="I7" s="46"/>
      <c r="J7" s="46"/>
      <c r="K7" s="55" t="s">
        <v>73</v>
      </c>
      <c r="L7" s="55" t="s">
        <v>74</v>
      </c>
      <c r="M7" s="55" t="s">
        <v>73</v>
      </c>
      <c r="N7" s="55" t="s">
        <v>74</v>
      </c>
      <c r="O7" s="4"/>
      <c r="P7" s="4"/>
      <c r="Q7" s="55"/>
      <c r="R7" s="55"/>
      <c r="S7" s="55"/>
      <c r="T7" s="55"/>
      <c r="U7" s="55"/>
      <c r="V7" s="55"/>
      <c r="W7" s="55"/>
      <c r="X7" s="4" t="s">
        <v>76</v>
      </c>
      <c r="Y7" s="4" t="s">
        <v>73</v>
      </c>
      <c r="Z7" s="4" t="s">
        <v>74</v>
      </c>
      <c r="AA7" s="4"/>
      <c r="AB7" s="4"/>
      <c r="AC7" s="4"/>
      <c r="AD7" s="4"/>
      <c r="AE7" s="11"/>
    </row>
    <row r="8" spans="1:31" s="72" customFormat="1" ht="19.5" customHeight="1">
      <c r="A8" s="77"/>
      <c r="B8" s="10" t="s">
        <v>77</v>
      </c>
      <c r="C8" s="23">
        <f>SUM(C9:C68)</f>
        <v>22016</v>
      </c>
      <c r="D8" s="23">
        <f aca="true" t="shared" si="0" ref="D8:AG8">SUM(D9:D68)</f>
        <v>11625</v>
      </c>
      <c r="E8" s="23">
        <f t="shared" si="0"/>
        <v>10166</v>
      </c>
      <c r="F8" s="23">
        <f t="shared" si="0"/>
        <v>1459</v>
      </c>
      <c r="G8" s="23">
        <f t="shared" si="0"/>
        <v>10317</v>
      </c>
      <c r="H8" s="23">
        <f t="shared" si="0"/>
        <v>8990</v>
      </c>
      <c r="I8" s="23">
        <f t="shared" si="0"/>
        <v>1327</v>
      </c>
      <c r="J8" s="23">
        <f t="shared" si="0"/>
        <v>74</v>
      </c>
      <c r="K8" s="23">
        <f t="shared" si="0"/>
        <v>45</v>
      </c>
      <c r="L8" s="23">
        <f t="shared" si="0"/>
        <v>11</v>
      </c>
      <c r="M8" s="23">
        <f t="shared" si="0"/>
        <v>12</v>
      </c>
      <c r="N8" s="23">
        <f t="shared" si="0"/>
        <v>6</v>
      </c>
      <c r="O8" s="23"/>
      <c r="P8" s="23"/>
      <c r="Q8" s="23">
        <f t="shared" si="0"/>
        <v>4018400</v>
      </c>
      <c r="R8" s="23">
        <f t="shared" si="0"/>
        <v>4002300</v>
      </c>
      <c r="S8" s="23">
        <f t="shared" si="0"/>
        <v>3039600</v>
      </c>
      <c r="T8" s="23">
        <f t="shared" si="0"/>
        <v>962700</v>
      </c>
      <c r="U8" s="23">
        <f t="shared" si="0"/>
        <v>16100</v>
      </c>
      <c r="V8" s="23">
        <f t="shared" si="0"/>
        <v>12700</v>
      </c>
      <c r="W8" s="23">
        <f t="shared" si="0"/>
        <v>3400</v>
      </c>
      <c r="X8" s="23">
        <f t="shared" si="0"/>
        <v>11424</v>
      </c>
      <c r="Y8" s="23">
        <f t="shared" si="0"/>
        <v>10017</v>
      </c>
      <c r="Z8" s="23">
        <f t="shared" si="0"/>
        <v>1407</v>
      </c>
      <c r="AA8" s="23">
        <f t="shared" si="0"/>
        <v>998500</v>
      </c>
      <c r="AB8" s="23">
        <f t="shared" si="0"/>
        <v>3019900</v>
      </c>
      <c r="AC8" s="23">
        <f t="shared" si="0"/>
        <v>1065000</v>
      </c>
      <c r="AD8" s="23">
        <f t="shared" si="0"/>
        <v>1954900</v>
      </c>
      <c r="AE8" s="94"/>
    </row>
    <row r="9" spans="1:31" s="71" customFormat="1" ht="18" customHeight="1">
      <c r="A9" s="11">
        <v>1</v>
      </c>
      <c r="B9" s="78" t="s">
        <v>22</v>
      </c>
      <c r="C9" s="79">
        <f>D9+G9+J9</f>
        <v>178</v>
      </c>
      <c r="D9" s="23">
        <f>SUM(E9:F9)</f>
        <v>101</v>
      </c>
      <c r="E9" s="23">
        <v>101</v>
      </c>
      <c r="F9" s="23">
        <v>0</v>
      </c>
      <c r="G9" s="23">
        <f>SUM(H9:I9)</f>
        <v>76</v>
      </c>
      <c r="H9" s="23">
        <v>76</v>
      </c>
      <c r="I9" s="23">
        <v>0</v>
      </c>
      <c r="J9" s="23">
        <f>SUM(K9:N9)</f>
        <v>1</v>
      </c>
      <c r="K9" s="23">
        <v>0</v>
      </c>
      <c r="L9" s="32">
        <v>0</v>
      </c>
      <c r="M9" s="23">
        <v>0</v>
      </c>
      <c r="N9" s="23">
        <v>1</v>
      </c>
      <c r="O9" s="84">
        <v>100</v>
      </c>
      <c r="P9" s="84">
        <v>200</v>
      </c>
      <c r="Q9" s="84">
        <f>SUM(R9+U9)</f>
        <v>17900</v>
      </c>
      <c r="R9" s="10">
        <f>SUM(S9:T9)</f>
        <v>17700</v>
      </c>
      <c r="S9" s="10">
        <f>(E9+H9)*O9</f>
        <v>17700</v>
      </c>
      <c r="T9" s="10">
        <f>(F9+I9)*P9</f>
        <v>0</v>
      </c>
      <c r="U9" s="23">
        <f>SUM(V9:W9)</f>
        <v>200</v>
      </c>
      <c r="V9" s="23">
        <f>(K9+M9)*O9</f>
        <v>0</v>
      </c>
      <c r="W9" s="32">
        <f>(L9+N9)*P9</f>
        <v>200</v>
      </c>
      <c r="X9" s="23">
        <v>108</v>
      </c>
      <c r="Y9" s="95">
        <v>108</v>
      </c>
      <c r="Z9" s="95">
        <v>0</v>
      </c>
      <c r="AA9" s="95">
        <f>Y9*100+Z9*100</f>
        <v>10800</v>
      </c>
      <c r="AB9" s="23">
        <f aca="true" t="shared" si="1" ref="AB9:AB40">SUM(AC9:AD9)</f>
        <v>7100</v>
      </c>
      <c r="AC9" s="23"/>
      <c r="AD9" s="23">
        <v>7100</v>
      </c>
      <c r="AE9" s="96"/>
    </row>
    <row r="10" spans="1:31" s="71" customFormat="1" ht="18" customHeight="1">
      <c r="A10" s="11">
        <v>2</v>
      </c>
      <c r="B10" s="78" t="s">
        <v>23</v>
      </c>
      <c r="C10" s="79">
        <f aca="true" t="shared" si="2" ref="C10:C68">D10+G10+J10</f>
        <v>524</v>
      </c>
      <c r="D10" s="23">
        <f aca="true" t="shared" si="3" ref="D10:D68">SUM(E10:F10)</f>
        <v>281</v>
      </c>
      <c r="E10" s="23">
        <v>281</v>
      </c>
      <c r="F10" s="23">
        <v>0</v>
      </c>
      <c r="G10" s="23">
        <f aca="true" t="shared" si="4" ref="G10:G68">SUM(H10:I10)</f>
        <v>243</v>
      </c>
      <c r="H10" s="23">
        <v>243</v>
      </c>
      <c r="I10" s="23">
        <v>0</v>
      </c>
      <c r="J10" s="23">
        <f aca="true" t="shared" si="5" ref="J10:J68">SUM(K10:N10)</f>
        <v>0</v>
      </c>
      <c r="K10" s="23">
        <v>0</v>
      </c>
      <c r="L10" s="32">
        <v>0</v>
      </c>
      <c r="M10" s="23">
        <v>0</v>
      </c>
      <c r="N10" s="23">
        <v>0</v>
      </c>
      <c r="O10" s="84">
        <v>100</v>
      </c>
      <c r="P10" s="84">
        <v>200</v>
      </c>
      <c r="Q10" s="84">
        <f aca="true" t="shared" si="6" ref="Q10:Q68">SUM(R10+U10)</f>
        <v>52400</v>
      </c>
      <c r="R10" s="10">
        <f aca="true" t="shared" si="7" ref="R10:R68">SUM(S10:T10)</f>
        <v>52400</v>
      </c>
      <c r="S10" s="10">
        <f aca="true" t="shared" si="8" ref="S10:S68">(E10+H10)*O10</f>
        <v>52400</v>
      </c>
      <c r="T10" s="10">
        <f aca="true" t="shared" si="9" ref="T10:T68">(F10+I10)*P10</f>
        <v>0</v>
      </c>
      <c r="U10" s="23">
        <f aca="true" t="shared" si="10" ref="U10:U68">SUM(V10:W10)</f>
        <v>0</v>
      </c>
      <c r="V10" s="23">
        <f aca="true" t="shared" si="11" ref="V10:V68">(K10+M10)*O10</f>
        <v>0</v>
      </c>
      <c r="W10" s="32">
        <f aca="true" t="shared" si="12" ref="W10:W68">(L10+N10)*P10</f>
        <v>0</v>
      </c>
      <c r="X10" s="23">
        <v>271</v>
      </c>
      <c r="Y10" s="95">
        <v>271</v>
      </c>
      <c r="Z10" s="95">
        <v>0</v>
      </c>
      <c r="AA10" s="95">
        <f aca="true" t="shared" si="13" ref="AA10:AA66">Y10*100+Z10*100</f>
        <v>27100</v>
      </c>
      <c r="AB10" s="23">
        <f t="shared" si="1"/>
        <v>25300</v>
      </c>
      <c r="AC10" s="23">
        <v>1000</v>
      </c>
      <c r="AD10" s="23">
        <v>24300</v>
      </c>
      <c r="AE10" s="96"/>
    </row>
    <row r="11" spans="1:31" s="71" customFormat="1" ht="18" customHeight="1">
      <c r="A11" s="11">
        <v>3</v>
      </c>
      <c r="B11" s="78" t="s">
        <v>24</v>
      </c>
      <c r="C11" s="79">
        <f t="shared" si="2"/>
        <v>242</v>
      </c>
      <c r="D11" s="23">
        <f t="shared" si="3"/>
        <v>131</v>
      </c>
      <c r="E11" s="23">
        <v>131</v>
      </c>
      <c r="F11" s="23">
        <v>0</v>
      </c>
      <c r="G11" s="23">
        <f t="shared" si="4"/>
        <v>110</v>
      </c>
      <c r="H11" s="23">
        <v>110</v>
      </c>
      <c r="I11" s="23">
        <v>0</v>
      </c>
      <c r="J11" s="23">
        <f t="shared" si="5"/>
        <v>1</v>
      </c>
      <c r="K11" s="23">
        <v>1</v>
      </c>
      <c r="L11" s="32">
        <v>0</v>
      </c>
      <c r="M11" s="23">
        <v>0</v>
      </c>
      <c r="N11" s="23">
        <v>0</v>
      </c>
      <c r="O11" s="84">
        <v>100</v>
      </c>
      <c r="P11" s="84">
        <v>200</v>
      </c>
      <c r="Q11" s="84">
        <f t="shared" si="6"/>
        <v>24200</v>
      </c>
      <c r="R11" s="10">
        <f t="shared" si="7"/>
        <v>24100</v>
      </c>
      <c r="S11" s="10">
        <f t="shared" si="8"/>
        <v>24100</v>
      </c>
      <c r="T11" s="10">
        <f t="shared" si="9"/>
        <v>0</v>
      </c>
      <c r="U11" s="23">
        <f t="shared" si="10"/>
        <v>100</v>
      </c>
      <c r="V11" s="23">
        <f t="shared" si="11"/>
        <v>100</v>
      </c>
      <c r="W11" s="32">
        <f t="shared" si="12"/>
        <v>0</v>
      </c>
      <c r="X11" s="23">
        <v>131</v>
      </c>
      <c r="Y11" s="95">
        <v>131</v>
      </c>
      <c r="Z11" s="95">
        <v>0</v>
      </c>
      <c r="AA11" s="95">
        <f t="shared" si="13"/>
        <v>13100</v>
      </c>
      <c r="AB11" s="23">
        <f t="shared" si="1"/>
        <v>11100</v>
      </c>
      <c r="AC11" s="23">
        <v>100</v>
      </c>
      <c r="AD11" s="23">
        <v>11000</v>
      </c>
      <c r="AE11" s="96"/>
    </row>
    <row r="12" spans="1:31" s="71" customFormat="1" ht="18" customHeight="1">
      <c r="A12" s="11">
        <v>4</v>
      </c>
      <c r="B12" s="80" t="s">
        <v>78</v>
      </c>
      <c r="C12" s="79">
        <f t="shared" si="2"/>
        <v>73</v>
      </c>
      <c r="D12" s="23">
        <f t="shared" si="3"/>
        <v>46</v>
      </c>
      <c r="E12" s="81">
        <v>0</v>
      </c>
      <c r="F12" s="81">
        <v>46</v>
      </c>
      <c r="G12" s="23">
        <f t="shared" si="4"/>
        <v>27</v>
      </c>
      <c r="H12" s="23">
        <v>0</v>
      </c>
      <c r="I12" s="23">
        <v>27</v>
      </c>
      <c r="J12" s="23">
        <f t="shared" si="5"/>
        <v>0</v>
      </c>
      <c r="K12" s="81">
        <v>0</v>
      </c>
      <c r="L12" s="85">
        <v>0</v>
      </c>
      <c r="M12" s="23">
        <v>0</v>
      </c>
      <c r="N12" s="23">
        <v>0</v>
      </c>
      <c r="O12" s="86">
        <v>100</v>
      </c>
      <c r="P12" s="86">
        <v>200</v>
      </c>
      <c r="Q12" s="84">
        <f t="shared" si="6"/>
        <v>14600</v>
      </c>
      <c r="R12" s="10">
        <f t="shared" si="7"/>
        <v>14600</v>
      </c>
      <c r="S12" s="10">
        <f t="shared" si="8"/>
        <v>0</v>
      </c>
      <c r="T12" s="10">
        <f t="shared" si="9"/>
        <v>14600</v>
      </c>
      <c r="U12" s="23">
        <f t="shared" si="10"/>
        <v>0</v>
      </c>
      <c r="V12" s="23">
        <f t="shared" si="11"/>
        <v>0</v>
      </c>
      <c r="W12" s="32">
        <f t="shared" si="12"/>
        <v>0</v>
      </c>
      <c r="X12" s="81">
        <v>41</v>
      </c>
      <c r="Y12" s="97">
        <v>0</v>
      </c>
      <c r="Z12" s="97">
        <v>41</v>
      </c>
      <c r="AA12" s="97">
        <f t="shared" si="13"/>
        <v>4100</v>
      </c>
      <c r="AB12" s="23">
        <f t="shared" si="1"/>
        <v>10500</v>
      </c>
      <c r="AC12" s="81">
        <v>5100</v>
      </c>
      <c r="AD12" s="81">
        <v>5400</v>
      </c>
      <c r="AE12" s="98"/>
    </row>
    <row r="13" spans="1:31" s="71" customFormat="1" ht="18" customHeight="1">
      <c r="A13" s="11">
        <v>5</v>
      </c>
      <c r="B13" s="82" t="s">
        <v>25</v>
      </c>
      <c r="C13" s="79">
        <f t="shared" si="2"/>
        <v>253</v>
      </c>
      <c r="D13" s="23">
        <f t="shared" si="3"/>
        <v>131</v>
      </c>
      <c r="E13" s="23">
        <v>131</v>
      </c>
      <c r="F13" s="23">
        <v>0</v>
      </c>
      <c r="G13" s="23">
        <f t="shared" si="4"/>
        <v>122</v>
      </c>
      <c r="H13" s="23">
        <v>122</v>
      </c>
      <c r="I13" s="23">
        <v>0</v>
      </c>
      <c r="J13" s="23">
        <f t="shared" si="5"/>
        <v>0</v>
      </c>
      <c r="K13" s="23">
        <v>0</v>
      </c>
      <c r="L13" s="32">
        <v>0</v>
      </c>
      <c r="M13" s="23">
        <v>0</v>
      </c>
      <c r="N13" s="23">
        <v>0</v>
      </c>
      <c r="O13" s="84">
        <v>100</v>
      </c>
      <c r="P13" s="84">
        <v>200</v>
      </c>
      <c r="Q13" s="84">
        <f t="shared" si="6"/>
        <v>25300</v>
      </c>
      <c r="R13" s="10">
        <f t="shared" si="7"/>
        <v>25300</v>
      </c>
      <c r="S13" s="10">
        <f t="shared" si="8"/>
        <v>25300</v>
      </c>
      <c r="T13" s="10">
        <f t="shared" si="9"/>
        <v>0</v>
      </c>
      <c r="U13" s="23">
        <f t="shared" si="10"/>
        <v>0</v>
      </c>
      <c r="V13" s="23">
        <f t="shared" si="11"/>
        <v>0</v>
      </c>
      <c r="W13" s="32">
        <f t="shared" si="12"/>
        <v>0</v>
      </c>
      <c r="X13" s="23">
        <v>138</v>
      </c>
      <c r="Y13" s="95">
        <v>138</v>
      </c>
      <c r="Z13" s="95">
        <v>0</v>
      </c>
      <c r="AA13" s="95">
        <f t="shared" si="13"/>
        <v>13800</v>
      </c>
      <c r="AB13" s="23">
        <f t="shared" si="1"/>
        <v>11500</v>
      </c>
      <c r="AC13" s="23"/>
      <c r="AD13" s="23">
        <v>11500</v>
      </c>
      <c r="AE13" s="96"/>
    </row>
    <row r="14" spans="1:31" s="71" customFormat="1" ht="18" customHeight="1">
      <c r="A14" s="11">
        <v>6</v>
      </c>
      <c r="B14" s="82" t="s">
        <v>26</v>
      </c>
      <c r="C14" s="79">
        <f t="shared" si="2"/>
        <v>515</v>
      </c>
      <c r="D14" s="23">
        <f t="shared" si="3"/>
        <v>280</v>
      </c>
      <c r="E14" s="23">
        <v>280</v>
      </c>
      <c r="F14" s="23">
        <v>0</v>
      </c>
      <c r="G14" s="23">
        <f t="shared" si="4"/>
        <v>235</v>
      </c>
      <c r="H14" s="23">
        <v>235</v>
      </c>
      <c r="I14" s="23">
        <v>0</v>
      </c>
      <c r="J14" s="23">
        <f t="shared" si="5"/>
        <v>0</v>
      </c>
      <c r="K14" s="23">
        <v>0</v>
      </c>
      <c r="L14" s="32">
        <v>0</v>
      </c>
      <c r="M14" s="23">
        <v>0</v>
      </c>
      <c r="N14" s="23">
        <v>0</v>
      </c>
      <c r="O14" s="84">
        <v>100</v>
      </c>
      <c r="P14" s="84">
        <v>200</v>
      </c>
      <c r="Q14" s="84">
        <f t="shared" si="6"/>
        <v>51500</v>
      </c>
      <c r="R14" s="10">
        <f t="shared" si="7"/>
        <v>51500</v>
      </c>
      <c r="S14" s="10">
        <f t="shared" si="8"/>
        <v>51500</v>
      </c>
      <c r="T14" s="10">
        <f t="shared" si="9"/>
        <v>0</v>
      </c>
      <c r="U14" s="23">
        <f t="shared" si="10"/>
        <v>0</v>
      </c>
      <c r="V14" s="23">
        <f t="shared" si="11"/>
        <v>0</v>
      </c>
      <c r="W14" s="32">
        <f t="shared" si="12"/>
        <v>0</v>
      </c>
      <c r="X14" s="23">
        <v>278</v>
      </c>
      <c r="Y14" s="95">
        <v>278</v>
      </c>
      <c r="Z14" s="95">
        <v>0</v>
      </c>
      <c r="AA14" s="95">
        <f t="shared" si="13"/>
        <v>27800</v>
      </c>
      <c r="AB14" s="23">
        <f t="shared" si="1"/>
        <v>23700</v>
      </c>
      <c r="AC14" s="23">
        <v>200</v>
      </c>
      <c r="AD14" s="23">
        <v>23500</v>
      </c>
      <c r="AE14" s="96"/>
    </row>
    <row r="15" spans="1:31" s="71" customFormat="1" ht="18" customHeight="1">
      <c r="A15" s="11">
        <v>7</v>
      </c>
      <c r="B15" s="82" t="s">
        <v>79</v>
      </c>
      <c r="C15" s="79">
        <f t="shared" si="2"/>
        <v>66</v>
      </c>
      <c r="D15" s="23">
        <f t="shared" si="3"/>
        <v>32</v>
      </c>
      <c r="E15" s="23">
        <v>0</v>
      </c>
      <c r="F15" s="23">
        <v>32</v>
      </c>
      <c r="G15" s="23">
        <f t="shared" si="4"/>
        <v>34</v>
      </c>
      <c r="H15" s="23">
        <v>0</v>
      </c>
      <c r="I15" s="23">
        <v>34</v>
      </c>
      <c r="J15" s="23">
        <f t="shared" si="5"/>
        <v>0</v>
      </c>
      <c r="K15" s="23">
        <v>0</v>
      </c>
      <c r="L15" s="32">
        <v>0</v>
      </c>
      <c r="M15" s="23">
        <v>0</v>
      </c>
      <c r="N15" s="23">
        <v>0</v>
      </c>
      <c r="O15" s="84">
        <v>100</v>
      </c>
      <c r="P15" s="84">
        <v>200</v>
      </c>
      <c r="Q15" s="84">
        <f t="shared" si="6"/>
        <v>13200</v>
      </c>
      <c r="R15" s="10">
        <f t="shared" si="7"/>
        <v>13200</v>
      </c>
      <c r="S15" s="10">
        <f t="shared" si="8"/>
        <v>0</v>
      </c>
      <c r="T15" s="10">
        <f t="shared" si="9"/>
        <v>13200</v>
      </c>
      <c r="U15" s="23">
        <f t="shared" si="10"/>
        <v>0</v>
      </c>
      <c r="V15" s="23">
        <f t="shared" si="11"/>
        <v>0</v>
      </c>
      <c r="W15" s="32">
        <f t="shared" si="12"/>
        <v>0</v>
      </c>
      <c r="X15" s="23">
        <v>32</v>
      </c>
      <c r="Y15" s="95">
        <v>0</v>
      </c>
      <c r="Z15" s="95">
        <v>32</v>
      </c>
      <c r="AA15" s="95">
        <f t="shared" si="13"/>
        <v>3200</v>
      </c>
      <c r="AB15" s="23">
        <f t="shared" si="1"/>
        <v>10000</v>
      </c>
      <c r="AC15" s="23">
        <v>3200</v>
      </c>
      <c r="AD15" s="23">
        <v>6800</v>
      </c>
      <c r="AE15" s="96"/>
    </row>
    <row r="16" spans="1:31" s="71" customFormat="1" ht="18" customHeight="1">
      <c r="A16" s="11">
        <v>8</v>
      </c>
      <c r="B16" s="82" t="s">
        <v>27</v>
      </c>
      <c r="C16" s="79">
        <f t="shared" si="2"/>
        <v>526</v>
      </c>
      <c r="D16" s="23">
        <f t="shared" si="3"/>
        <v>306</v>
      </c>
      <c r="E16" s="23">
        <v>306</v>
      </c>
      <c r="F16" s="23">
        <v>0</v>
      </c>
      <c r="G16" s="23">
        <f t="shared" si="4"/>
        <v>220</v>
      </c>
      <c r="H16" s="23">
        <v>220</v>
      </c>
      <c r="I16" s="23">
        <v>0</v>
      </c>
      <c r="J16" s="23">
        <f t="shared" si="5"/>
        <v>0</v>
      </c>
      <c r="K16" s="23">
        <v>0</v>
      </c>
      <c r="L16" s="32">
        <v>0</v>
      </c>
      <c r="M16" s="23">
        <v>0</v>
      </c>
      <c r="N16" s="23">
        <v>0</v>
      </c>
      <c r="O16" s="84">
        <v>100</v>
      </c>
      <c r="P16" s="84">
        <v>200</v>
      </c>
      <c r="Q16" s="84">
        <f t="shared" si="6"/>
        <v>52600</v>
      </c>
      <c r="R16" s="10">
        <f t="shared" si="7"/>
        <v>52600</v>
      </c>
      <c r="S16" s="10">
        <f t="shared" si="8"/>
        <v>52600</v>
      </c>
      <c r="T16" s="10">
        <f t="shared" si="9"/>
        <v>0</v>
      </c>
      <c r="U16" s="23">
        <f t="shared" si="10"/>
        <v>0</v>
      </c>
      <c r="V16" s="23">
        <f t="shared" si="11"/>
        <v>0</v>
      </c>
      <c r="W16" s="32">
        <f t="shared" si="12"/>
        <v>0</v>
      </c>
      <c r="X16" s="23">
        <v>303</v>
      </c>
      <c r="Y16" s="95">
        <v>303</v>
      </c>
      <c r="Z16" s="95">
        <v>0</v>
      </c>
      <c r="AA16" s="95">
        <f t="shared" si="13"/>
        <v>30300</v>
      </c>
      <c r="AB16" s="23">
        <f t="shared" si="1"/>
        <v>22300</v>
      </c>
      <c r="AC16" s="23">
        <v>300</v>
      </c>
      <c r="AD16" s="23">
        <v>22000</v>
      </c>
      <c r="AE16" s="96"/>
    </row>
    <row r="17" spans="1:31" s="71" customFormat="1" ht="18" customHeight="1">
      <c r="A17" s="11">
        <v>9</v>
      </c>
      <c r="B17" s="82" t="s">
        <v>28</v>
      </c>
      <c r="C17" s="79">
        <f t="shared" si="2"/>
        <v>299</v>
      </c>
      <c r="D17" s="23">
        <f t="shared" si="3"/>
        <v>158</v>
      </c>
      <c r="E17" s="23">
        <v>157</v>
      </c>
      <c r="F17" s="23">
        <v>1</v>
      </c>
      <c r="G17" s="23">
        <f t="shared" si="4"/>
        <v>140</v>
      </c>
      <c r="H17" s="23">
        <v>140</v>
      </c>
      <c r="I17" s="23">
        <v>0</v>
      </c>
      <c r="J17" s="23">
        <f t="shared" si="5"/>
        <v>1</v>
      </c>
      <c r="K17" s="23">
        <v>1</v>
      </c>
      <c r="L17" s="32">
        <v>0</v>
      </c>
      <c r="M17" s="23">
        <v>0</v>
      </c>
      <c r="N17" s="23">
        <v>0</v>
      </c>
      <c r="O17" s="84">
        <v>100</v>
      </c>
      <c r="P17" s="84">
        <v>200</v>
      </c>
      <c r="Q17" s="84">
        <f t="shared" si="6"/>
        <v>30000</v>
      </c>
      <c r="R17" s="10">
        <f t="shared" si="7"/>
        <v>29900</v>
      </c>
      <c r="S17" s="10">
        <f t="shared" si="8"/>
        <v>29700</v>
      </c>
      <c r="T17" s="10">
        <f t="shared" si="9"/>
        <v>200</v>
      </c>
      <c r="U17" s="23">
        <f t="shared" si="10"/>
        <v>100</v>
      </c>
      <c r="V17" s="23">
        <f t="shared" si="11"/>
        <v>100</v>
      </c>
      <c r="W17" s="32">
        <f t="shared" si="12"/>
        <v>0</v>
      </c>
      <c r="X17" s="23">
        <v>158</v>
      </c>
      <c r="Y17" s="95">
        <v>157</v>
      </c>
      <c r="Z17" s="95">
        <v>1</v>
      </c>
      <c r="AA17" s="95">
        <f t="shared" si="13"/>
        <v>15800</v>
      </c>
      <c r="AB17" s="23">
        <f t="shared" si="1"/>
        <v>14200</v>
      </c>
      <c r="AC17" s="23">
        <v>200</v>
      </c>
      <c r="AD17" s="23">
        <v>14000</v>
      </c>
      <c r="AE17" s="96"/>
    </row>
    <row r="18" spans="1:31" s="71" customFormat="1" ht="18" customHeight="1">
      <c r="A18" s="11">
        <v>10</v>
      </c>
      <c r="B18" s="82" t="s">
        <v>29</v>
      </c>
      <c r="C18" s="79">
        <f t="shared" si="2"/>
        <v>471</v>
      </c>
      <c r="D18" s="23">
        <f t="shared" si="3"/>
        <v>247</v>
      </c>
      <c r="E18" s="23">
        <v>247</v>
      </c>
      <c r="F18" s="23">
        <v>0</v>
      </c>
      <c r="G18" s="23">
        <f t="shared" si="4"/>
        <v>224</v>
      </c>
      <c r="H18" s="23">
        <v>224</v>
      </c>
      <c r="I18" s="23">
        <v>0</v>
      </c>
      <c r="J18" s="23">
        <f t="shared" si="5"/>
        <v>0</v>
      </c>
      <c r="K18" s="23">
        <v>0</v>
      </c>
      <c r="L18" s="32">
        <v>0</v>
      </c>
      <c r="M18" s="23">
        <v>0</v>
      </c>
      <c r="N18" s="23">
        <v>0</v>
      </c>
      <c r="O18" s="84">
        <v>100</v>
      </c>
      <c r="P18" s="84">
        <v>200</v>
      </c>
      <c r="Q18" s="84">
        <f t="shared" si="6"/>
        <v>47100</v>
      </c>
      <c r="R18" s="10">
        <f t="shared" si="7"/>
        <v>47100</v>
      </c>
      <c r="S18" s="10">
        <f t="shared" si="8"/>
        <v>47100</v>
      </c>
      <c r="T18" s="10">
        <f t="shared" si="9"/>
        <v>0</v>
      </c>
      <c r="U18" s="23">
        <f t="shared" si="10"/>
        <v>0</v>
      </c>
      <c r="V18" s="23">
        <f t="shared" si="11"/>
        <v>0</v>
      </c>
      <c r="W18" s="32">
        <f t="shared" si="12"/>
        <v>0</v>
      </c>
      <c r="X18" s="23">
        <v>246</v>
      </c>
      <c r="Y18" s="95">
        <v>246</v>
      </c>
      <c r="Z18" s="95">
        <v>0</v>
      </c>
      <c r="AA18" s="95">
        <f t="shared" si="13"/>
        <v>24600</v>
      </c>
      <c r="AB18" s="23">
        <f t="shared" si="1"/>
        <v>22500</v>
      </c>
      <c r="AC18" s="23">
        <v>100</v>
      </c>
      <c r="AD18" s="23">
        <v>22400</v>
      </c>
      <c r="AE18" s="96"/>
    </row>
    <row r="19" spans="1:31" s="71" customFormat="1" ht="18" customHeight="1">
      <c r="A19" s="11">
        <v>11</v>
      </c>
      <c r="B19" s="82" t="s">
        <v>80</v>
      </c>
      <c r="C19" s="79">
        <f t="shared" si="2"/>
        <v>65</v>
      </c>
      <c r="D19" s="23">
        <f t="shared" si="3"/>
        <v>37</v>
      </c>
      <c r="E19" s="23">
        <v>0</v>
      </c>
      <c r="F19" s="23">
        <v>37</v>
      </c>
      <c r="G19" s="23">
        <f t="shared" si="4"/>
        <v>28</v>
      </c>
      <c r="H19" s="23">
        <v>0</v>
      </c>
      <c r="I19" s="23">
        <v>28</v>
      </c>
      <c r="J19" s="23">
        <f t="shared" si="5"/>
        <v>0</v>
      </c>
      <c r="K19" s="23">
        <v>0</v>
      </c>
      <c r="L19" s="32">
        <v>0</v>
      </c>
      <c r="M19" s="23">
        <v>0</v>
      </c>
      <c r="N19" s="23">
        <v>0</v>
      </c>
      <c r="O19" s="84">
        <v>100</v>
      </c>
      <c r="P19" s="84">
        <v>200</v>
      </c>
      <c r="Q19" s="84">
        <f t="shared" si="6"/>
        <v>13000</v>
      </c>
      <c r="R19" s="10">
        <f t="shared" si="7"/>
        <v>13000</v>
      </c>
      <c r="S19" s="10">
        <f t="shared" si="8"/>
        <v>0</v>
      </c>
      <c r="T19" s="10">
        <f t="shared" si="9"/>
        <v>13000</v>
      </c>
      <c r="U19" s="23">
        <f t="shared" si="10"/>
        <v>0</v>
      </c>
      <c r="V19" s="23">
        <f t="shared" si="11"/>
        <v>0</v>
      </c>
      <c r="W19" s="32">
        <f t="shared" si="12"/>
        <v>0</v>
      </c>
      <c r="X19" s="23">
        <v>35</v>
      </c>
      <c r="Y19" s="95">
        <v>0</v>
      </c>
      <c r="Z19" s="95">
        <v>35</v>
      </c>
      <c r="AA19" s="95">
        <f t="shared" si="13"/>
        <v>3500</v>
      </c>
      <c r="AB19" s="23">
        <f t="shared" si="1"/>
        <v>9500</v>
      </c>
      <c r="AC19" s="23">
        <v>3900</v>
      </c>
      <c r="AD19" s="23">
        <v>5600</v>
      </c>
      <c r="AE19" s="96"/>
    </row>
    <row r="20" spans="1:31" s="71" customFormat="1" ht="18" customHeight="1">
      <c r="A20" s="11">
        <v>12</v>
      </c>
      <c r="B20" s="82" t="s">
        <v>30</v>
      </c>
      <c r="C20" s="79">
        <f t="shared" si="2"/>
        <v>160</v>
      </c>
      <c r="D20" s="23">
        <f t="shared" si="3"/>
        <v>90</v>
      </c>
      <c r="E20" s="23">
        <v>87</v>
      </c>
      <c r="F20" s="23">
        <v>3</v>
      </c>
      <c r="G20" s="23">
        <f t="shared" si="4"/>
        <v>70</v>
      </c>
      <c r="H20" s="23">
        <v>66</v>
      </c>
      <c r="I20" s="23">
        <v>4</v>
      </c>
      <c r="J20" s="23">
        <f t="shared" si="5"/>
        <v>0</v>
      </c>
      <c r="K20" s="23">
        <v>0</v>
      </c>
      <c r="L20" s="32">
        <v>0</v>
      </c>
      <c r="M20" s="23">
        <v>0</v>
      </c>
      <c r="N20" s="23">
        <v>0</v>
      </c>
      <c r="O20" s="84">
        <v>100</v>
      </c>
      <c r="P20" s="84">
        <v>200</v>
      </c>
      <c r="Q20" s="84">
        <f t="shared" si="6"/>
        <v>16700</v>
      </c>
      <c r="R20" s="10">
        <f t="shared" si="7"/>
        <v>16700</v>
      </c>
      <c r="S20" s="10">
        <f t="shared" si="8"/>
        <v>15300</v>
      </c>
      <c r="T20" s="10">
        <f t="shared" si="9"/>
        <v>1400</v>
      </c>
      <c r="U20" s="23">
        <f t="shared" si="10"/>
        <v>0</v>
      </c>
      <c r="V20" s="23">
        <f t="shared" si="11"/>
        <v>0</v>
      </c>
      <c r="W20" s="32">
        <f t="shared" si="12"/>
        <v>0</v>
      </c>
      <c r="X20" s="23">
        <v>91</v>
      </c>
      <c r="Y20" s="95">
        <v>88</v>
      </c>
      <c r="Z20" s="95">
        <v>3</v>
      </c>
      <c r="AA20" s="95">
        <f t="shared" si="13"/>
        <v>9100</v>
      </c>
      <c r="AB20" s="23">
        <f t="shared" si="1"/>
        <v>7600</v>
      </c>
      <c r="AC20" s="23">
        <v>200</v>
      </c>
      <c r="AD20" s="23">
        <v>7400</v>
      </c>
      <c r="AE20" s="96"/>
    </row>
    <row r="21" spans="1:31" s="71" customFormat="1" ht="18" customHeight="1">
      <c r="A21" s="11">
        <v>13</v>
      </c>
      <c r="B21" s="82" t="s">
        <v>31</v>
      </c>
      <c r="C21" s="79">
        <f t="shared" si="2"/>
        <v>618</v>
      </c>
      <c r="D21" s="23">
        <f t="shared" si="3"/>
        <v>329</v>
      </c>
      <c r="E21" s="23">
        <v>329</v>
      </c>
      <c r="F21" s="23">
        <v>0</v>
      </c>
      <c r="G21" s="23">
        <f t="shared" si="4"/>
        <v>289</v>
      </c>
      <c r="H21" s="23">
        <v>289</v>
      </c>
      <c r="I21" s="23">
        <v>0</v>
      </c>
      <c r="J21" s="23">
        <f t="shared" si="5"/>
        <v>0</v>
      </c>
      <c r="K21" s="23">
        <v>0</v>
      </c>
      <c r="L21" s="32">
        <v>0</v>
      </c>
      <c r="M21" s="23">
        <v>0</v>
      </c>
      <c r="N21" s="23">
        <v>0</v>
      </c>
      <c r="O21" s="84">
        <v>100</v>
      </c>
      <c r="P21" s="84">
        <v>200</v>
      </c>
      <c r="Q21" s="84">
        <f t="shared" si="6"/>
        <v>61800</v>
      </c>
      <c r="R21" s="10">
        <f t="shared" si="7"/>
        <v>61800</v>
      </c>
      <c r="S21" s="10">
        <f t="shared" si="8"/>
        <v>61800</v>
      </c>
      <c r="T21" s="10">
        <f t="shared" si="9"/>
        <v>0</v>
      </c>
      <c r="U21" s="23">
        <f t="shared" si="10"/>
        <v>0</v>
      </c>
      <c r="V21" s="23">
        <f t="shared" si="11"/>
        <v>0</v>
      </c>
      <c r="W21" s="32">
        <f t="shared" si="12"/>
        <v>0</v>
      </c>
      <c r="X21" s="23">
        <v>323</v>
      </c>
      <c r="Y21" s="95">
        <v>323</v>
      </c>
      <c r="Z21" s="95">
        <v>0</v>
      </c>
      <c r="AA21" s="95">
        <f t="shared" si="13"/>
        <v>32300</v>
      </c>
      <c r="AB21" s="23">
        <f t="shared" si="1"/>
        <v>29500</v>
      </c>
      <c r="AC21" s="23">
        <v>600</v>
      </c>
      <c r="AD21" s="23">
        <v>28900</v>
      </c>
      <c r="AE21" s="96"/>
    </row>
    <row r="22" spans="1:31" s="71" customFormat="1" ht="18" customHeight="1">
      <c r="A22" s="11">
        <v>14</v>
      </c>
      <c r="B22" s="82" t="s">
        <v>81</v>
      </c>
      <c r="C22" s="79">
        <f t="shared" si="2"/>
        <v>150</v>
      </c>
      <c r="D22" s="23">
        <f t="shared" si="3"/>
        <v>72</v>
      </c>
      <c r="E22" s="23">
        <v>0</v>
      </c>
      <c r="F22" s="23">
        <v>72</v>
      </c>
      <c r="G22" s="23">
        <f t="shared" si="4"/>
        <v>78</v>
      </c>
      <c r="H22" s="23">
        <v>0</v>
      </c>
      <c r="I22" s="23">
        <v>78</v>
      </c>
      <c r="J22" s="23">
        <f t="shared" si="5"/>
        <v>0</v>
      </c>
      <c r="K22" s="23">
        <v>0</v>
      </c>
      <c r="L22" s="32">
        <v>0</v>
      </c>
      <c r="M22" s="23">
        <v>0</v>
      </c>
      <c r="N22" s="23">
        <v>0</v>
      </c>
      <c r="O22" s="84">
        <v>100</v>
      </c>
      <c r="P22" s="84">
        <v>200</v>
      </c>
      <c r="Q22" s="84">
        <f t="shared" si="6"/>
        <v>30000</v>
      </c>
      <c r="R22" s="10">
        <f t="shared" si="7"/>
        <v>30000</v>
      </c>
      <c r="S22" s="10">
        <f t="shared" si="8"/>
        <v>0</v>
      </c>
      <c r="T22" s="10">
        <f t="shared" si="9"/>
        <v>30000</v>
      </c>
      <c r="U22" s="23">
        <f t="shared" si="10"/>
        <v>0</v>
      </c>
      <c r="V22" s="23">
        <f t="shared" si="11"/>
        <v>0</v>
      </c>
      <c r="W22" s="32">
        <f t="shared" si="12"/>
        <v>0</v>
      </c>
      <c r="X22" s="23">
        <v>69</v>
      </c>
      <c r="Y22" s="95">
        <v>0</v>
      </c>
      <c r="Z22" s="95">
        <v>69</v>
      </c>
      <c r="AA22" s="95">
        <f t="shared" si="13"/>
        <v>6900</v>
      </c>
      <c r="AB22" s="23">
        <f t="shared" si="1"/>
        <v>23100</v>
      </c>
      <c r="AC22" s="23">
        <v>7500</v>
      </c>
      <c r="AD22" s="23">
        <v>15600</v>
      </c>
      <c r="AE22" s="96"/>
    </row>
    <row r="23" spans="1:31" s="71" customFormat="1" ht="18" customHeight="1">
      <c r="A23" s="11">
        <v>15</v>
      </c>
      <c r="B23" s="82" t="s">
        <v>32</v>
      </c>
      <c r="C23" s="79">
        <f t="shared" si="2"/>
        <v>525</v>
      </c>
      <c r="D23" s="23">
        <f t="shared" si="3"/>
        <v>285</v>
      </c>
      <c r="E23" s="23">
        <v>285</v>
      </c>
      <c r="F23" s="23">
        <v>0</v>
      </c>
      <c r="G23" s="23">
        <f t="shared" si="4"/>
        <v>225</v>
      </c>
      <c r="H23" s="23">
        <v>225</v>
      </c>
      <c r="I23" s="23">
        <v>0</v>
      </c>
      <c r="J23" s="23">
        <f t="shared" si="5"/>
        <v>15</v>
      </c>
      <c r="K23" s="23">
        <v>15</v>
      </c>
      <c r="L23" s="32">
        <v>0</v>
      </c>
      <c r="M23" s="23">
        <v>0</v>
      </c>
      <c r="N23" s="23">
        <v>0</v>
      </c>
      <c r="O23" s="84">
        <v>100</v>
      </c>
      <c r="P23" s="84">
        <v>200</v>
      </c>
      <c r="Q23" s="84">
        <f t="shared" si="6"/>
        <v>52500</v>
      </c>
      <c r="R23" s="10">
        <f t="shared" si="7"/>
        <v>51000</v>
      </c>
      <c r="S23" s="10">
        <f t="shared" si="8"/>
        <v>51000</v>
      </c>
      <c r="T23" s="10">
        <f t="shared" si="9"/>
        <v>0</v>
      </c>
      <c r="U23" s="23">
        <f t="shared" si="10"/>
        <v>1500</v>
      </c>
      <c r="V23" s="23">
        <f t="shared" si="11"/>
        <v>1500</v>
      </c>
      <c r="W23" s="32">
        <f t="shared" si="12"/>
        <v>0</v>
      </c>
      <c r="X23" s="23">
        <v>184</v>
      </c>
      <c r="Y23" s="95">
        <v>184</v>
      </c>
      <c r="Z23" s="95">
        <v>0</v>
      </c>
      <c r="AA23" s="95">
        <f t="shared" si="13"/>
        <v>18400</v>
      </c>
      <c r="AB23" s="23">
        <f t="shared" si="1"/>
        <v>34100</v>
      </c>
      <c r="AC23" s="23">
        <v>11600</v>
      </c>
      <c r="AD23" s="23">
        <v>22500</v>
      </c>
      <c r="AE23" s="96"/>
    </row>
    <row r="24" spans="1:31" s="71" customFormat="1" ht="18" customHeight="1">
      <c r="A24" s="11">
        <v>16</v>
      </c>
      <c r="B24" s="82" t="s">
        <v>33</v>
      </c>
      <c r="C24" s="79">
        <f t="shared" si="2"/>
        <v>241</v>
      </c>
      <c r="D24" s="23">
        <f t="shared" si="3"/>
        <v>131</v>
      </c>
      <c r="E24" s="23">
        <v>131</v>
      </c>
      <c r="F24" s="23">
        <v>0</v>
      </c>
      <c r="G24" s="23">
        <f t="shared" si="4"/>
        <v>110</v>
      </c>
      <c r="H24" s="23">
        <v>110</v>
      </c>
      <c r="I24" s="23">
        <v>0</v>
      </c>
      <c r="J24" s="23">
        <f t="shared" si="5"/>
        <v>0</v>
      </c>
      <c r="K24" s="23">
        <v>0</v>
      </c>
      <c r="L24" s="32">
        <v>0</v>
      </c>
      <c r="M24" s="23">
        <v>0</v>
      </c>
      <c r="N24" s="23">
        <v>0</v>
      </c>
      <c r="O24" s="84">
        <v>100</v>
      </c>
      <c r="P24" s="84">
        <v>200</v>
      </c>
      <c r="Q24" s="84">
        <f t="shared" si="6"/>
        <v>24100</v>
      </c>
      <c r="R24" s="10">
        <f t="shared" si="7"/>
        <v>24100</v>
      </c>
      <c r="S24" s="10">
        <f t="shared" si="8"/>
        <v>24100</v>
      </c>
      <c r="T24" s="10">
        <f t="shared" si="9"/>
        <v>0</v>
      </c>
      <c r="U24" s="23">
        <f t="shared" si="10"/>
        <v>0</v>
      </c>
      <c r="V24" s="23">
        <f t="shared" si="11"/>
        <v>0</v>
      </c>
      <c r="W24" s="32">
        <f t="shared" si="12"/>
        <v>0</v>
      </c>
      <c r="X24" s="23">
        <v>131</v>
      </c>
      <c r="Y24" s="95">
        <v>131</v>
      </c>
      <c r="Z24" s="95">
        <v>0</v>
      </c>
      <c r="AA24" s="95">
        <f t="shared" si="13"/>
        <v>13100</v>
      </c>
      <c r="AB24" s="23">
        <f t="shared" si="1"/>
        <v>11000</v>
      </c>
      <c r="AC24" s="23"/>
      <c r="AD24" s="23">
        <v>11000</v>
      </c>
      <c r="AE24" s="96"/>
    </row>
    <row r="25" spans="1:31" s="71" customFormat="1" ht="18" customHeight="1">
      <c r="A25" s="11">
        <v>17</v>
      </c>
      <c r="B25" s="82" t="s">
        <v>34</v>
      </c>
      <c r="C25" s="79">
        <f t="shared" si="2"/>
        <v>292</v>
      </c>
      <c r="D25" s="23">
        <f t="shared" si="3"/>
        <v>155</v>
      </c>
      <c r="E25" s="23">
        <v>155</v>
      </c>
      <c r="F25" s="23">
        <v>0</v>
      </c>
      <c r="G25" s="23">
        <f t="shared" si="4"/>
        <v>137</v>
      </c>
      <c r="H25" s="23">
        <v>137</v>
      </c>
      <c r="I25" s="23">
        <v>0</v>
      </c>
      <c r="J25" s="23">
        <f t="shared" si="5"/>
        <v>0</v>
      </c>
      <c r="K25" s="23">
        <v>0</v>
      </c>
      <c r="L25" s="32">
        <v>0</v>
      </c>
      <c r="M25" s="23">
        <v>0</v>
      </c>
      <c r="N25" s="23">
        <v>0</v>
      </c>
      <c r="O25" s="84">
        <v>100</v>
      </c>
      <c r="P25" s="84">
        <v>200</v>
      </c>
      <c r="Q25" s="84">
        <f t="shared" si="6"/>
        <v>29200</v>
      </c>
      <c r="R25" s="10">
        <f t="shared" si="7"/>
        <v>29200</v>
      </c>
      <c r="S25" s="10">
        <f t="shared" si="8"/>
        <v>29200</v>
      </c>
      <c r="T25" s="10">
        <f t="shared" si="9"/>
        <v>0</v>
      </c>
      <c r="U25" s="23">
        <f t="shared" si="10"/>
        <v>0</v>
      </c>
      <c r="V25" s="23">
        <f t="shared" si="11"/>
        <v>0</v>
      </c>
      <c r="W25" s="32">
        <f t="shared" si="12"/>
        <v>0</v>
      </c>
      <c r="X25" s="23">
        <v>149</v>
      </c>
      <c r="Y25" s="95">
        <v>149</v>
      </c>
      <c r="Z25" s="95">
        <v>0</v>
      </c>
      <c r="AA25" s="95">
        <f t="shared" si="13"/>
        <v>14900</v>
      </c>
      <c r="AB25" s="23">
        <f t="shared" si="1"/>
        <v>14300</v>
      </c>
      <c r="AC25" s="23">
        <v>600</v>
      </c>
      <c r="AD25" s="23">
        <v>13700</v>
      </c>
      <c r="AE25" s="96"/>
    </row>
    <row r="26" spans="1:31" s="71" customFormat="1" ht="18" customHeight="1">
      <c r="A26" s="11">
        <v>18</v>
      </c>
      <c r="B26" s="82" t="s">
        <v>35</v>
      </c>
      <c r="C26" s="79">
        <f t="shared" si="2"/>
        <v>418</v>
      </c>
      <c r="D26" s="23">
        <f t="shared" si="3"/>
        <v>230</v>
      </c>
      <c r="E26" s="23">
        <v>179</v>
      </c>
      <c r="F26" s="23">
        <v>51</v>
      </c>
      <c r="G26" s="23">
        <f t="shared" si="4"/>
        <v>187</v>
      </c>
      <c r="H26" s="23">
        <v>155</v>
      </c>
      <c r="I26" s="23">
        <v>32</v>
      </c>
      <c r="J26" s="23">
        <f t="shared" si="5"/>
        <v>1</v>
      </c>
      <c r="K26" s="23">
        <v>1</v>
      </c>
      <c r="L26" s="32">
        <v>0</v>
      </c>
      <c r="M26" s="23">
        <v>0</v>
      </c>
      <c r="N26" s="23">
        <v>0</v>
      </c>
      <c r="O26" s="84">
        <v>100</v>
      </c>
      <c r="P26" s="84">
        <v>200</v>
      </c>
      <c r="Q26" s="84">
        <f t="shared" si="6"/>
        <v>50100</v>
      </c>
      <c r="R26" s="10">
        <f t="shared" si="7"/>
        <v>50000</v>
      </c>
      <c r="S26" s="10">
        <f t="shared" si="8"/>
        <v>33400</v>
      </c>
      <c r="T26" s="10">
        <f t="shared" si="9"/>
        <v>16600</v>
      </c>
      <c r="U26" s="23">
        <f t="shared" si="10"/>
        <v>100</v>
      </c>
      <c r="V26" s="23">
        <f t="shared" si="11"/>
        <v>100</v>
      </c>
      <c r="W26" s="32">
        <f t="shared" si="12"/>
        <v>0</v>
      </c>
      <c r="X26" s="23">
        <v>235</v>
      </c>
      <c r="Y26" s="95">
        <v>181</v>
      </c>
      <c r="Z26" s="95">
        <v>54</v>
      </c>
      <c r="AA26" s="95">
        <f t="shared" si="13"/>
        <v>23500</v>
      </c>
      <c r="AB26" s="23">
        <f t="shared" si="1"/>
        <v>26600</v>
      </c>
      <c r="AC26" s="23">
        <v>4700</v>
      </c>
      <c r="AD26" s="23">
        <v>21900</v>
      </c>
      <c r="AE26" s="96"/>
    </row>
    <row r="27" spans="1:31" s="71" customFormat="1" ht="18" customHeight="1">
      <c r="A27" s="11">
        <v>19</v>
      </c>
      <c r="B27" s="82" t="s">
        <v>36</v>
      </c>
      <c r="C27" s="79">
        <f t="shared" si="2"/>
        <v>615</v>
      </c>
      <c r="D27" s="23">
        <f t="shared" si="3"/>
        <v>310</v>
      </c>
      <c r="E27" s="23">
        <v>310</v>
      </c>
      <c r="F27" s="23">
        <v>0</v>
      </c>
      <c r="G27" s="23">
        <f t="shared" si="4"/>
        <v>298</v>
      </c>
      <c r="H27" s="23">
        <v>298</v>
      </c>
      <c r="I27" s="23">
        <v>0</v>
      </c>
      <c r="J27" s="23">
        <f t="shared" si="5"/>
        <v>7</v>
      </c>
      <c r="K27" s="23">
        <v>6</v>
      </c>
      <c r="L27" s="32">
        <v>0</v>
      </c>
      <c r="M27" s="23">
        <v>1</v>
      </c>
      <c r="N27" s="23">
        <v>0</v>
      </c>
      <c r="O27" s="84">
        <v>100</v>
      </c>
      <c r="P27" s="84">
        <v>200</v>
      </c>
      <c r="Q27" s="84">
        <f t="shared" si="6"/>
        <v>61500</v>
      </c>
      <c r="R27" s="10">
        <f t="shared" si="7"/>
        <v>60800</v>
      </c>
      <c r="S27" s="10">
        <f t="shared" si="8"/>
        <v>60800</v>
      </c>
      <c r="T27" s="10">
        <f t="shared" si="9"/>
        <v>0</v>
      </c>
      <c r="U27" s="23">
        <f t="shared" si="10"/>
        <v>700</v>
      </c>
      <c r="V27" s="23">
        <f t="shared" si="11"/>
        <v>700</v>
      </c>
      <c r="W27" s="32">
        <f t="shared" si="12"/>
        <v>0</v>
      </c>
      <c r="X27" s="23">
        <v>307</v>
      </c>
      <c r="Y27" s="95">
        <v>307</v>
      </c>
      <c r="Z27" s="95">
        <v>0</v>
      </c>
      <c r="AA27" s="95">
        <f t="shared" si="13"/>
        <v>30700</v>
      </c>
      <c r="AB27" s="23">
        <f t="shared" si="1"/>
        <v>30800</v>
      </c>
      <c r="AC27" s="23">
        <v>900</v>
      </c>
      <c r="AD27" s="23">
        <v>29900</v>
      </c>
      <c r="AE27" s="96"/>
    </row>
    <row r="28" spans="1:31" s="71" customFormat="1" ht="18" customHeight="1">
      <c r="A28" s="11">
        <v>20</v>
      </c>
      <c r="B28" s="82" t="s">
        <v>82</v>
      </c>
      <c r="C28" s="79">
        <f t="shared" si="2"/>
        <v>91</v>
      </c>
      <c r="D28" s="23">
        <f t="shared" si="3"/>
        <v>53</v>
      </c>
      <c r="E28" s="23">
        <v>0</v>
      </c>
      <c r="F28" s="23">
        <v>53</v>
      </c>
      <c r="G28" s="23">
        <f t="shared" si="4"/>
        <v>37</v>
      </c>
      <c r="H28" s="23">
        <v>0</v>
      </c>
      <c r="I28" s="23">
        <v>37</v>
      </c>
      <c r="J28" s="23">
        <f t="shared" si="5"/>
        <v>1</v>
      </c>
      <c r="K28" s="23">
        <v>0</v>
      </c>
      <c r="L28" s="32">
        <v>1</v>
      </c>
      <c r="M28" s="23">
        <v>0</v>
      </c>
      <c r="N28" s="23">
        <v>0</v>
      </c>
      <c r="O28" s="84">
        <v>100</v>
      </c>
      <c r="P28" s="84">
        <v>200</v>
      </c>
      <c r="Q28" s="84">
        <f t="shared" si="6"/>
        <v>18200</v>
      </c>
      <c r="R28" s="10">
        <f t="shared" si="7"/>
        <v>18000</v>
      </c>
      <c r="S28" s="10">
        <f t="shared" si="8"/>
        <v>0</v>
      </c>
      <c r="T28" s="10">
        <f t="shared" si="9"/>
        <v>18000</v>
      </c>
      <c r="U28" s="23">
        <f t="shared" si="10"/>
        <v>200</v>
      </c>
      <c r="V28" s="23">
        <f t="shared" si="11"/>
        <v>0</v>
      </c>
      <c r="W28" s="32">
        <f t="shared" si="12"/>
        <v>200</v>
      </c>
      <c r="X28" s="23">
        <v>51</v>
      </c>
      <c r="Y28" s="95">
        <v>0</v>
      </c>
      <c r="Z28" s="95">
        <v>51</v>
      </c>
      <c r="AA28" s="95">
        <f t="shared" si="13"/>
        <v>5100</v>
      </c>
      <c r="AB28" s="23">
        <f t="shared" si="1"/>
        <v>13100</v>
      </c>
      <c r="AC28" s="23">
        <v>5700</v>
      </c>
      <c r="AD28" s="23">
        <v>7400</v>
      </c>
      <c r="AE28" s="96"/>
    </row>
    <row r="29" spans="1:31" s="71" customFormat="1" ht="18" customHeight="1">
      <c r="A29" s="11">
        <v>21</v>
      </c>
      <c r="B29" s="82" t="s">
        <v>37</v>
      </c>
      <c r="C29" s="79">
        <f t="shared" si="2"/>
        <v>313</v>
      </c>
      <c r="D29" s="23">
        <f t="shared" si="3"/>
        <v>160</v>
      </c>
      <c r="E29" s="23">
        <v>160</v>
      </c>
      <c r="F29" s="23">
        <v>0</v>
      </c>
      <c r="G29" s="23">
        <f t="shared" si="4"/>
        <v>152</v>
      </c>
      <c r="H29" s="23">
        <v>152</v>
      </c>
      <c r="I29" s="23">
        <v>0</v>
      </c>
      <c r="J29" s="23">
        <f t="shared" si="5"/>
        <v>1</v>
      </c>
      <c r="K29" s="23">
        <v>1</v>
      </c>
      <c r="L29" s="32">
        <v>0</v>
      </c>
      <c r="M29" s="23">
        <v>0</v>
      </c>
      <c r="N29" s="23">
        <v>0</v>
      </c>
      <c r="O29" s="84">
        <v>100</v>
      </c>
      <c r="P29" s="84">
        <v>200</v>
      </c>
      <c r="Q29" s="84">
        <f t="shared" si="6"/>
        <v>31300</v>
      </c>
      <c r="R29" s="10">
        <f t="shared" si="7"/>
        <v>31200</v>
      </c>
      <c r="S29" s="10">
        <f t="shared" si="8"/>
        <v>31200</v>
      </c>
      <c r="T29" s="10">
        <f t="shared" si="9"/>
        <v>0</v>
      </c>
      <c r="U29" s="23">
        <f t="shared" si="10"/>
        <v>100</v>
      </c>
      <c r="V29" s="23">
        <f t="shared" si="11"/>
        <v>100</v>
      </c>
      <c r="W29" s="32">
        <f t="shared" si="12"/>
        <v>0</v>
      </c>
      <c r="X29" s="23">
        <v>157</v>
      </c>
      <c r="Y29" s="95">
        <v>157</v>
      </c>
      <c r="Z29" s="95">
        <v>0</v>
      </c>
      <c r="AA29" s="95">
        <f t="shared" si="13"/>
        <v>15700</v>
      </c>
      <c r="AB29" s="23">
        <f t="shared" si="1"/>
        <v>15600</v>
      </c>
      <c r="AC29" s="23">
        <v>400</v>
      </c>
      <c r="AD29" s="23">
        <v>15200</v>
      </c>
      <c r="AE29" s="96"/>
    </row>
    <row r="30" spans="1:31" s="71" customFormat="1" ht="18" customHeight="1">
      <c r="A30" s="11">
        <v>22</v>
      </c>
      <c r="B30" s="82" t="s">
        <v>38</v>
      </c>
      <c r="C30" s="79">
        <f t="shared" si="2"/>
        <v>1190</v>
      </c>
      <c r="D30" s="23">
        <f t="shared" si="3"/>
        <v>618</v>
      </c>
      <c r="E30" s="23">
        <v>600</v>
      </c>
      <c r="F30" s="23">
        <v>18</v>
      </c>
      <c r="G30" s="23">
        <f t="shared" si="4"/>
        <v>571</v>
      </c>
      <c r="H30" s="23">
        <v>564</v>
      </c>
      <c r="I30" s="23">
        <v>7</v>
      </c>
      <c r="J30" s="23">
        <f t="shared" si="5"/>
        <v>1</v>
      </c>
      <c r="K30" s="23">
        <v>1</v>
      </c>
      <c r="L30" s="32">
        <v>0</v>
      </c>
      <c r="M30" s="23">
        <v>0</v>
      </c>
      <c r="N30" s="23">
        <v>0</v>
      </c>
      <c r="O30" s="84">
        <v>100</v>
      </c>
      <c r="P30" s="84">
        <v>200</v>
      </c>
      <c r="Q30" s="84">
        <f t="shared" si="6"/>
        <v>121500</v>
      </c>
      <c r="R30" s="10">
        <f t="shared" si="7"/>
        <v>121400</v>
      </c>
      <c r="S30" s="10">
        <f t="shared" si="8"/>
        <v>116400</v>
      </c>
      <c r="T30" s="10">
        <f t="shared" si="9"/>
        <v>5000</v>
      </c>
      <c r="U30" s="23">
        <f t="shared" si="10"/>
        <v>100</v>
      </c>
      <c r="V30" s="23">
        <f t="shared" si="11"/>
        <v>100</v>
      </c>
      <c r="W30" s="32">
        <f t="shared" si="12"/>
        <v>0</v>
      </c>
      <c r="X30" s="23">
        <v>602</v>
      </c>
      <c r="Y30" s="95">
        <v>586</v>
      </c>
      <c r="Z30" s="95">
        <v>16</v>
      </c>
      <c r="AA30" s="95">
        <f t="shared" si="13"/>
        <v>60200</v>
      </c>
      <c r="AB30" s="23">
        <f t="shared" si="1"/>
        <v>61300</v>
      </c>
      <c r="AC30" s="23">
        <v>3500</v>
      </c>
      <c r="AD30" s="23">
        <v>57800</v>
      </c>
      <c r="AE30" s="96"/>
    </row>
    <row r="31" spans="1:31" s="71" customFormat="1" ht="18" customHeight="1">
      <c r="A31" s="11">
        <v>23</v>
      </c>
      <c r="B31" s="82" t="s">
        <v>83</v>
      </c>
      <c r="C31" s="79">
        <f t="shared" si="2"/>
        <v>120</v>
      </c>
      <c r="D31" s="23">
        <f t="shared" si="3"/>
        <v>57</v>
      </c>
      <c r="E31" s="23">
        <v>0</v>
      </c>
      <c r="F31" s="23">
        <v>57</v>
      </c>
      <c r="G31" s="23">
        <f t="shared" si="4"/>
        <v>59</v>
      </c>
      <c r="H31" s="23">
        <v>0</v>
      </c>
      <c r="I31" s="23">
        <v>59</v>
      </c>
      <c r="J31" s="23">
        <f t="shared" si="5"/>
        <v>4</v>
      </c>
      <c r="K31" s="23">
        <v>0</v>
      </c>
      <c r="L31" s="32">
        <v>4</v>
      </c>
      <c r="M31" s="23">
        <v>0</v>
      </c>
      <c r="N31" s="23">
        <v>0</v>
      </c>
      <c r="O31" s="84">
        <v>100</v>
      </c>
      <c r="P31" s="84">
        <v>200</v>
      </c>
      <c r="Q31" s="84">
        <f t="shared" si="6"/>
        <v>24000</v>
      </c>
      <c r="R31" s="10">
        <f t="shared" si="7"/>
        <v>23200</v>
      </c>
      <c r="S31" s="10">
        <f t="shared" si="8"/>
        <v>0</v>
      </c>
      <c r="T31" s="10">
        <f t="shared" si="9"/>
        <v>23200</v>
      </c>
      <c r="U31" s="23">
        <f t="shared" si="10"/>
        <v>800</v>
      </c>
      <c r="V31" s="23">
        <f t="shared" si="11"/>
        <v>0</v>
      </c>
      <c r="W31" s="32">
        <f t="shared" si="12"/>
        <v>800</v>
      </c>
      <c r="X31" s="23">
        <v>52</v>
      </c>
      <c r="Y31" s="95">
        <v>0</v>
      </c>
      <c r="Z31" s="95">
        <v>52</v>
      </c>
      <c r="AA31" s="95">
        <f t="shared" si="13"/>
        <v>5200</v>
      </c>
      <c r="AB31" s="23">
        <f t="shared" si="1"/>
        <v>18800</v>
      </c>
      <c r="AC31" s="23">
        <v>7000</v>
      </c>
      <c r="AD31" s="23">
        <v>11800</v>
      </c>
      <c r="AE31" s="96"/>
    </row>
    <row r="32" spans="1:31" s="71" customFormat="1" ht="18" customHeight="1">
      <c r="A32" s="11">
        <v>24</v>
      </c>
      <c r="B32" s="82" t="s">
        <v>39</v>
      </c>
      <c r="C32" s="79">
        <f t="shared" si="2"/>
        <v>1219</v>
      </c>
      <c r="D32" s="23">
        <f t="shared" si="3"/>
        <v>667</v>
      </c>
      <c r="E32" s="23">
        <v>667</v>
      </c>
      <c r="F32" s="23">
        <v>0</v>
      </c>
      <c r="G32" s="23">
        <f t="shared" si="4"/>
        <v>552</v>
      </c>
      <c r="H32" s="23">
        <v>552</v>
      </c>
      <c r="I32" s="23">
        <v>0</v>
      </c>
      <c r="J32" s="23">
        <f t="shared" si="5"/>
        <v>0</v>
      </c>
      <c r="K32" s="23">
        <v>0</v>
      </c>
      <c r="L32" s="32">
        <v>0</v>
      </c>
      <c r="M32" s="23">
        <v>0</v>
      </c>
      <c r="N32" s="23">
        <v>0</v>
      </c>
      <c r="O32" s="84">
        <v>100</v>
      </c>
      <c r="P32" s="84">
        <v>200</v>
      </c>
      <c r="Q32" s="84">
        <f t="shared" si="6"/>
        <v>121900</v>
      </c>
      <c r="R32" s="10">
        <f t="shared" si="7"/>
        <v>121900</v>
      </c>
      <c r="S32" s="10">
        <f t="shared" si="8"/>
        <v>121900</v>
      </c>
      <c r="T32" s="10">
        <f t="shared" si="9"/>
        <v>0</v>
      </c>
      <c r="U32" s="23">
        <f t="shared" si="10"/>
        <v>0</v>
      </c>
      <c r="V32" s="23">
        <f t="shared" si="11"/>
        <v>0</v>
      </c>
      <c r="W32" s="32">
        <f t="shared" si="12"/>
        <v>0</v>
      </c>
      <c r="X32" s="23">
        <v>669</v>
      </c>
      <c r="Y32" s="95">
        <v>669</v>
      </c>
      <c r="Z32" s="95">
        <v>0</v>
      </c>
      <c r="AA32" s="95">
        <f t="shared" si="13"/>
        <v>66900</v>
      </c>
      <c r="AB32" s="23">
        <f t="shared" si="1"/>
        <v>55000</v>
      </c>
      <c r="AC32" s="23"/>
      <c r="AD32" s="23">
        <v>55000</v>
      </c>
      <c r="AE32" s="96"/>
    </row>
    <row r="33" spans="1:31" s="71" customFormat="1" ht="18" customHeight="1">
      <c r="A33" s="11">
        <v>25</v>
      </c>
      <c r="B33" s="82" t="s">
        <v>84</v>
      </c>
      <c r="C33" s="79">
        <f t="shared" si="2"/>
        <v>209</v>
      </c>
      <c r="D33" s="23">
        <f t="shared" si="3"/>
        <v>102</v>
      </c>
      <c r="E33" s="23">
        <v>0</v>
      </c>
      <c r="F33" s="23">
        <v>102</v>
      </c>
      <c r="G33" s="23">
        <f t="shared" si="4"/>
        <v>106</v>
      </c>
      <c r="H33" s="23">
        <v>0</v>
      </c>
      <c r="I33" s="23">
        <v>106</v>
      </c>
      <c r="J33" s="23">
        <f t="shared" si="5"/>
        <v>1</v>
      </c>
      <c r="K33" s="23">
        <v>0</v>
      </c>
      <c r="L33" s="32">
        <v>1</v>
      </c>
      <c r="M33" s="23">
        <v>0</v>
      </c>
      <c r="N33" s="23">
        <v>0</v>
      </c>
      <c r="O33" s="84">
        <v>100</v>
      </c>
      <c r="P33" s="84">
        <v>200</v>
      </c>
      <c r="Q33" s="84">
        <f t="shared" si="6"/>
        <v>41800</v>
      </c>
      <c r="R33" s="10">
        <f t="shared" si="7"/>
        <v>41600</v>
      </c>
      <c r="S33" s="10">
        <f t="shared" si="8"/>
        <v>0</v>
      </c>
      <c r="T33" s="10">
        <f t="shared" si="9"/>
        <v>41600</v>
      </c>
      <c r="U33" s="23">
        <f t="shared" si="10"/>
        <v>200</v>
      </c>
      <c r="V33" s="23">
        <f t="shared" si="11"/>
        <v>0</v>
      </c>
      <c r="W33" s="32">
        <f t="shared" si="12"/>
        <v>200</v>
      </c>
      <c r="X33" s="23">
        <v>102</v>
      </c>
      <c r="Y33" s="95">
        <v>0</v>
      </c>
      <c r="Z33" s="95">
        <v>102</v>
      </c>
      <c r="AA33" s="95">
        <f t="shared" si="13"/>
        <v>10200</v>
      </c>
      <c r="AB33" s="23">
        <f t="shared" si="1"/>
        <v>31600</v>
      </c>
      <c r="AC33" s="23">
        <v>10400</v>
      </c>
      <c r="AD33" s="23">
        <v>21200</v>
      </c>
      <c r="AE33" s="96"/>
    </row>
    <row r="34" spans="1:31" s="71" customFormat="1" ht="18" customHeight="1">
      <c r="A34" s="11">
        <v>26</v>
      </c>
      <c r="B34" s="82" t="s">
        <v>40</v>
      </c>
      <c r="C34" s="79">
        <f t="shared" si="2"/>
        <v>316</v>
      </c>
      <c r="D34" s="23">
        <f t="shared" si="3"/>
        <v>162</v>
      </c>
      <c r="E34" s="23">
        <v>158</v>
      </c>
      <c r="F34" s="23">
        <v>4</v>
      </c>
      <c r="G34" s="23">
        <f t="shared" si="4"/>
        <v>154</v>
      </c>
      <c r="H34" s="23">
        <v>152</v>
      </c>
      <c r="I34" s="23">
        <v>2</v>
      </c>
      <c r="J34" s="23">
        <f t="shared" si="5"/>
        <v>0</v>
      </c>
      <c r="K34" s="23">
        <v>0</v>
      </c>
      <c r="L34" s="32">
        <v>0</v>
      </c>
      <c r="M34" s="23">
        <v>0</v>
      </c>
      <c r="N34" s="23">
        <v>0</v>
      </c>
      <c r="O34" s="84">
        <v>100</v>
      </c>
      <c r="P34" s="84">
        <v>200</v>
      </c>
      <c r="Q34" s="84">
        <f t="shared" si="6"/>
        <v>32200</v>
      </c>
      <c r="R34" s="10">
        <f t="shared" si="7"/>
        <v>32200</v>
      </c>
      <c r="S34" s="10">
        <f t="shared" si="8"/>
        <v>31000</v>
      </c>
      <c r="T34" s="10">
        <f t="shared" si="9"/>
        <v>1200</v>
      </c>
      <c r="U34" s="23">
        <f t="shared" si="10"/>
        <v>0</v>
      </c>
      <c r="V34" s="23">
        <f t="shared" si="11"/>
        <v>0</v>
      </c>
      <c r="W34" s="32">
        <f t="shared" si="12"/>
        <v>0</v>
      </c>
      <c r="X34" s="23">
        <v>160</v>
      </c>
      <c r="Y34" s="95">
        <v>156</v>
      </c>
      <c r="Z34" s="95">
        <v>4</v>
      </c>
      <c r="AA34" s="95">
        <f t="shared" si="13"/>
        <v>16000</v>
      </c>
      <c r="AB34" s="23">
        <f t="shared" si="1"/>
        <v>16200</v>
      </c>
      <c r="AC34" s="23">
        <v>600</v>
      </c>
      <c r="AD34" s="23">
        <v>15600</v>
      </c>
      <c r="AE34" s="96"/>
    </row>
    <row r="35" spans="1:31" s="71" customFormat="1" ht="18" customHeight="1">
      <c r="A35" s="11">
        <v>27</v>
      </c>
      <c r="B35" s="82" t="s">
        <v>41</v>
      </c>
      <c r="C35" s="79">
        <f t="shared" si="2"/>
        <v>286</v>
      </c>
      <c r="D35" s="23">
        <f t="shared" si="3"/>
        <v>155</v>
      </c>
      <c r="E35" s="23">
        <v>127</v>
      </c>
      <c r="F35" s="23">
        <v>28</v>
      </c>
      <c r="G35" s="23">
        <f t="shared" si="4"/>
        <v>131</v>
      </c>
      <c r="H35" s="23">
        <v>112</v>
      </c>
      <c r="I35" s="23">
        <v>19</v>
      </c>
      <c r="J35" s="23">
        <f t="shared" si="5"/>
        <v>0</v>
      </c>
      <c r="K35" s="23">
        <v>0</v>
      </c>
      <c r="L35" s="32">
        <v>0</v>
      </c>
      <c r="M35" s="23">
        <v>0</v>
      </c>
      <c r="N35" s="23">
        <v>0</v>
      </c>
      <c r="O35" s="84">
        <v>100</v>
      </c>
      <c r="P35" s="84">
        <v>200</v>
      </c>
      <c r="Q35" s="84">
        <f t="shared" si="6"/>
        <v>33300</v>
      </c>
      <c r="R35" s="10">
        <f t="shared" si="7"/>
        <v>33300</v>
      </c>
      <c r="S35" s="10">
        <f t="shared" si="8"/>
        <v>23900</v>
      </c>
      <c r="T35" s="10">
        <f t="shared" si="9"/>
        <v>9400</v>
      </c>
      <c r="U35" s="23">
        <f t="shared" si="10"/>
        <v>0</v>
      </c>
      <c r="V35" s="23">
        <f t="shared" si="11"/>
        <v>0</v>
      </c>
      <c r="W35" s="32">
        <f t="shared" si="12"/>
        <v>0</v>
      </c>
      <c r="X35" s="23">
        <v>150</v>
      </c>
      <c r="Y35" s="95">
        <v>121</v>
      </c>
      <c r="Z35" s="95">
        <v>29</v>
      </c>
      <c r="AA35" s="95">
        <f t="shared" si="13"/>
        <v>15000</v>
      </c>
      <c r="AB35" s="23">
        <f t="shared" si="1"/>
        <v>18300</v>
      </c>
      <c r="AC35" s="23">
        <v>3300</v>
      </c>
      <c r="AD35" s="23">
        <v>15000</v>
      </c>
      <c r="AE35" s="96"/>
    </row>
    <row r="36" spans="1:31" s="71" customFormat="1" ht="18" customHeight="1">
      <c r="A36" s="11">
        <v>28</v>
      </c>
      <c r="B36" s="82" t="s">
        <v>42</v>
      </c>
      <c r="C36" s="79">
        <f t="shared" si="2"/>
        <v>792</v>
      </c>
      <c r="D36" s="23">
        <f t="shared" si="3"/>
        <v>383</v>
      </c>
      <c r="E36" s="23">
        <v>383</v>
      </c>
      <c r="F36" s="23">
        <v>0</v>
      </c>
      <c r="G36" s="23">
        <f t="shared" si="4"/>
        <v>398</v>
      </c>
      <c r="H36" s="23">
        <v>398</v>
      </c>
      <c r="I36" s="23">
        <v>0</v>
      </c>
      <c r="J36" s="23">
        <f t="shared" si="5"/>
        <v>11</v>
      </c>
      <c r="K36" s="23">
        <v>4</v>
      </c>
      <c r="L36" s="32">
        <v>0</v>
      </c>
      <c r="M36" s="23">
        <v>7</v>
      </c>
      <c r="N36" s="23">
        <v>0</v>
      </c>
      <c r="O36" s="84">
        <v>600</v>
      </c>
      <c r="P36" s="84">
        <v>700</v>
      </c>
      <c r="Q36" s="84">
        <f t="shared" si="6"/>
        <v>475200</v>
      </c>
      <c r="R36" s="10">
        <f t="shared" si="7"/>
        <v>468600</v>
      </c>
      <c r="S36" s="10">
        <f t="shared" si="8"/>
        <v>468600</v>
      </c>
      <c r="T36" s="10">
        <f t="shared" si="9"/>
        <v>0</v>
      </c>
      <c r="U36" s="23">
        <f t="shared" si="10"/>
        <v>6600</v>
      </c>
      <c r="V36" s="23">
        <f t="shared" si="11"/>
        <v>6600</v>
      </c>
      <c r="W36" s="32">
        <f t="shared" si="12"/>
        <v>0</v>
      </c>
      <c r="X36" s="23">
        <v>370</v>
      </c>
      <c r="Y36" s="95">
        <v>370</v>
      </c>
      <c r="Z36" s="95">
        <v>0</v>
      </c>
      <c r="AA36" s="95"/>
      <c r="AB36" s="23">
        <f t="shared" si="1"/>
        <v>475200</v>
      </c>
      <c r="AC36" s="23">
        <v>232200</v>
      </c>
      <c r="AD36" s="23">
        <v>243000</v>
      </c>
      <c r="AE36" s="10"/>
    </row>
    <row r="37" spans="1:31" s="71" customFormat="1" ht="18" customHeight="1">
      <c r="A37" s="11">
        <v>29</v>
      </c>
      <c r="B37" s="82" t="s">
        <v>43</v>
      </c>
      <c r="C37" s="79">
        <f t="shared" si="2"/>
        <v>283</v>
      </c>
      <c r="D37" s="23">
        <f t="shared" si="3"/>
        <v>149</v>
      </c>
      <c r="E37" s="23">
        <v>149</v>
      </c>
      <c r="F37" s="23">
        <v>0</v>
      </c>
      <c r="G37" s="23">
        <f t="shared" si="4"/>
        <v>134</v>
      </c>
      <c r="H37" s="23">
        <v>134</v>
      </c>
      <c r="I37" s="23">
        <v>0</v>
      </c>
      <c r="J37" s="23">
        <f t="shared" si="5"/>
        <v>0</v>
      </c>
      <c r="K37" s="23">
        <v>0</v>
      </c>
      <c r="L37" s="32">
        <v>0</v>
      </c>
      <c r="M37" s="23">
        <v>0</v>
      </c>
      <c r="N37" s="23">
        <v>0</v>
      </c>
      <c r="O37" s="84">
        <v>100</v>
      </c>
      <c r="P37" s="84">
        <v>200</v>
      </c>
      <c r="Q37" s="84">
        <f t="shared" si="6"/>
        <v>28300</v>
      </c>
      <c r="R37" s="10">
        <f t="shared" si="7"/>
        <v>28300</v>
      </c>
      <c r="S37" s="10">
        <f t="shared" si="8"/>
        <v>28300</v>
      </c>
      <c r="T37" s="10">
        <f t="shared" si="9"/>
        <v>0</v>
      </c>
      <c r="U37" s="23">
        <f t="shared" si="10"/>
        <v>0</v>
      </c>
      <c r="V37" s="23">
        <f t="shared" si="11"/>
        <v>0</v>
      </c>
      <c r="W37" s="32">
        <f t="shared" si="12"/>
        <v>0</v>
      </c>
      <c r="X37" s="23">
        <v>139</v>
      </c>
      <c r="Y37" s="95">
        <v>139</v>
      </c>
      <c r="Z37" s="95">
        <v>0</v>
      </c>
      <c r="AA37" s="95">
        <f t="shared" si="13"/>
        <v>13900</v>
      </c>
      <c r="AB37" s="23">
        <f t="shared" si="1"/>
        <v>14400</v>
      </c>
      <c r="AC37" s="23">
        <v>1000</v>
      </c>
      <c r="AD37" s="23">
        <v>13400</v>
      </c>
      <c r="AE37" s="96"/>
    </row>
    <row r="38" spans="1:31" s="71" customFormat="1" ht="18" customHeight="1">
      <c r="A38" s="11">
        <v>30</v>
      </c>
      <c r="B38" s="82" t="s">
        <v>44</v>
      </c>
      <c r="C38" s="79">
        <f t="shared" si="2"/>
        <v>556</v>
      </c>
      <c r="D38" s="23">
        <f t="shared" si="3"/>
        <v>301</v>
      </c>
      <c r="E38" s="23">
        <v>301</v>
      </c>
      <c r="F38" s="23">
        <v>0</v>
      </c>
      <c r="G38" s="23">
        <f t="shared" si="4"/>
        <v>255</v>
      </c>
      <c r="H38" s="23">
        <v>255</v>
      </c>
      <c r="I38" s="23">
        <v>0</v>
      </c>
      <c r="J38" s="23">
        <f t="shared" si="5"/>
        <v>0</v>
      </c>
      <c r="K38" s="23">
        <v>0</v>
      </c>
      <c r="L38" s="32">
        <v>0</v>
      </c>
      <c r="M38" s="23">
        <v>0</v>
      </c>
      <c r="N38" s="23">
        <v>0</v>
      </c>
      <c r="O38" s="84">
        <v>100</v>
      </c>
      <c r="P38" s="84">
        <v>200</v>
      </c>
      <c r="Q38" s="84">
        <f t="shared" si="6"/>
        <v>55600</v>
      </c>
      <c r="R38" s="10">
        <f t="shared" si="7"/>
        <v>55600</v>
      </c>
      <c r="S38" s="10">
        <f t="shared" si="8"/>
        <v>55600</v>
      </c>
      <c r="T38" s="10">
        <f t="shared" si="9"/>
        <v>0</v>
      </c>
      <c r="U38" s="23">
        <f t="shared" si="10"/>
        <v>0</v>
      </c>
      <c r="V38" s="23">
        <f t="shared" si="11"/>
        <v>0</v>
      </c>
      <c r="W38" s="32">
        <f t="shared" si="12"/>
        <v>0</v>
      </c>
      <c r="X38" s="23">
        <v>328</v>
      </c>
      <c r="Y38" s="95">
        <v>328</v>
      </c>
      <c r="Z38" s="95">
        <v>0</v>
      </c>
      <c r="AA38" s="95">
        <f t="shared" si="13"/>
        <v>32800</v>
      </c>
      <c r="AB38" s="23">
        <f t="shared" si="1"/>
        <v>22800</v>
      </c>
      <c r="AC38" s="23"/>
      <c r="AD38" s="23">
        <v>22800</v>
      </c>
      <c r="AE38" s="96"/>
    </row>
    <row r="39" spans="1:31" s="71" customFormat="1" ht="18" customHeight="1">
      <c r="A39" s="11">
        <v>31</v>
      </c>
      <c r="B39" s="82" t="s">
        <v>45</v>
      </c>
      <c r="C39" s="79">
        <f t="shared" si="2"/>
        <v>103</v>
      </c>
      <c r="D39" s="23">
        <f t="shared" si="3"/>
        <v>50</v>
      </c>
      <c r="E39" s="23">
        <v>50</v>
      </c>
      <c r="F39" s="23">
        <v>0</v>
      </c>
      <c r="G39" s="23">
        <f t="shared" si="4"/>
        <v>46</v>
      </c>
      <c r="H39" s="23">
        <v>46</v>
      </c>
      <c r="I39" s="23">
        <v>0</v>
      </c>
      <c r="J39" s="23">
        <f t="shared" si="5"/>
        <v>7</v>
      </c>
      <c r="K39" s="23">
        <v>7</v>
      </c>
      <c r="L39" s="32">
        <v>0</v>
      </c>
      <c r="M39" s="23">
        <v>0</v>
      </c>
      <c r="N39" s="23">
        <v>0</v>
      </c>
      <c r="O39" s="84">
        <v>100</v>
      </c>
      <c r="P39" s="84">
        <v>200</v>
      </c>
      <c r="Q39" s="84">
        <f t="shared" si="6"/>
        <v>10300</v>
      </c>
      <c r="R39" s="10">
        <f t="shared" si="7"/>
        <v>9600</v>
      </c>
      <c r="S39" s="10">
        <f t="shared" si="8"/>
        <v>9600</v>
      </c>
      <c r="T39" s="10">
        <f t="shared" si="9"/>
        <v>0</v>
      </c>
      <c r="U39" s="23">
        <f t="shared" si="10"/>
        <v>700</v>
      </c>
      <c r="V39" s="23">
        <f t="shared" si="11"/>
        <v>700</v>
      </c>
      <c r="W39" s="32">
        <f t="shared" si="12"/>
        <v>0</v>
      </c>
      <c r="X39" s="23">
        <v>46</v>
      </c>
      <c r="Y39" s="95">
        <v>46</v>
      </c>
      <c r="Z39" s="95">
        <v>0</v>
      </c>
      <c r="AA39" s="95">
        <f t="shared" si="13"/>
        <v>4600</v>
      </c>
      <c r="AB39" s="23">
        <f t="shared" si="1"/>
        <v>5700</v>
      </c>
      <c r="AC39" s="23">
        <v>1100</v>
      </c>
      <c r="AD39" s="23">
        <v>4600</v>
      </c>
      <c r="AE39" s="96"/>
    </row>
    <row r="40" spans="1:31" s="71" customFormat="1" ht="18" customHeight="1">
      <c r="A40" s="11">
        <v>32</v>
      </c>
      <c r="B40" s="82" t="s">
        <v>46</v>
      </c>
      <c r="C40" s="79">
        <f t="shared" si="2"/>
        <v>333</v>
      </c>
      <c r="D40" s="23">
        <f t="shared" si="3"/>
        <v>175</v>
      </c>
      <c r="E40" s="23">
        <v>175</v>
      </c>
      <c r="F40" s="23">
        <v>0</v>
      </c>
      <c r="G40" s="23">
        <f t="shared" si="4"/>
        <v>155</v>
      </c>
      <c r="H40" s="23">
        <v>155</v>
      </c>
      <c r="I40" s="23">
        <v>0</v>
      </c>
      <c r="J40" s="23">
        <f t="shared" si="5"/>
        <v>3</v>
      </c>
      <c r="K40" s="23">
        <v>3</v>
      </c>
      <c r="L40" s="32">
        <v>0</v>
      </c>
      <c r="M40" s="23">
        <v>0</v>
      </c>
      <c r="N40" s="23">
        <v>0</v>
      </c>
      <c r="O40" s="84">
        <v>100</v>
      </c>
      <c r="P40" s="84">
        <v>200</v>
      </c>
      <c r="Q40" s="84">
        <f t="shared" si="6"/>
        <v>33300</v>
      </c>
      <c r="R40" s="10">
        <f t="shared" si="7"/>
        <v>33000</v>
      </c>
      <c r="S40" s="10">
        <f t="shared" si="8"/>
        <v>33000</v>
      </c>
      <c r="T40" s="10">
        <f t="shared" si="9"/>
        <v>0</v>
      </c>
      <c r="U40" s="23">
        <f t="shared" si="10"/>
        <v>300</v>
      </c>
      <c r="V40" s="23">
        <f t="shared" si="11"/>
        <v>300</v>
      </c>
      <c r="W40" s="32">
        <f t="shared" si="12"/>
        <v>0</v>
      </c>
      <c r="X40" s="23">
        <v>179</v>
      </c>
      <c r="Y40" s="95">
        <v>179</v>
      </c>
      <c r="Z40" s="95">
        <v>0</v>
      </c>
      <c r="AA40" s="95">
        <f t="shared" si="13"/>
        <v>17900</v>
      </c>
      <c r="AB40" s="23">
        <f t="shared" si="1"/>
        <v>15400</v>
      </c>
      <c r="AC40" s="23"/>
      <c r="AD40" s="23">
        <v>15400</v>
      </c>
      <c r="AE40" s="96"/>
    </row>
    <row r="41" spans="1:31" s="71" customFormat="1" ht="18" customHeight="1">
      <c r="A41" s="11">
        <v>33</v>
      </c>
      <c r="B41" s="82" t="s">
        <v>47</v>
      </c>
      <c r="C41" s="79">
        <f t="shared" si="2"/>
        <v>174</v>
      </c>
      <c r="D41" s="23">
        <f t="shared" si="3"/>
        <v>99</v>
      </c>
      <c r="E41" s="23">
        <v>99</v>
      </c>
      <c r="F41" s="23">
        <v>0</v>
      </c>
      <c r="G41" s="23">
        <f t="shared" si="4"/>
        <v>75</v>
      </c>
      <c r="H41" s="23">
        <v>75</v>
      </c>
      <c r="I41" s="23">
        <v>0</v>
      </c>
      <c r="J41" s="23">
        <f t="shared" si="5"/>
        <v>0</v>
      </c>
      <c r="K41" s="23">
        <v>0</v>
      </c>
      <c r="L41" s="32">
        <v>0</v>
      </c>
      <c r="M41" s="23">
        <v>0</v>
      </c>
      <c r="N41" s="23">
        <v>0</v>
      </c>
      <c r="O41" s="84">
        <v>100</v>
      </c>
      <c r="P41" s="84">
        <v>200</v>
      </c>
      <c r="Q41" s="84">
        <f t="shared" si="6"/>
        <v>17400</v>
      </c>
      <c r="R41" s="10">
        <f t="shared" si="7"/>
        <v>17400</v>
      </c>
      <c r="S41" s="10">
        <f t="shared" si="8"/>
        <v>17400</v>
      </c>
      <c r="T41" s="10">
        <f t="shared" si="9"/>
        <v>0</v>
      </c>
      <c r="U41" s="23">
        <f t="shared" si="10"/>
        <v>0</v>
      </c>
      <c r="V41" s="23">
        <f t="shared" si="11"/>
        <v>0</v>
      </c>
      <c r="W41" s="32">
        <f t="shared" si="12"/>
        <v>0</v>
      </c>
      <c r="X41" s="23">
        <v>98</v>
      </c>
      <c r="Y41" s="95">
        <v>98</v>
      </c>
      <c r="Z41" s="95">
        <v>0</v>
      </c>
      <c r="AA41" s="95">
        <f t="shared" si="13"/>
        <v>9800</v>
      </c>
      <c r="AB41" s="23">
        <f aca="true" t="shared" si="14" ref="AB41:AB68">SUM(AC41:AD41)</f>
        <v>7600</v>
      </c>
      <c r="AC41" s="23">
        <v>100</v>
      </c>
      <c r="AD41" s="23">
        <v>7500</v>
      </c>
      <c r="AE41" s="96"/>
    </row>
    <row r="42" spans="1:31" s="71" customFormat="1" ht="18" customHeight="1">
      <c r="A42" s="11">
        <v>34</v>
      </c>
      <c r="B42" s="82" t="s">
        <v>48</v>
      </c>
      <c r="C42" s="79">
        <f t="shared" si="2"/>
        <v>725</v>
      </c>
      <c r="D42" s="23">
        <f t="shared" si="3"/>
        <v>356</v>
      </c>
      <c r="E42" s="23">
        <v>356</v>
      </c>
      <c r="F42" s="23">
        <v>0</v>
      </c>
      <c r="G42" s="23">
        <f t="shared" si="4"/>
        <v>369</v>
      </c>
      <c r="H42" s="23">
        <v>369</v>
      </c>
      <c r="I42" s="23">
        <v>0</v>
      </c>
      <c r="J42" s="23">
        <f t="shared" si="5"/>
        <v>0</v>
      </c>
      <c r="K42" s="23">
        <v>0</v>
      </c>
      <c r="L42" s="32">
        <v>0</v>
      </c>
      <c r="M42" s="23">
        <v>0</v>
      </c>
      <c r="N42" s="23">
        <v>0</v>
      </c>
      <c r="O42" s="84">
        <v>600</v>
      </c>
      <c r="P42" s="84">
        <v>700</v>
      </c>
      <c r="Q42" s="84">
        <f t="shared" si="6"/>
        <v>435000</v>
      </c>
      <c r="R42" s="10">
        <f t="shared" si="7"/>
        <v>435000</v>
      </c>
      <c r="S42" s="10">
        <f t="shared" si="8"/>
        <v>435000</v>
      </c>
      <c r="T42" s="10">
        <f t="shared" si="9"/>
        <v>0</v>
      </c>
      <c r="U42" s="23">
        <f t="shared" si="10"/>
        <v>0</v>
      </c>
      <c r="V42" s="23">
        <f t="shared" si="11"/>
        <v>0</v>
      </c>
      <c r="W42" s="32">
        <f t="shared" si="12"/>
        <v>0</v>
      </c>
      <c r="X42" s="23">
        <v>355</v>
      </c>
      <c r="Y42" s="95">
        <v>355</v>
      </c>
      <c r="Z42" s="95">
        <v>0</v>
      </c>
      <c r="AA42" s="95"/>
      <c r="AB42" s="23">
        <f t="shared" si="14"/>
        <v>435000</v>
      </c>
      <c r="AC42" s="23">
        <v>213600</v>
      </c>
      <c r="AD42" s="23">
        <v>221400</v>
      </c>
      <c r="AE42" s="10"/>
    </row>
    <row r="43" spans="1:31" s="71" customFormat="1" ht="18" customHeight="1">
      <c r="A43" s="11">
        <v>35</v>
      </c>
      <c r="B43" s="82" t="s">
        <v>85</v>
      </c>
      <c r="C43" s="79">
        <f t="shared" si="2"/>
        <v>459</v>
      </c>
      <c r="D43" s="23">
        <f t="shared" si="3"/>
        <v>223</v>
      </c>
      <c r="E43" s="23">
        <v>0</v>
      </c>
      <c r="F43" s="23">
        <v>223</v>
      </c>
      <c r="G43" s="23">
        <f t="shared" si="4"/>
        <v>226</v>
      </c>
      <c r="H43" s="23">
        <v>0</v>
      </c>
      <c r="I43" s="23">
        <v>226</v>
      </c>
      <c r="J43" s="23">
        <f t="shared" si="5"/>
        <v>10</v>
      </c>
      <c r="K43" s="23">
        <v>0</v>
      </c>
      <c r="L43" s="32">
        <v>5</v>
      </c>
      <c r="M43" s="23">
        <v>0</v>
      </c>
      <c r="N43" s="23">
        <v>5</v>
      </c>
      <c r="O43" s="84">
        <v>100</v>
      </c>
      <c r="P43" s="84">
        <v>200</v>
      </c>
      <c r="Q43" s="84">
        <f t="shared" si="6"/>
        <v>91800</v>
      </c>
      <c r="R43" s="10">
        <f t="shared" si="7"/>
        <v>89800</v>
      </c>
      <c r="S43" s="10">
        <f t="shared" si="8"/>
        <v>0</v>
      </c>
      <c r="T43" s="10">
        <f t="shared" si="9"/>
        <v>89800</v>
      </c>
      <c r="U43" s="23">
        <f t="shared" si="10"/>
        <v>2000</v>
      </c>
      <c r="V43" s="23">
        <f t="shared" si="11"/>
        <v>0</v>
      </c>
      <c r="W43" s="32">
        <f t="shared" si="12"/>
        <v>2000</v>
      </c>
      <c r="X43" s="23">
        <v>223</v>
      </c>
      <c r="Y43" s="95">
        <v>0</v>
      </c>
      <c r="Z43" s="95">
        <v>223</v>
      </c>
      <c r="AA43" s="95">
        <f t="shared" si="13"/>
        <v>22300</v>
      </c>
      <c r="AB43" s="23">
        <f t="shared" si="14"/>
        <v>69500</v>
      </c>
      <c r="AC43" s="23">
        <v>23300</v>
      </c>
      <c r="AD43" s="23">
        <v>46200</v>
      </c>
      <c r="AE43" s="96"/>
    </row>
    <row r="44" spans="1:31" s="71" customFormat="1" ht="18" customHeight="1">
      <c r="A44" s="11">
        <v>36</v>
      </c>
      <c r="B44" s="82" t="s">
        <v>86</v>
      </c>
      <c r="C44" s="79">
        <f t="shared" si="2"/>
        <v>73</v>
      </c>
      <c r="D44" s="23">
        <f t="shared" si="3"/>
        <v>36</v>
      </c>
      <c r="E44" s="23">
        <v>0</v>
      </c>
      <c r="F44" s="23">
        <v>36</v>
      </c>
      <c r="G44" s="23">
        <f t="shared" si="4"/>
        <v>37</v>
      </c>
      <c r="H44" s="23">
        <v>0</v>
      </c>
      <c r="I44" s="23">
        <v>37</v>
      </c>
      <c r="J44" s="23">
        <f t="shared" si="5"/>
        <v>0</v>
      </c>
      <c r="K44" s="23">
        <v>0</v>
      </c>
      <c r="L44" s="32">
        <v>0</v>
      </c>
      <c r="M44" s="23">
        <v>0</v>
      </c>
      <c r="N44" s="23">
        <v>0</v>
      </c>
      <c r="O44" s="84">
        <v>100</v>
      </c>
      <c r="P44" s="84">
        <v>200</v>
      </c>
      <c r="Q44" s="84">
        <f t="shared" si="6"/>
        <v>14600</v>
      </c>
      <c r="R44" s="10">
        <f t="shared" si="7"/>
        <v>14600</v>
      </c>
      <c r="S44" s="10">
        <f t="shared" si="8"/>
        <v>0</v>
      </c>
      <c r="T44" s="10">
        <f t="shared" si="9"/>
        <v>14600</v>
      </c>
      <c r="U44" s="23">
        <f t="shared" si="10"/>
        <v>0</v>
      </c>
      <c r="V44" s="23">
        <f t="shared" si="11"/>
        <v>0</v>
      </c>
      <c r="W44" s="32">
        <f t="shared" si="12"/>
        <v>0</v>
      </c>
      <c r="X44" s="23">
        <v>34</v>
      </c>
      <c r="Y44" s="95">
        <v>0</v>
      </c>
      <c r="Z44" s="95">
        <v>34</v>
      </c>
      <c r="AA44" s="95">
        <f t="shared" si="13"/>
        <v>3400</v>
      </c>
      <c r="AB44" s="23">
        <f t="shared" si="14"/>
        <v>11200</v>
      </c>
      <c r="AC44" s="23">
        <v>3800</v>
      </c>
      <c r="AD44" s="23">
        <v>7400</v>
      </c>
      <c r="AE44" s="96"/>
    </row>
    <row r="45" spans="1:31" s="71" customFormat="1" ht="18" customHeight="1">
      <c r="A45" s="11">
        <v>37</v>
      </c>
      <c r="B45" s="82" t="s">
        <v>49</v>
      </c>
      <c r="C45" s="79">
        <f t="shared" si="2"/>
        <v>179</v>
      </c>
      <c r="D45" s="23">
        <f t="shared" si="3"/>
        <v>101</v>
      </c>
      <c r="E45" s="23">
        <v>101</v>
      </c>
      <c r="F45" s="23">
        <v>0</v>
      </c>
      <c r="G45" s="23">
        <f t="shared" si="4"/>
        <v>78</v>
      </c>
      <c r="H45" s="23">
        <v>78</v>
      </c>
      <c r="I45" s="23">
        <v>0</v>
      </c>
      <c r="J45" s="23">
        <f t="shared" si="5"/>
        <v>0</v>
      </c>
      <c r="K45" s="23">
        <v>0</v>
      </c>
      <c r="L45" s="32">
        <v>0</v>
      </c>
      <c r="M45" s="23">
        <v>0</v>
      </c>
      <c r="N45" s="23">
        <v>0</v>
      </c>
      <c r="O45" s="84">
        <v>100</v>
      </c>
      <c r="P45" s="84">
        <v>200</v>
      </c>
      <c r="Q45" s="84">
        <f t="shared" si="6"/>
        <v>17900</v>
      </c>
      <c r="R45" s="10">
        <f t="shared" si="7"/>
        <v>17900</v>
      </c>
      <c r="S45" s="10">
        <f t="shared" si="8"/>
        <v>17900</v>
      </c>
      <c r="T45" s="10">
        <f t="shared" si="9"/>
        <v>0</v>
      </c>
      <c r="U45" s="23">
        <f t="shared" si="10"/>
        <v>0</v>
      </c>
      <c r="V45" s="23">
        <f t="shared" si="11"/>
        <v>0</v>
      </c>
      <c r="W45" s="32">
        <f t="shared" si="12"/>
        <v>0</v>
      </c>
      <c r="X45" s="23">
        <v>99</v>
      </c>
      <c r="Y45" s="95">
        <v>99</v>
      </c>
      <c r="Z45" s="95">
        <v>0</v>
      </c>
      <c r="AA45" s="95">
        <f t="shared" si="13"/>
        <v>9900</v>
      </c>
      <c r="AB45" s="23">
        <f t="shared" si="14"/>
        <v>8000</v>
      </c>
      <c r="AC45" s="23">
        <v>200</v>
      </c>
      <c r="AD45" s="23">
        <v>7800</v>
      </c>
      <c r="AE45" s="96"/>
    </row>
    <row r="46" spans="1:31" s="71" customFormat="1" ht="18" customHeight="1">
      <c r="A46" s="11">
        <v>38</v>
      </c>
      <c r="B46" s="82" t="s">
        <v>50</v>
      </c>
      <c r="C46" s="79">
        <f t="shared" si="2"/>
        <v>962</v>
      </c>
      <c r="D46" s="23">
        <f t="shared" si="3"/>
        <v>544</v>
      </c>
      <c r="E46" s="23">
        <v>544</v>
      </c>
      <c r="F46" s="23">
        <v>0</v>
      </c>
      <c r="G46" s="23">
        <f t="shared" si="4"/>
        <v>418</v>
      </c>
      <c r="H46" s="23">
        <v>418</v>
      </c>
      <c r="I46" s="23">
        <v>0</v>
      </c>
      <c r="J46" s="23">
        <f t="shared" si="5"/>
        <v>0</v>
      </c>
      <c r="K46" s="23">
        <v>0</v>
      </c>
      <c r="L46" s="32">
        <v>0</v>
      </c>
      <c r="M46" s="23">
        <v>0</v>
      </c>
      <c r="N46" s="23">
        <v>0</v>
      </c>
      <c r="O46" s="84">
        <v>100</v>
      </c>
      <c r="P46" s="84">
        <v>200</v>
      </c>
      <c r="Q46" s="84">
        <f t="shared" si="6"/>
        <v>96200</v>
      </c>
      <c r="R46" s="10">
        <f t="shared" si="7"/>
        <v>96200</v>
      </c>
      <c r="S46" s="10">
        <f t="shared" si="8"/>
        <v>96200</v>
      </c>
      <c r="T46" s="10">
        <f t="shared" si="9"/>
        <v>0</v>
      </c>
      <c r="U46" s="23">
        <f t="shared" si="10"/>
        <v>0</v>
      </c>
      <c r="V46" s="23">
        <f t="shared" si="11"/>
        <v>0</v>
      </c>
      <c r="W46" s="32">
        <f t="shared" si="12"/>
        <v>0</v>
      </c>
      <c r="X46" s="23">
        <v>539</v>
      </c>
      <c r="Y46" s="95">
        <v>539</v>
      </c>
      <c r="Z46" s="95">
        <v>0</v>
      </c>
      <c r="AA46" s="95">
        <f t="shared" si="13"/>
        <v>53900</v>
      </c>
      <c r="AB46" s="23">
        <f t="shared" si="14"/>
        <v>42300</v>
      </c>
      <c r="AC46" s="23">
        <v>500</v>
      </c>
      <c r="AD46" s="23">
        <v>41800</v>
      </c>
      <c r="AE46" s="96"/>
    </row>
    <row r="47" spans="1:31" s="71" customFormat="1" ht="18" customHeight="1">
      <c r="A47" s="11">
        <v>39</v>
      </c>
      <c r="B47" s="82" t="s">
        <v>51</v>
      </c>
      <c r="C47" s="79">
        <f t="shared" si="2"/>
        <v>353</v>
      </c>
      <c r="D47" s="23">
        <f t="shared" si="3"/>
        <v>182</v>
      </c>
      <c r="E47" s="23">
        <v>182</v>
      </c>
      <c r="F47" s="23">
        <v>0</v>
      </c>
      <c r="G47" s="23">
        <f t="shared" si="4"/>
        <v>170</v>
      </c>
      <c r="H47" s="23">
        <v>170</v>
      </c>
      <c r="I47" s="23">
        <v>0</v>
      </c>
      <c r="J47" s="23">
        <f t="shared" si="5"/>
        <v>1</v>
      </c>
      <c r="K47" s="23">
        <v>0</v>
      </c>
      <c r="L47" s="32">
        <v>0</v>
      </c>
      <c r="M47" s="23">
        <v>1</v>
      </c>
      <c r="N47" s="23">
        <v>0</v>
      </c>
      <c r="O47" s="84">
        <v>600</v>
      </c>
      <c r="P47" s="84">
        <v>700</v>
      </c>
      <c r="Q47" s="84">
        <f t="shared" si="6"/>
        <v>211800</v>
      </c>
      <c r="R47" s="10">
        <f t="shared" si="7"/>
        <v>211200</v>
      </c>
      <c r="S47" s="10">
        <f t="shared" si="8"/>
        <v>211200</v>
      </c>
      <c r="T47" s="10">
        <f t="shared" si="9"/>
        <v>0</v>
      </c>
      <c r="U47" s="23">
        <f t="shared" si="10"/>
        <v>600</v>
      </c>
      <c r="V47" s="23">
        <f t="shared" si="11"/>
        <v>600</v>
      </c>
      <c r="W47" s="32">
        <f t="shared" si="12"/>
        <v>0</v>
      </c>
      <c r="X47" s="23">
        <v>178</v>
      </c>
      <c r="Y47" s="95">
        <v>178</v>
      </c>
      <c r="Z47" s="95">
        <v>0</v>
      </c>
      <c r="AA47" s="95"/>
      <c r="AB47" s="23">
        <f t="shared" si="14"/>
        <v>211800</v>
      </c>
      <c r="AC47" s="23">
        <v>109200</v>
      </c>
      <c r="AD47" s="23">
        <v>102600</v>
      </c>
      <c r="AE47" s="10"/>
    </row>
    <row r="48" spans="1:31" s="71" customFormat="1" ht="18" customHeight="1">
      <c r="A48" s="11">
        <v>40</v>
      </c>
      <c r="B48" s="82" t="s">
        <v>87</v>
      </c>
      <c r="C48" s="79">
        <f t="shared" si="2"/>
        <v>200</v>
      </c>
      <c r="D48" s="23">
        <f t="shared" si="3"/>
        <v>107</v>
      </c>
      <c r="E48" s="23">
        <v>0</v>
      </c>
      <c r="F48" s="23">
        <v>107</v>
      </c>
      <c r="G48" s="23">
        <f t="shared" si="4"/>
        <v>93</v>
      </c>
      <c r="H48" s="23">
        <v>0</v>
      </c>
      <c r="I48" s="23">
        <v>93</v>
      </c>
      <c r="J48" s="23">
        <f t="shared" si="5"/>
        <v>0</v>
      </c>
      <c r="K48" s="23">
        <v>0</v>
      </c>
      <c r="L48" s="32">
        <v>0</v>
      </c>
      <c r="M48" s="23">
        <v>0</v>
      </c>
      <c r="N48" s="23">
        <v>0</v>
      </c>
      <c r="O48" s="84">
        <v>600</v>
      </c>
      <c r="P48" s="84">
        <v>700</v>
      </c>
      <c r="Q48" s="84">
        <f t="shared" si="6"/>
        <v>140000</v>
      </c>
      <c r="R48" s="10">
        <f t="shared" si="7"/>
        <v>140000</v>
      </c>
      <c r="S48" s="10">
        <f t="shared" si="8"/>
        <v>0</v>
      </c>
      <c r="T48" s="10">
        <f t="shared" si="9"/>
        <v>140000</v>
      </c>
      <c r="U48" s="23">
        <f t="shared" si="10"/>
        <v>0</v>
      </c>
      <c r="V48" s="23">
        <f t="shared" si="11"/>
        <v>0</v>
      </c>
      <c r="W48" s="32">
        <f t="shared" si="12"/>
        <v>0</v>
      </c>
      <c r="X48" s="23">
        <v>97</v>
      </c>
      <c r="Y48" s="95">
        <v>0</v>
      </c>
      <c r="Z48" s="95">
        <v>97</v>
      </c>
      <c r="AA48" s="95"/>
      <c r="AB48" s="23">
        <f t="shared" si="14"/>
        <v>140000</v>
      </c>
      <c r="AC48" s="23">
        <v>74900</v>
      </c>
      <c r="AD48" s="23">
        <v>65100</v>
      </c>
      <c r="AE48" s="10"/>
    </row>
    <row r="49" spans="1:31" s="71" customFormat="1" ht="18" customHeight="1">
      <c r="A49" s="11">
        <v>41</v>
      </c>
      <c r="B49" s="82" t="s">
        <v>52</v>
      </c>
      <c r="C49" s="79">
        <f t="shared" si="2"/>
        <v>306</v>
      </c>
      <c r="D49" s="23">
        <f t="shared" si="3"/>
        <v>161</v>
      </c>
      <c r="E49" s="23">
        <v>161</v>
      </c>
      <c r="F49" s="23">
        <v>0</v>
      </c>
      <c r="G49" s="23">
        <f t="shared" si="4"/>
        <v>145</v>
      </c>
      <c r="H49" s="23">
        <v>145</v>
      </c>
      <c r="I49" s="23">
        <v>0</v>
      </c>
      <c r="J49" s="23">
        <f t="shared" si="5"/>
        <v>0</v>
      </c>
      <c r="K49" s="23">
        <v>0</v>
      </c>
      <c r="L49" s="32">
        <v>0</v>
      </c>
      <c r="M49" s="23">
        <v>0</v>
      </c>
      <c r="N49" s="23">
        <v>0</v>
      </c>
      <c r="O49" s="84">
        <v>100</v>
      </c>
      <c r="P49" s="84">
        <v>200</v>
      </c>
      <c r="Q49" s="84">
        <f t="shared" si="6"/>
        <v>30600</v>
      </c>
      <c r="R49" s="10">
        <f t="shared" si="7"/>
        <v>30600</v>
      </c>
      <c r="S49" s="10">
        <f t="shared" si="8"/>
        <v>30600</v>
      </c>
      <c r="T49" s="10">
        <f t="shared" si="9"/>
        <v>0</v>
      </c>
      <c r="U49" s="23">
        <f t="shared" si="10"/>
        <v>0</v>
      </c>
      <c r="V49" s="23">
        <f t="shared" si="11"/>
        <v>0</v>
      </c>
      <c r="W49" s="32">
        <f t="shared" si="12"/>
        <v>0</v>
      </c>
      <c r="X49" s="23">
        <v>161</v>
      </c>
      <c r="Y49" s="95">
        <v>161</v>
      </c>
      <c r="Z49" s="95">
        <v>0</v>
      </c>
      <c r="AA49" s="95">
        <f t="shared" si="13"/>
        <v>16100</v>
      </c>
      <c r="AB49" s="23">
        <f t="shared" si="14"/>
        <v>14500</v>
      </c>
      <c r="AC49" s="23"/>
      <c r="AD49" s="23">
        <v>14500</v>
      </c>
      <c r="AE49" s="96"/>
    </row>
    <row r="50" spans="1:31" s="71" customFormat="1" ht="18" customHeight="1">
      <c r="A50" s="11">
        <v>42</v>
      </c>
      <c r="B50" s="82" t="s">
        <v>53</v>
      </c>
      <c r="C50" s="79">
        <f t="shared" si="2"/>
        <v>381</v>
      </c>
      <c r="D50" s="23">
        <f t="shared" si="3"/>
        <v>211</v>
      </c>
      <c r="E50" s="23">
        <v>211</v>
      </c>
      <c r="F50" s="23">
        <v>0</v>
      </c>
      <c r="G50" s="23">
        <f t="shared" si="4"/>
        <v>170</v>
      </c>
      <c r="H50" s="23">
        <v>170</v>
      </c>
      <c r="I50" s="23">
        <v>0</v>
      </c>
      <c r="J50" s="23">
        <f t="shared" si="5"/>
        <v>0</v>
      </c>
      <c r="K50" s="23">
        <v>0</v>
      </c>
      <c r="L50" s="32">
        <v>0</v>
      </c>
      <c r="M50" s="23">
        <v>0</v>
      </c>
      <c r="N50" s="23">
        <v>0</v>
      </c>
      <c r="O50" s="84">
        <v>100</v>
      </c>
      <c r="P50" s="84">
        <v>200</v>
      </c>
      <c r="Q50" s="84">
        <f t="shared" si="6"/>
        <v>38100</v>
      </c>
      <c r="R50" s="10">
        <f t="shared" si="7"/>
        <v>38100</v>
      </c>
      <c r="S50" s="10">
        <f t="shared" si="8"/>
        <v>38100</v>
      </c>
      <c r="T50" s="10">
        <f t="shared" si="9"/>
        <v>0</v>
      </c>
      <c r="U50" s="23">
        <f t="shared" si="10"/>
        <v>0</v>
      </c>
      <c r="V50" s="23">
        <f t="shared" si="11"/>
        <v>0</v>
      </c>
      <c r="W50" s="32">
        <f t="shared" si="12"/>
        <v>0</v>
      </c>
      <c r="X50" s="23">
        <v>210</v>
      </c>
      <c r="Y50" s="95">
        <v>210</v>
      </c>
      <c r="Z50" s="95">
        <v>0</v>
      </c>
      <c r="AA50" s="95">
        <f t="shared" si="13"/>
        <v>21000</v>
      </c>
      <c r="AB50" s="23">
        <f t="shared" si="14"/>
        <v>17100</v>
      </c>
      <c r="AC50" s="23">
        <v>100</v>
      </c>
      <c r="AD50" s="23">
        <v>17000</v>
      </c>
      <c r="AE50" s="96"/>
    </row>
    <row r="51" spans="1:31" s="71" customFormat="1" ht="18" customHeight="1">
      <c r="A51" s="11">
        <v>43</v>
      </c>
      <c r="B51" s="82" t="s">
        <v>54</v>
      </c>
      <c r="C51" s="79">
        <f t="shared" si="2"/>
        <v>335</v>
      </c>
      <c r="D51" s="23">
        <f t="shared" si="3"/>
        <v>176</v>
      </c>
      <c r="E51" s="23">
        <v>166</v>
      </c>
      <c r="F51" s="23">
        <v>10</v>
      </c>
      <c r="G51" s="23">
        <f t="shared" si="4"/>
        <v>158</v>
      </c>
      <c r="H51" s="23">
        <v>151</v>
      </c>
      <c r="I51" s="23">
        <v>7</v>
      </c>
      <c r="J51" s="23">
        <f t="shared" si="5"/>
        <v>1</v>
      </c>
      <c r="K51" s="23">
        <v>0</v>
      </c>
      <c r="L51" s="32">
        <v>0</v>
      </c>
      <c r="M51" s="23">
        <v>1</v>
      </c>
      <c r="N51" s="23">
        <v>0</v>
      </c>
      <c r="O51" s="84">
        <v>100</v>
      </c>
      <c r="P51" s="84">
        <v>200</v>
      </c>
      <c r="Q51" s="84">
        <f t="shared" si="6"/>
        <v>35200</v>
      </c>
      <c r="R51" s="10">
        <f t="shared" si="7"/>
        <v>35100</v>
      </c>
      <c r="S51" s="10">
        <f t="shared" si="8"/>
        <v>31700</v>
      </c>
      <c r="T51" s="10">
        <f t="shared" si="9"/>
        <v>3400</v>
      </c>
      <c r="U51" s="23">
        <f t="shared" si="10"/>
        <v>100</v>
      </c>
      <c r="V51" s="23">
        <f t="shared" si="11"/>
        <v>100</v>
      </c>
      <c r="W51" s="32">
        <f t="shared" si="12"/>
        <v>0</v>
      </c>
      <c r="X51" s="23">
        <v>172</v>
      </c>
      <c r="Y51" s="95">
        <v>166</v>
      </c>
      <c r="Z51" s="95">
        <v>6</v>
      </c>
      <c r="AA51" s="95">
        <f t="shared" si="13"/>
        <v>17200</v>
      </c>
      <c r="AB51" s="23">
        <f t="shared" si="14"/>
        <v>18000</v>
      </c>
      <c r="AC51" s="23">
        <v>1400</v>
      </c>
      <c r="AD51" s="23">
        <v>16600</v>
      </c>
      <c r="AE51" s="96"/>
    </row>
    <row r="52" spans="1:31" s="71" customFormat="1" ht="18" customHeight="1">
      <c r="A52" s="11">
        <v>44</v>
      </c>
      <c r="B52" s="82" t="s">
        <v>55</v>
      </c>
      <c r="C52" s="79">
        <f t="shared" si="2"/>
        <v>606</v>
      </c>
      <c r="D52" s="23">
        <f t="shared" si="3"/>
        <v>336</v>
      </c>
      <c r="E52" s="23">
        <v>336</v>
      </c>
      <c r="F52" s="23">
        <v>0</v>
      </c>
      <c r="G52" s="23">
        <f t="shared" si="4"/>
        <v>270</v>
      </c>
      <c r="H52" s="23">
        <v>270</v>
      </c>
      <c r="I52" s="23">
        <v>0</v>
      </c>
      <c r="J52" s="23">
        <f t="shared" si="5"/>
        <v>0</v>
      </c>
      <c r="K52" s="23">
        <v>0</v>
      </c>
      <c r="L52" s="32">
        <v>0</v>
      </c>
      <c r="M52" s="23">
        <v>0</v>
      </c>
      <c r="N52" s="23">
        <v>0</v>
      </c>
      <c r="O52" s="84">
        <v>100</v>
      </c>
      <c r="P52" s="84">
        <v>200</v>
      </c>
      <c r="Q52" s="84">
        <f t="shared" si="6"/>
        <v>60600</v>
      </c>
      <c r="R52" s="10">
        <f t="shared" si="7"/>
        <v>60600</v>
      </c>
      <c r="S52" s="10">
        <f t="shared" si="8"/>
        <v>60600</v>
      </c>
      <c r="T52" s="10">
        <f t="shared" si="9"/>
        <v>0</v>
      </c>
      <c r="U52" s="23">
        <f t="shared" si="10"/>
        <v>0</v>
      </c>
      <c r="V52" s="23">
        <f t="shared" si="11"/>
        <v>0</v>
      </c>
      <c r="W52" s="32">
        <f t="shared" si="12"/>
        <v>0</v>
      </c>
      <c r="X52" s="23">
        <v>335</v>
      </c>
      <c r="Y52" s="95">
        <v>335</v>
      </c>
      <c r="Z52" s="95">
        <v>0</v>
      </c>
      <c r="AA52" s="95">
        <f t="shared" si="13"/>
        <v>33500</v>
      </c>
      <c r="AB52" s="23">
        <f t="shared" si="14"/>
        <v>27100</v>
      </c>
      <c r="AC52" s="23">
        <v>100</v>
      </c>
      <c r="AD52" s="23">
        <v>27000</v>
      </c>
      <c r="AE52" s="96"/>
    </row>
    <row r="53" spans="1:31" s="71" customFormat="1" ht="18" customHeight="1">
      <c r="A53" s="11">
        <v>45</v>
      </c>
      <c r="B53" s="82" t="s">
        <v>56</v>
      </c>
      <c r="C53" s="79">
        <f t="shared" si="2"/>
        <v>558</v>
      </c>
      <c r="D53" s="23">
        <f t="shared" si="3"/>
        <v>296</v>
      </c>
      <c r="E53" s="23">
        <v>296</v>
      </c>
      <c r="F53" s="23">
        <v>0</v>
      </c>
      <c r="G53" s="23">
        <f t="shared" si="4"/>
        <v>261</v>
      </c>
      <c r="H53" s="23">
        <v>261</v>
      </c>
      <c r="I53" s="23">
        <v>0</v>
      </c>
      <c r="J53" s="23">
        <f t="shared" si="5"/>
        <v>1</v>
      </c>
      <c r="K53" s="23">
        <v>1</v>
      </c>
      <c r="L53" s="32">
        <v>0</v>
      </c>
      <c r="M53" s="23">
        <v>0</v>
      </c>
      <c r="N53" s="23">
        <v>0</v>
      </c>
      <c r="O53" s="84">
        <v>100</v>
      </c>
      <c r="P53" s="84">
        <v>200</v>
      </c>
      <c r="Q53" s="84">
        <f t="shared" si="6"/>
        <v>55800</v>
      </c>
      <c r="R53" s="10">
        <f t="shared" si="7"/>
        <v>55700</v>
      </c>
      <c r="S53" s="10">
        <f t="shared" si="8"/>
        <v>55700</v>
      </c>
      <c r="T53" s="10">
        <f t="shared" si="9"/>
        <v>0</v>
      </c>
      <c r="U53" s="23">
        <f t="shared" si="10"/>
        <v>100</v>
      </c>
      <c r="V53" s="23">
        <f t="shared" si="11"/>
        <v>100</v>
      </c>
      <c r="W53" s="32">
        <f t="shared" si="12"/>
        <v>0</v>
      </c>
      <c r="X53" s="23">
        <v>296</v>
      </c>
      <c r="Y53" s="95">
        <v>296</v>
      </c>
      <c r="Z53" s="95">
        <v>0</v>
      </c>
      <c r="AA53" s="95">
        <f t="shared" si="13"/>
        <v>29600</v>
      </c>
      <c r="AB53" s="23">
        <f t="shared" si="14"/>
        <v>26200</v>
      </c>
      <c r="AC53" s="23">
        <v>100</v>
      </c>
      <c r="AD53" s="23">
        <v>26100</v>
      </c>
      <c r="AE53" s="96"/>
    </row>
    <row r="54" spans="1:31" s="71" customFormat="1" ht="18" customHeight="1">
      <c r="A54" s="11">
        <v>46</v>
      </c>
      <c r="B54" s="82" t="s">
        <v>58</v>
      </c>
      <c r="C54" s="79">
        <f t="shared" si="2"/>
        <v>407</v>
      </c>
      <c r="D54" s="23">
        <f t="shared" si="3"/>
        <v>221</v>
      </c>
      <c r="E54" s="23">
        <v>214</v>
      </c>
      <c r="F54" s="23">
        <v>7</v>
      </c>
      <c r="G54" s="23">
        <f t="shared" si="4"/>
        <v>186</v>
      </c>
      <c r="H54" s="23">
        <v>182</v>
      </c>
      <c r="I54" s="23">
        <v>4</v>
      </c>
      <c r="J54" s="23">
        <f t="shared" si="5"/>
        <v>0</v>
      </c>
      <c r="K54" s="23">
        <v>0</v>
      </c>
      <c r="L54" s="32">
        <v>0</v>
      </c>
      <c r="M54" s="23">
        <v>0</v>
      </c>
      <c r="N54" s="23">
        <v>0</v>
      </c>
      <c r="O54" s="84">
        <v>100</v>
      </c>
      <c r="P54" s="84">
        <v>200</v>
      </c>
      <c r="Q54" s="84">
        <f t="shared" si="6"/>
        <v>41800</v>
      </c>
      <c r="R54" s="10">
        <f t="shared" si="7"/>
        <v>41800</v>
      </c>
      <c r="S54" s="10">
        <f t="shared" si="8"/>
        <v>39600</v>
      </c>
      <c r="T54" s="10">
        <f t="shared" si="9"/>
        <v>2200</v>
      </c>
      <c r="U54" s="23">
        <f t="shared" si="10"/>
        <v>0</v>
      </c>
      <c r="V54" s="23">
        <f t="shared" si="11"/>
        <v>0</v>
      </c>
      <c r="W54" s="32">
        <f t="shared" si="12"/>
        <v>0</v>
      </c>
      <c r="X54" s="23">
        <v>219</v>
      </c>
      <c r="Y54" s="95">
        <v>212</v>
      </c>
      <c r="Z54" s="95">
        <v>7</v>
      </c>
      <c r="AA54" s="95">
        <f t="shared" si="13"/>
        <v>21900</v>
      </c>
      <c r="AB54" s="23">
        <f t="shared" si="14"/>
        <v>19900</v>
      </c>
      <c r="AC54" s="23">
        <v>900</v>
      </c>
      <c r="AD54" s="23">
        <v>19000</v>
      </c>
      <c r="AE54" s="96"/>
    </row>
    <row r="55" spans="1:31" s="71" customFormat="1" ht="18" customHeight="1">
      <c r="A55" s="11">
        <v>47</v>
      </c>
      <c r="B55" s="82" t="s">
        <v>59</v>
      </c>
      <c r="C55" s="79">
        <f t="shared" si="2"/>
        <v>381</v>
      </c>
      <c r="D55" s="23">
        <f t="shared" si="3"/>
        <v>205</v>
      </c>
      <c r="E55" s="23">
        <v>205</v>
      </c>
      <c r="F55" s="23">
        <v>0</v>
      </c>
      <c r="G55" s="23">
        <f t="shared" si="4"/>
        <v>176</v>
      </c>
      <c r="H55" s="23">
        <v>176</v>
      </c>
      <c r="I55" s="23">
        <v>0</v>
      </c>
      <c r="J55" s="23">
        <f t="shared" si="5"/>
        <v>0</v>
      </c>
      <c r="K55" s="23">
        <v>0</v>
      </c>
      <c r="L55" s="32">
        <v>0</v>
      </c>
      <c r="M55" s="23">
        <v>0</v>
      </c>
      <c r="N55" s="23">
        <v>0</v>
      </c>
      <c r="O55" s="84">
        <v>100</v>
      </c>
      <c r="P55" s="84">
        <v>200</v>
      </c>
      <c r="Q55" s="84">
        <f t="shared" si="6"/>
        <v>38100</v>
      </c>
      <c r="R55" s="10">
        <f t="shared" si="7"/>
        <v>38100</v>
      </c>
      <c r="S55" s="10">
        <f t="shared" si="8"/>
        <v>38100</v>
      </c>
      <c r="T55" s="10">
        <f t="shared" si="9"/>
        <v>0</v>
      </c>
      <c r="U55" s="23">
        <f t="shared" si="10"/>
        <v>0</v>
      </c>
      <c r="V55" s="23">
        <f t="shared" si="11"/>
        <v>0</v>
      </c>
      <c r="W55" s="32">
        <f t="shared" si="12"/>
        <v>0</v>
      </c>
      <c r="X55" s="23">
        <v>206</v>
      </c>
      <c r="Y55" s="95">
        <v>206</v>
      </c>
      <c r="Z55" s="95">
        <v>0</v>
      </c>
      <c r="AA55" s="95">
        <f t="shared" si="13"/>
        <v>20600</v>
      </c>
      <c r="AB55" s="23">
        <f t="shared" si="14"/>
        <v>17500</v>
      </c>
      <c r="AC55" s="23"/>
      <c r="AD55" s="23">
        <v>17500</v>
      </c>
      <c r="AE55" s="96"/>
    </row>
    <row r="56" spans="1:31" s="71" customFormat="1" ht="18" customHeight="1">
      <c r="A56" s="11">
        <v>48</v>
      </c>
      <c r="B56" s="82" t="s">
        <v>91</v>
      </c>
      <c r="C56" s="79">
        <f t="shared" si="2"/>
        <v>140</v>
      </c>
      <c r="D56" s="23">
        <f t="shared" si="3"/>
        <v>77</v>
      </c>
      <c r="E56" s="23">
        <v>0</v>
      </c>
      <c r="F56" s="23">
        <v>77</v>
      </c>
      <c r="G56" s="23">
        <f t="shared" si="4"/>
        <v>63</v>
      </c>
      <c r="H56" s="23">
        <v>0</v>
      </c>
      <c r="I56" s="23">
        <v>63</v>
      </c>
      <c r="J56" s="23">
        <f t="shared" si="5"/>
        <v>0</v>
      </c>
      <c r="K56" s="23">
        <v>0</v>
      </c>
      <c r="L56" s="32">
        <v>0</v>
      </c>
      <c r="M56" s="23">
        <v>0</v>
      </c>
      <c r="N56" s="23">
        <v>0</v>
      </c>
      <c r="O56" s="84">
        <v>100</v>
      </c>
      <c r="P56" s="84">
        <v>200</v>
      </c>
      <c r="Q56" s="84">
        <f t="shared" si="6"/>
        <v>28000</v>
      </c>
      <c r="R56" s="10">
        <f t="shared" si="7"/>
        <v>28000</v>
      </c>
      <c r="S56" s="10">
        <f t="shared" si="8"/>
        <v>0</v>
      </c>
      <c r="T56" s="10">
        <f t="shared" si="9"/>
        <v>28000</v>
      </c>
      <c r="U56" s="23">
        <f t="shared" si="10"/>
        <v>0</v>
      </c>
      <c r="V56" s="23">
        <f t="shared" si="11"/>
        <v>0</v>
      </c>
      <c r="W56" s="32">
        <f t="shared" si="12"/>
        <v>0</v>
      </c>
      <c r="X56" s="23">
        <v>82</v>
      </c>
      <c r="Y56" s="95">
        <v>0</v>
      </c>
      <c r="Z56" s="95">
        <v>82</v>
      </c>
      <c r="AA56" s="95">
        <f t="shared" si="13"/>
        <v>8200</v>
      </c>
      <c r="AB56" s="23">
        <f t="shared" si="14"/>
        <v>19800</v>
      </c>
      <c r="AC56" s="23">
        <v>7200</v>
      </c>
      <c r="AD56" s="23">
        <v>12600</v>
      </c>
      <c r="AE56" s="96"/>
    </row>
    <row r="57" spans="1:31" s="71" customFormat="1" ht="18" customHeight="1">
      <c r="A57" s="11">
        <v>49</v>
      </c>
      <c r="B57" s="82" t="s">
        <v>60</v>
      </c>
      <c r="C57" s="79">
        <f t="shared" si="2"/>
        <v>442</v>
      </c>
      <c r="D57" s="23">
        <f t="shared" si="3"/>
        <v>231</v>
      </c>
      <c r="E57" s="23">
        <v>231</v>
      </c>
      <c r="F57" s="23">
        <v>0</v>
      </c>
      <c r="G57" s="23">
        <f t="shared" si="4"/>
        <v>211</v>
      </c>
      <c r="H57" s="23">
        <v>211</v>
      </c>
      <c r="I57" s="23">
        <v>0</v>
      </c>
      <c r="J57" s="23">
        <f t="shared" si="5"/>
        <v>0</v>
      </c>
      <c r="K57" s="23">
        <v>0</v>
      </c>
      <c r="L57" s="32">
        <v>0</v>
      </c>
      <c r="M57" s="23">
        <v>0</v>
      </c>
      <c r="N57" s="23">
        <v>0</v>
      </c>
      <c r="O57" s="84">
        <v>100</v>
      </c>
      <c r="P57" s="84">
        <v>200</v>
      </c>
      <c r="Q57" s="84">
        <f t="shared" si="6"/>
        <v>44200</v>
      </c>
      <c r="R57" s="10">
        <f t="shared" si="7"/>
        <v>44200</v>
      </c>
      <c r="S57" s="10">
        <f t="shared" si="8"/>
        <v>44200</v>
      </c>
      <c r="T57" s="10">
        <f t="shared" si="9"/>
        <v>0</v>
      </c>
      <c r="U57" s="23">
        <f t="shared" si="10"/>
        <v>0</v>
      </c>
      <c r="V57" s="23">
        <f t="shared" si="11"/>
        <v>0</v>
      </c>
      <c r="W57" s="32">
        <f t="shared" si="12"/>
        <v>0</v>
      </c>
      <c r="X57" s="23">
        <v>240</v>
      </c>
      <c r="Y57" s="95">
        <v>240</v>
      </c>
      <c r="Z57" s="95">
        <v>0</v>
      </c>
      <c r="AA57" s="95">
        <f t="shared" si="13"/>
        <v>24000</v>
      </c>
      <c r="AB57" s="23">
        <f t="shared" si="14"/>
        <v>20200</v>
      </c>
      <c r="AC57" s="23"/>
      <c r="AD57" s="23">
        <v>20200</v>
      </c>
      <c r="AE57" s="96"/>
    </row>
    <row r="58" spans="1:31" s="71" customFormat="1" ht="18" customHeight="1">
      <c r="A58" s="11">
        <v>50</v>
      </c>
      <c r="B58" s="82" t="s">
        <v>61</v>
      </c>
      <c r="C58" s="79">
        <f t="shared" si="2"/>
        <v>642</v>
      </c>
      <c r="D58" s="23">
        <f t="shared" si="3"/>
        <v>334</v>
      </c>
      <c r="E58" s="23">
        <v>334</v>
      </c>
      <c r="F58" s="23">
        <v>0</v>
      </c>
      <c r="G58" s="23">
        <f t="shared" si="4"/>
        <v>308</v>
      </c>
      <c r="H58" s="23">
        <v>308</v>
      </c>
      <c r="I58" s="23">
        <v>0</v>
      </c>
      <c r="J58" s="23">
        <f t="shared" si="5"/>
        <v>0</v>
      </c>
      <c r="K58" s="23">
        <v>0</v>
      </c>
      <c r="L58" s="32">
        <v>0</v>
      </c>
      <c r="M58" s="23">
        <v>0</v>
      </c>
      <c r="N58" s="23">
        <v>0</v>
      </c>
      <c r="O58" s="84">
        <v>100</v>
      </c>
      <c r="P58" s="84">
        <v>200</v>
      </c>
      <c r="Q58" s="84">
        <f t="shared" si="6"/>
        <v>64200</v>
      </c>
      <c r="R58" s="10">
        <f t="shared" si="7"/>
        <v>64200</v>
      </c>
      <c r="S58" s="10">
        <f t="shared" si="8"/>
        <v>64200</v>
      </c>
      <c r="T58" s="10">
        <f t="shared" si="9"/>
        <v>0</v>
      </c>
      <c r="U58" s="23">
        <f t="shared" si="10"/>
        <v>0</v>
      </c>
      <c r="V58" s="23">
        <f t="shared" si="11"/>
        <v>0</v>
      </c>
      <c r="W58" s="32">
        <f t="shared" si="12"/>
        <v>0</v>
      </c>
      <c r="X58" s="23">
        <v>334</v>
      </c>
      <c r="Y58" s="95">
        <v>334</v>
      </c>
      <c r="Z58" s="95">
        <v>0</v>
      </c>
      <c r="AA58" s="95">
        <f t="shared" si="13"/>
        <v>33400</v>
      </c>
      <c r="AB58" s="23">
        <f t="shared" si="14"/>
        <v>30800</v>
      </c>
      <c r="AC58" s="23">
        <v>0</v>
      </c>
      <c r="AD58" s="23">
        <v>30800</v>
      </c>
      <c r="AE58" s="96"/>
    </row>
    <row r="59" spans="1:31" s="71" customFormat="1" ht="18" customHeight="1">
      <c r="A59" s="11">
        <v>51</v>
      </c>
      <c r="B59" s="82" t="s">
        <v>92</v>
      </c>
      <c r="C59" s="79">
        <f t="shared" si="2"/>
        <v>164</v>
      </c>
      <c r="D59" s="23">
        <f t="shared" si="3"/>
        <v>100</v>
      </c>
      <c r="E59" s="23">
        <v>0</v>
      </c>
      <c r="F59" s="23">
        <v>100</v>
      </c>
      <c r="G59" s="23">
        <f t="shared" si="4"/>
        <v>64</v>
      </c>
      <c r="H59" s="23">
        <v>0</v>
      </c>
      <c r="I59" s="23">
        <v>64</v>
      </c>
      <c r="J59" s="23">
        <f t="shared" si="5"/>
        <v>0</v>
      </c>
      <c r="K59" s="23">
        <v>0</v>
      </c>
      <c r="L59" s="32">
        <v>0</v>
      </c>
      <c r="M59" s="23">
        <v>0</v>
      </c>
      <c r="N59" s="23">
        <v>0</v>
      </c>
      <c r="O59" s="84">
        <v>100</v>
      </c>
      <c r="P59" s="84">
        <v>200</v>
      </c>
      <c r="Q59" s="84">
        <f t="shared" si="6"/>
        <v>32800</v>
      </c>
      <c r="R59" s="10">
        <f t="shared" si="7"/>
        <v>32800</v>
      </c>
      <c r="S59" s="10">
        <f t="shared" si="8"/>
        <v>0</v>
      </c>
      <c r="T59" s="10">
        <f t="shared" si="9"/>
        <v>32800</v>
      </c>
      <c r="U59" s="23">
        <f t="shared" si="10"/>
        <v>0</v>
      </c>
      <c r="V59" s="23">
        <f t="shared" si="11"/>
        <v>0</v>
      </c>
      <c r="W59" s="32">
        <f t="shared" si="12"/>
        <v>0</v>
      </c>
      <c r="X59" s="23">
        <v>94</v>
      </c>
      <c r="Y59" s="95">
        <v>0</v>
      </c>
      <c r="Z59" s="95">
        <v>94</v>
      </c>
      <c r="AA59" s="95">
        <f t="shared" si="13"/>
        <v>9400</v>
      </c>
      <c r="AB59" s="23">
        <f t="shared" si="14"/>
        <v>23400</v>
      </c>
      <c r="AC59" s="23">
        <v>10600</v>
      </c>
      <c r="AD59" s="23">
        <v>12800</v>
      </c>
      <c r="AE59" s="96"/>
    </row>
    <row r="60" spans="1:31" s="71" customFormat="1" ht="18" customHeight="1">
      <c r="A60" s="11">
        <v>52</v>
      </c>
      <c r="B60" s="82" t="s">
        <v>62</v>
      </c>
      <c r="C60" s="79">
        <f t="shared" si="2"/>
        <v>456</v>
      </c>
      <c r="D60" s="23">
        <f t="shared" si="3"/>
        <v>239</v>
      </c>
      <c r="E60" s="23">
        <v>237</v>
      </c>
      <c r="F60" s="23">
        <v>2</v>
      </c>
      <c r="G60" s="23">
        <f t="shared" si="4"/>
        <v>213</v>
      </c>
      <c r="H60" s="23">
        <v>209</v>
      </c>
      <c r="I60" s="23">
        <v>4</v>
      </c>
      <c r="J60" s="23">
        <f t="shared" si="5"/>
        <v>4</v>
      </c>
      <c r="K60" s="23">
        <v>3</v>
      </c>
      <c r="L60" s="32">
        <v>0</v>
      </c>
      <c r="M60" s="23">
        <v>1</v>
      </c>
      <c r="N60" s="23">
        <v>0</v>
      </c>
      <c r="O60" s="84">
        <v>100</v>
      </c>
      <c r="P60" s="84">
        <v>200</v>
      </c>
      <c r="Q60" s="84">
        <f t="shared" si="6"/>
        <v>46200</v>
      </c>
      <c r="R60" s="10">
        <f t="shared" si="7"/>
        <v>45800</v>
      </c>
      <c r="S60" s="10">
        <f t="shared" si="8"/>
        <v>44600</v>
      </c>
      <c r="T60" s="10">
        <f t="shared" si="9"/>
        <v>1200</v>
      </c>
      <c r="U60" s="23">
        <f t="shared" si="10"/>
        <v>400</v>
      </c>
      <c r="V60" s="23">
        <f t="shared" si="11"/>
        <v>400</v>
      </c>
      <c r="W60" s="32">
        <f t="shared" si="12"/>
        <v>0</v>
      </c>
      <c r="X60" s="23">
        <v>240</v>
      </c>
      <c r="Y60" s="95">
        <v>238</v>
      </c>
      <c r="Z60" s="95">
        <v>2</v>
      </c>
      <c r="AA60" s="95">
        <f t="shared" si="13"/>
        <v>24000</v>
      </c>
      <c r="AB60" s="23">
        <f t="shared" si="14"/>
        <v>22200</v>
      </c>
      <c r="AC60" s="23">
        <v>400</v>
      </c>
      <c r="AD60" s="23">
        <v>21800</v>
      </c>
      <c r="AE60" s="96"/>
    </row>
    <row r="61" spans="1:31" s="71" customFormat="1" ht="18" customHeight="1">
      <c r="A61" s="11">
        <v>53</v>
      </c>
      <c r="B61" s="82" t="s">
        <v>93</v>
      </c>
      <c r="C61" s="79">
        <f t="shared" si="2"/>
        <v>108</v>
      </c>
      <c r="D61" s="23">
        <f t="shared" si="3"/>
        <v>55</v>
      </c>
      <c r="E61" s="23">
        <v>0</v>
      </c>
      <c r="F61" s="23">
        <v>55</v>
      </c>
      <c r="G61" s="23">
        <f t="shared" si="4"/>
        <v>53</v>
      </c>
      <c r="H61" s="23">
        <v>0</v>
      </c>
      <c r="I61" s="23">
        <v>53</v>
      </c>
      <c r="J61" s="23">
        <f t="shared" si="5"/>
        <v>0</v>
      </c>
      <c r="K61" s="23">
        <v>0</v>
      </c>
      <c r="L61" s="32">
        <v>0</v>
      </c>
      <c r="M61" s="23">
        <v>0</v>
      </c>
      <c r="N61" s="23">
        <v>0</v>
      </c>
      <c r="O61" s="84">
        <v>100</v>
      </c>
      <c r="P61" s="84">
        <v>200</v>
      </c>
      <c r="Q61" s="84">
        <f t="shared" si="6"/>
        <v>21600</v>
      </c>
      <c r="R61" s="10">
        <f t="shared" si="7"/>
        <v>21600</v>
      </c>
      <c r="S61" s="10">
        <f t="shared" si="8"/>
        <v>0</v>
      </c>
      <c r="T61" s="10">
        <f t="shared" si="9"/>
        <v>21600</v>
      </c>
      <c r="U61" s="23">
        <f t="shared" si="10"/>
        <v>0</v>
      </c>
      <c r="V61" s="23">
        <f t="shared" si="11"/>
        <v>0</v>
      </c>
      <c r="W61" s="32">
        <f t="shared" si="12"/>
        <v>0</v>
      </c>
      <c r="X61" s="23">
        <v>50</v>
      </c>
      <c r="Y61" s="95">
        <v>0</v>
      </c>
      <c r="Z61" s="95">
        <v>50</v>
      </c>
      <c r="AA61" s="95">
        <f t="shared" si="13"/>
        <v>5000</v>
      </c>
      <c r="AB61" s="23">
        <f t="shared" si="14"/>
        <v>16600</v>
      </c>
      <c r="AC61" s="23">
        <v>6000</v>
      </c>
      <c r="AD61" s="23">
        <v>10600</v>
      </c>
      <c r="AE61" s="96"/>
    </row>
    <row r="62" spans="1:31" s="71" customFormat="1" ht="18" customHeight="1">
      <c r="A62" s="11">
        <v>54</v>
      </c>
      <c r="B62" s="82" t="s">
        <v>94</v>
      </c>
      <c r="C62" s="79">
        <f t="shared" si="2"/>
        <v>40</v>
      </c>
      <c r="D62" s="23">
        <f t="shared" si="3"/>
        <v>38</v>
      </c>
      <c r="E62" s="23">
        <v>0</v>
      </c>
      <c r="F62" s="23">
        <v>38</v>
      </c>
      <c r="G62" s="23">
        <f t="shared" si="4"/>
        <v>2</v>
      </c>
      <c r="H62" s="23">
        <v>0</v>
      </c>
      <c r="I62" s="23">
        <v>2</v>
      </c>
      <c r="J62" s="23">
        <f t="shared" si="5"/>
        <v>0</v>
      </c>
      <c r="K62" s="23">
        <v>0</v>
      </c>
      <c r="L62" s="32">
        <v>0</v>
      </c>
      <c r="M62" s="23">
        <v>0</v>
      </c>
      <c r="N62" s="23">
        <v>0</v>
      </c>
      <c r="O62" s="84">
        <v>100</v>
      </c>
      <c r="P62" s="84">
        <v>200</v>
      </c>
      <c r="Q62" s="84">
        <f t="shared" si="6"/>
        <v>8000</v>
      </c>
      <c r="R62" s="10">
        <f t="shared" si="7"/>
        <v>8000</v>
      </c>
      <c r="S62" s="10">
        <f t="shared" si="8"/>
        <v>0</v>
      </c>
      <c r="T62" s="10">
        <f t="shared" si="9"/>
        <v>8000</v>
      </c>
      <c r="U62" s="23">
        <f t="shared" si="10"/>
        <v>0</v>
      </c>
      <c r="V62" s="23">
        <f t="shared" si="11"/>
        <v>0</v>
      </c>
      <c r="W62" s="32">
        <f t="shared" si="12"/>
        <v>0</v>
      </c>
      <c r="X62" s="23">
        <v>40</v>
      </c>
      <c r="Y62" s="95">
        <v>0</v>
      </c>
      <c r="Z62" s="95">
        <v>40</v>
      </c>
      <c r="AA62" s="95">
        <f t="shared" si="13"/>
        <v>4000</v>
      </c>
      <c r="AB62" s="23">
        <f t="shared" si="14"/>
        <v>4000</v>
      </c>
      <c r="AC62" s="23">
        <v>3600</v>
      </c>
      <c r="AD62" s="23">
        <v>400</v>
      </c>
      <c r="AE62" s="96"/>
    </row>
    <row r="63" spans="1:31" s="71" customFormat="1" ht="18" customHeight="1">
      <c r="A63" s="11">
        <v>55</v>
      </c>
      <c r="B63" s="82" t="s">
        <v>103</v>
      </c>
      <c r="C63" s="79">
        <f t="shared" si="2"/>
        <v>382</v>
      </c>
      <c r="D63" s="23">
        <f t="shared" si="3"/>
        <v>165</v>
      </c>
      <c r="E63" s="23">
        <v>165</v>
      </c>
      <c r="F63" s="23">
        <v>0</v>
      </c>
      <c r="G63" s="23">
        <f t="shared" si="4"/>
        <v>215</v>
      </c>
      <c r="H63" s="23">
        <v>215</v>
      </c>
      <c r="I63" s="23">
        <v>0</v>
      </c>
      <c r="J63" s="23">
        <f t="shared" si="5"/>
        <v>2</v>
      </c>
      <c r="K63" s="23">
        <v>1</v>
      </c>
      <c r="L63" s="32">
        <v>0</v>
      </c>
      <c r="M63" s="23">
        <v>1</v>
      </c>
      <c r="N63" s="23">
        <v>0</v>
      </c>
      <c r="O63" s="84">
        <v>600</v>
      </c>
      <c r="P63" s="84">
        <v>700</v>
      </c>
      <c r="Q63" s="84">
        <f t="shared" si="6"/>
        <v>229200</v>
      </c>
      <c r="R63" s="10">
        <f t="shared" si="7"/>
        <v>228000</v>
      </c>
      <c r="S63" s="10">
        <f t="shared" si="8"/>
        <v>228000</v>
      </c>
      <c r="T63" s="10">
        <f t="shared" si="9"/>
        <v>0</v>
      </c>
      <c r="U63" s="23">
        <f t="shared" si="10"/>
        <v>1200</v>
      </c>
      <c r="V63" s="23">
        <f t="shared" si="11"/>
        <v>1200</v>
      </c>
      <c r="W63" s="32">
        <f t="shared" si="12"/>
        <v>0</v>
      </c>
      <c r="X63" s="23">
        <v>162</v>
      </c>
      <c r="Y63" s="95">
        <v>162</v>
      </c>
      <c r="Z63" s="95">
        <v>0</v>
      </c>
      <c r="AA63" s="95"/>
      <c r="AB63" s="23">
        <f t="shared" si="14"/>
        <v>229200</v>
      </c>
      <c r="AC63" s="23">
        <v>99600</v>
      </c>
      <c r="AD63" s="23">
        <v>129600</v>
      </c>
      <c r="AE63" s="10"/>
    </row>
    <row r="64" spans="1:31" s="71" customFormat="1" ht="18" customHeight="1">
      <c r="A64" s="11">
        <v>56</v>
      </c>
      <c r="B64" s="82" t="s">
        <v>95</v>
      </c>
      <c r="C64" s="79">
        <f t="shared" si="2"/>
        <v>611</v>
      </c>
      <c r="D64" s="23">
        <f t="shared" si="3"/>
        <v>288</v>
      </c>
      <c r="E64" s="23">
        <v>0</v>
      </c>
      <c r="F64" s="23">
        <v>288</v>
      </c>
      <c r="G64" s="23">
        <f t="shared" si="4"/>
        <v>323</v>
      </c>
      <c r="H64" s="23">
        <v>0</v>
      </c>
      <c r="I64" s="23">
        <v>323</v>
      </c>
      <c r="J64" s="23">
        <f t="shared" si="5"/>
        <v>0</v>
      </c>
      <c r="K64" s="23">
        <v>0</v>
      </c>
      <c r="L64" s="32">
        <v>0</v>
      </c>
      <c r="M64" s="23">
        <v>0</v>
      </c>
      <c r="N64" s="23">
        <v>0</v>
      </c>
      <c r="O64" s="84">
        <v>600</v>
      </c>
      <c r="P64" s="84">
        <v>700</v>
      </c>
      <c r="Q64" s="84">
        <f t="shared" si="6"/>
        <v>427700</v>
      </c>
      <c r="R64" s="10">
        <f t="shared" si="7"/>
        <v>427700</v>
      </c>
      <c r="S64" s="10">
        <f t="shared" si="8"/>
        <v>0</v>
      </c>
      <c r="T64" s="10">
        <f t="shared" si="9"/>
        <v>427700</v>
      </c>
      <c r="U64" s="23">
        <f t="shared" si="10"/>
        <v>0</v>
      </c>
      <c r="V64" s="23">
        <f t="shared" si="11"/>
        <v>0</v>
      </c>
      <c r="W64" s="32">
        <f t="shared" si="12"/>
        <v>0</v>
      </c>
      <c r="X64" s="23">
        <v>277</v>
      </c>
      <c r="Y64" s="95">
        <v>0</v>
      </c>
      <c r="Z64" s="95">
        <v>277</v>
      </c>
      <c r="AA64" s="95"/>
      <c r="AB64" s="23">
        <f t="shared" si="14"/>
        <v>427700</v>
      </c>
      <c r="AC64" s="23">
        <v>201600</v>
      </c>
      <c r="AD64" s="23">
        <v>226100</v>
      </c>
      <c r="AE64" s="10"/>
    </row>
    <row r="65" spans="1:31" s="71" customFormat="1" ht="18" customHeight="1">
      <c r="A65" s="11">
        <v>57</v>
      </c>
      <c r="B65" s="82" t="s">
        <v>63</v>
      </c>
      <c r="C65" s="79">
        <f t="shared" si="2"/>
        <v>305</v>
      </c>
      <c r="D65" s="23">
        <f t="shared" si="3"/>
        <v>179</v>
      </c>
      <c r="E65" s="23">
        <v>167</v>
      </c>
      <c r="F65" s="23">
        <v>12</v>
      </c>
      <c r="G65" s="23">
        <f t="shared" si="4"/>
        <v>126</v>
      </c>
      <c r="H65" s="23">
        <v>119</v>
      </c>
      <c r="I65" s="23">
        <v>7</v>
      </c>
      <c r="J65" s="23">
        <f t="shared" si="5"/>
        <v>0</v>
      </c>
      <c r="K65" s="23">
        <v>0</v>
      </c>
      <c r="L65" s="32">
        <v>0</v>
      </c>
      <c r="M65" s="23">
        <v>0</v>
      </c>
      <c r="N65" s="23">
        <v>0</v>
      </c>
      <c r="O65" s="84">
        <v>100</v>
      </c>
      <c r="P65" s="84">
        <v>200</v>
      </c>
      <c r="Q65" s="84">
        <f t="shared" si="6"/>
        <v>32400</v>
      </c>
      <c r="R65" s="10">
        <f t="shared" si="7"/>
        <v>32400</v>
      </c>
      <c r="S65" s="10">
        <f t="shared" si="8"/>
        <v>28600</v>
      </c>
      <c r="T65" s="10">
        <f t="shared" si="9"/>
        <v>3800</v>
      </c>
      <c r="U65" s="23">
        <f t="shared" si="10"/>
        <v>0</v>
      </c>
      <c r="V65" s="23">
        <f t="shared" si="11"/>
        <v>0</v>
      </c>
      <c r="W65" s="32">
        <f t="shared" si="12"/>
        <v>0</v>
      </c>
      <c r="X65" s="23">
        <v>169</v>
      </c>
      <c r="Y65" s="95">
        <v>163</v>
      </c>
      <c r="Z65" s="95">
        <v>6</v>
      </c>
      <c r="AA65" s="95">
        <f t="shared" si="13"/>
        <v>16900</v>
      </c>
      <c r="AB65" s="23">
        <f t="shared" si="14"/>
        <v>15500</v>
      </c>
      <c r="AC65" s="23">
        <v>2200</v>
      </c>
      <c r="AD65" s="23">
        <v>13300</v>
      </c>
      <c r="AE65" s="96"/>
    </row>
    <row r="66" spans="1:31" s="71" customFormat="1" ht="18" customHeight="1">
      <c r="A66" s="11">
        <v>58</v>
      </c>
      <c r="B66" s="99" t="s">
        <v>64</v>
      </c>
      <c r="C66" s="79">
        <f t="shared" si="2"/>
        <v>552</v>
      </c>
      <c r="D66" s="100">
        <f t="shared" si="3"/>
        <v>281</v>
      </c>
      <c r="E66" s="100">
        <v>281</v>
      </c>
      <c r="F66" s="100">
        <v>0</v>
      </c>
      <c r="G66" s="100">
        <f t="shared" si="4"/>
        <v>271</v>
      </c>
      <c r="H66" s="23">
        <v>271</v>
      </c>
      <c r="I66" s="23">
        <v>0</v>
      </c>
      <c r="J66" s="100">
        <f t="shared" si="5"/>
        <v>0</v>
      </c>
      <c r="K66" s="100">
        <v>0</v>
      </c>
      <c r="L66" s="103">
        <v>0</v>
      </c>
      <c r="M66" s="23">
        <v>0</v>
      </c>
      <c r="N66" s="23">
        <v>0</v>
      </c>
      <c r="O66" s="104">
        <v>100</v>
      </c>
      <c r="P66" s="104">
        <v>200</v>
      </c>
      <c r="Q66" s="84">
        <f t="shared" si="6"/>
        <v>55200</v>
      </c>
      <c r="R66" s="10">
        <f t="shared" si="7"/>
        <v>55200</v>
      </c>
      <c r="S66" s="10">
        <f t="shared" si="8"/>
        <v>55200</v>
      </c>
      <c r="T66" s="10">
        <f t="shared" si="9"/>
        <v>0</v>
      </c>
      <c r="U66" s="23">
        <f t="shared" si="10"/>
        <v>0</v>
      </c>
      <c r="V66" s="23">
        <f t="shared" si="11"/>
        <v>0</v>
      </c>
      <c r="W66" s="32">
        <f t="shared" si="12"/>
        <v>0</v>
      </c>
      <c r="X66" s="100">
        <v>279</v>
      </c>
      <c r="Y66" s="105">
        <v>279</v>
      </c>
      <c r="Z66" s="105">
        <v>0</v>
      </c>
      <c r="AA66" s="105">
        <f t="shared" si="13"/>
        <v>27900</v>
      </c>
      <c r="AB66" s="23">
        <f t="shared" si="14"/>
        <v>27300</v>
      </c>
      <c r="AC66" s="100">
        <v>200</v>
      </c>
      <c r="AD66" s="100">
        <v>27100</v>
      </c>
      <c r="AE66" s="106"/>
    </row>
    <row r="67" spans="1:31" s="71" customFormat="1" ht="18" customHeight="1">
      <c r="A67" s="11">
        <v>59</v>
      </c>
      <c r="B67" s="101" t="s">
        <v>104</v>
      </c>
      <c r="C67" s="79">
        <f t="shared" si="2"/>
        <v>10</v>
      </c>
      <c r="D67" s="100">
        <f t="shared" si="3"/>
        <v>0</v>
      </c>
      <c r="E67" s="23"/>
      <c r="F67" s="23"/>
      <c r="G67" s="100">
        <f t="shared" si="4"/>
        <v>10</v>
      </c>
      <c r="H67" s="23">
        <v>10</v>
      </c>
      <c r="I67" s="23">
        <v>0</v>
      </c>
      <c r="J67" s="100">
        <f t="shared" si="5"/>
        <v>0</v>
      </c>
      <c r="K67" s="23"/>
      <c r="L67" s="32"/>
      <c r="M67" s="23">
        <v>0</v>
      </c>
      <c r="N67" s="23">
        <v>0</v>
      </c>
      <c r="O67" s="84">
        <v>600</v>
      </c>
      <c r="P67" s="84">
        <v>700</v>
      </c>
      <c r="Q67" s="84">
        <f t="shared" si="6"/>
        <v>6000</v>
      </c>
      <c r="R67" s="10">
        <f t="shared" si="7"/>
        <v>6000</v>
      </c>
      <c r="S67" s="10">
        <f t="shared" si="8"/>
        <v>6000</v>
      </c>
      <c r="T67" s="10">
        <f t="shared" si="9"/>
        <v>0</v>
      </c>
      <c r="U67" s="23">
        <f t="shared" si="10"/>
        <v>0</v>
      </c>
      <c r="V67" s="23">
        <f t="shared" si="11"/>
        <v>0</v>
      </c>
      <c r="W67" s="32">
        <f t="shared" si="12"/>
        <v>0</v>
      </c>
      <c r="X67" s="23"/>
      <c r="Y67" s="95"/>
      <c r="Z67" s="95"/>
      <c r="AA67" s="95"/>
      <c r="AB67" s="23">
        <f t="shared" si="14"/>
        <v>6000</v>
      </c>
      <c r="AC67" s="23"/>
      <c r="AD67" s="23">
        <v>6000</v>
      </c>
      <c r="AE67" s="96"/>
    </row>
    <row r="68" spans="1:31" s="71" customFormat="1" ht="18" customHeight="1">
      <c r="A68" s="11">
        <v>60</v>
      </c>
      <c r="B68" s="102" t="s">
        <v>88</v>
      </c>
      <c r="C68" s="79">
        <f t="shared" si="2"/>
        <v>23</v>
      </c>
      <c r="D68" s="23">
        <f t="shared" si="3"/>
        <v>0</v>
      </c>
      <c r="E68" s="23"/>
      <c r="F68" s="23"/>
      <c r="G68" s="23">
        <f t="shared" si="4"/>
        <v>23</v>
      </c>
      <c r="H68" s="23">
        <v>12</v>
      </c>
      <c r="I68" s="23">
        <v>11</v>
      </c>
      <c r="J68" s="23">
        <f t="shared" si="5"/>
        <v>0</v>
      </c>
      <c r="K68" s="23"/>
      <c r="L68" s="32"/>
      <c r="M68" s="23">
        <v>0</v>
      </c>
      <c r="N68" s="23">
        <v>0</v>
      </c>
      <c r="O68" s="84">
        <v>100</v>
      </c>
      <c r="P68" s="84">
        <v>200</v>
      </c>
      <c r="Q68" s="84">
        <f t="shared" si="6"/>
        <v>3400</v>
      </c>
      <c r="R68" s="10">
        <f t="shared" si="7"/>
        <v>3400</v>
      </c>
      <c r="S68" s="10">
        <f t="shared" si="8"/>
        <v>1200</v>
      </c>
      <c r="T68" s="10">
        <f t="shared" si="9"/>
        <v>2200</v>
      </c>
      <c r="U68" s="23">
        <f t="shared" si="10"/>
        <v>0</v>
      </c>
      <c r="V68" s="23">
        <f t="shared" si="11"/>
        <v>0</v>
      </c>
      <c r="W68" s="32">
        <f t="shared" si="12"/>
        <v>0</v>
      </c>
      <c r="X68" s="23"/>
      <c r="Y68" s="95"/>
      <c r="Z68" s="95"/>
      <c r="AA68" s="95"/>
      <c r="AB68" s="23">
        <f t="shared" si="14"/>
        <v>3400</v>
      </c>
      <c r="AC68" s="23"/>
      <c r="AD68" s="23">
        <v>3400</v>
      </c>
      <c r="AE68" s="96"/>
    </row>
    <row r="69" ht="24.75" customHeight="1">
      <c r="A69" s="71" t="s">
        <v>105</v>
      </c>
    </row>
  </sheetData>
  <sheetProtection/>
  <mergeCells count="41">
    <mergeCell ref="B2:AE2"/>
    <mergeCell ref="B3:P3"/>
    <mergeCell ref="S3:T3"/>
    <mergeCell ref="AD3:AE3"/>
    <mergeCell ref="C4:N4"/>
    <mergeCell ref="O4:P4"/>
    <mergeCell ref="Q4:W4"/>
    <mergeCell ref="D5:F5"/>
    <mergeCell ref="G5:I5"/>
    <mergeCell ref="J5:N5"/>
    <mergeCell ref="R5:T5"/>
    <mergeCell ref="U5:W5"/>
    <mergeCell ref="K6:L6"/>
    <mergeCell ref="M6:N6"/>
    <mergeCell ref="X6:Z6"/>
    <mergeCell ref="A4:A7"/>
    <mergeCell ref="B4:B7"/>
    <mergeCell ref="C5:C7"/>
    <mergeCell ref="D6:D7"/>
    <mergeCell ref="E6:E7"/>
    <mergeCell ref="F6:F7"/>
    <mergeCell ref="G6:G7"/>
    <mergeCell ref="H6:H7"/>
    <mergeCell ref="I6:I7"/>
    <mergeCell ref="J6:J7"/>
    <mergeCell ref="O5:O7"/>
    <mergeCell ref="P5:P7"/>
    <mergeCell ref="Q5:Q7"/>
    <mergeCell ref="R6:R7"/>
    <mergeCell ref="S6:S7"/>
    <mergeCell ref="T6:T7"/>
    <mergeCell ref="U6:U7"/>
    <mergeCell ref="V6:V7"/>
    <mergeCell ref="W6:W7"/>
    <mergeCell ref="AA6:AA7"/>
    <mergeCell ref="AB6:AB7"/>
    <mergeCell ref="AC6:AC7"/>
    <mergeCell ref="AD6:AD7"/>
    <mergeCell ref="AE4:AE7"/>
    <mergeCell ref="X4:AA5"/>
    <mergeCell ref="AB4:AD5"/>
  </mergeCells>
  <printOptions horizontalCentered="1"/>
  <pageMargins left="0.15694444444444444" right="0.15694444444444444" top="0.9840277777777777" bottom="0.9840277777777777" header="0.5118055555555555" footer="0.511805555555555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tabColor rgb="FFFFFF00"/>
  </sheetPr>
  <dimension ref="A1:AA68"/>
  <sheetViews>
    <sheetView showZeros="0" zoomScaleSheetLayoutView="100" workbookViewId="0" topLeftCell="A1">
      <pane xSplit="2" ySplit="8" topLeftCell="C9" activePane="bottomRight" state="frozen"/>
      <selection pane="bottomRight" activeCell="O27" sqref="O27"/>
    </sheetView>
  </sheetViews>
  <sheetFormatPr defaultColWidth="10.28125" defaultRowHeight="12"/>
  <cols>
    <col min="1" max="1" width="5.8515625" style="36" customWidth="1"/>
    <col min="2" max="2" width="12.421875" style="37" customWidth="1"/>
    <col min="3" max="3" width="6.8515625" style="37" customWidth="1"/>
    <col min="4" max="4" width="6.57421875" style="37" customWidth="1"/>
    <col min="5" max="5" width="5.8515625" style="37" customWidth="1"/>
    <col min="6" max="14" width="5.421875" style="37" customWidth="1"/>
    <col min="15" max="15" width="6.7109375" style="37" customWidth="1"/>
    <col min="16" max="16" width="6.421875" style="37" customWidth="1"/>
    <col min="17" max="18" width="8.28125" style="37" customWidth="1"/>
    <col min="19" max="19" width="9.00390625" style="37" customWidth="1"/>
    <col min="20" max="20" width="9.140625" style="37" customWidth="1"/>
    <col min="21" max="22" width="7.28125" style="37" customWidth="1"/>
    <col min="23" max="23" width="6.421875" style="37" customWidth="1"/>
    <col min="24" max="24" width="10.00390625" style="37" customWidth="1"/>
    <col min="25" max="25" width="9.421875" style="37" customWidth="1"/>
    <col min="26" max="26" width="9.00390625" style="37" customWidth="1"/>
    <col min="27" max="27" width="7.00390625" style="36" customWidth="1"/>
    <col min="28" max="16384" width="10.28125" style="36" customWidth="1"/>
  </cols>
  <sheetData>
    <row r="1" ht="13.5" customHeight="1">
      <c r="A1" s="36" t="s">
        <v>106</v>
      </c>
    </row>
    <row r="2" spans="2:27" ht="24" customHeight="1">
      <c r="B2" s="38" t="s">
        <v>107</v>
      </c>
      <c r="C2" s="38"/>
      <c r="D2" s="38"/>
      <c r="E2" s="38"/>
      <c r="F2" s="38"/>
      <c r="G2" s="38"/>
      <c r="H2" s="38"/>
      <c r="I2" s="38"/>
      <c r="J2" s="38"/>
      <c r="K2" s="38"/>
      <c r="L2" s="38"/>
      <c r="M2" s="38"/>
      <c r="N2" s="38"/>
      <c r="O2" s="38"/>
      <c r="P2" s="38"/>
      <c r="Q2" s="38"/>
      <c r="R2" s="38"/>
      <c r="S2" s="38"/>
      <c r="T2" s="38"/>
      <c r="U2" s="38"/>
      <c r="V2" s="38"/>
      <c r="W2" s="38"/>
      <c r="X2" s="38"/>
      <c r="Y2" s="38"/>
      <c r="Z2" s="38"/>
      <c r="AA2" s="38"/>
    </row>
    <row r="3" spans="2:27" s="36" customFormat="1" ht="18.75" customHeight="1">
      <c r="B3" s="39"/>
      <c r="C3" s="39"/>
      <c r="D3" s="39"/>
      <c r="E3" s="39"/>
      <c r="F3" s="40"/>
      <c r="G3" s="40"/>
      <c r="H3" s="40"/>
      <c r="I3" s="40"/>
      <c r="J3" s="40"/>
      <c r="K3" s="40"/>
      <c r="L3" s="40"/>
      <c r="M3" s="40"/>
      <c r="N3" s="40"/>
      <c r="O3" s="40"/>
      <c r="P3" s="39"/>
      <c r="Q3" s="39"/>
      <c r="R3" s="56"/>
      <c r="S3" s="56"/>
      <c r="T3" s="56"/>
      <c r="V3" s="57"/>
      <c r="W3" s="57"/>
      <c r="X3" s="57"/>
      <c r="Y3" s="65"/>
      <c r="Z3" s="65" t="s">
        <v>68</v>
      </c>
      <c r="AA3" s="65"/>
    </row>
    <row r="4" spans="1:27" s="36" customFormat="1" ht="19.5" customHeight="1">
      <c r="A4" s="41" t="s">
        <v>3</v>
      </c>
      <c r="B4" s="42" t="s">
        <v>4</v>
      </c>
      <c r="C4" s="43" t="s">
        <v>69</v>
      </c>
      <c r="D4" s="43"/>
      <c r="E4" s="43"/>
      <c r="F4" s="43"/>
      <c r="G4" s="43"/>
      <c r="H4" s="43"/>
      <c r="I4" s="43"/>
      <c r="J4" s="43"/>
      <c r="K4" s="43"/>
      <c r="L4" s="43"/>
      <c r="M4" s="43"/>
      <c r="N4" s="43"/>
      <c r="O4" s="51" t="s">
        <v>99</v>
      </c>
      <c r="P4" s="52"/>
      <c r="Q4" s="58" t="s">
        <v>71</v>
      </c>
      <c r="R4" s="59"/>
      <c r="S4" s="59"/>
      <c r="T4" s="59"/>
      <c r="U4" s="59"/>
      <c r="V4" s="59"/>
      <c r="W4" s="60"/>
      <c r="X4" s="58" t="s">
        <v>108</v>
      </c>
      <c r="Y4" s="59"/>
      <c r="Z4" s="60"/>
      <c r="AA4" s="66" t="s">
        <v>11</v>
      </c>
    </row>
    <row r="5" spans="1:27" s="36" customFormat="1" ht="19.5" customHeight="1">
      <c r="A5" s="41"/>
      <c r="B5" s="44"/>
      <c r="C5" s="45" t="s">
        <v>12</v>
      </c>
      <c r="D5" s="43" t="s">
        <v>17</v>
      </c>
      <c r="E5" s="43"/>
      <c r="F5" s="43"/>
      <c r="G5" s="43" t="s">
        <v>18</v>
      </c>
      <c r="H5" s="43"/>
      <c r="I5" s="43"/>
      <c r="J5" s="43" t="s">
        <v>72</v>
      </c>
      <c r="K5" s="43"/>
      <c r="L5" s="43"/>
      <c r="M5" s="43"/>
      <c r="N5" s="43"/>
      <c r="O5" s="53"/>
      <c r="P5" s="54"/>
      <c r="Q5" s="61"/>
      <c r="R5" s="62"/>
      <c r="S5" s="62"/>
      <c r="T5" s="62"/>
      <c r="U5" s="62"/>
      <c r="V5" s="62"/>
      <c r="W5" s="63"/>
      <c r="X5" s="61"/>
      <c r="Y5" s="62"/>
      <c r="Z5" s="63"/>
      <c r="AA5" s="67"/>
    </row>
    <row r="6" spans="1:27" s="36" customFormat="1" ht="19.5" customHeight="1">
      <c r="A6" s="41"/>
      <c r="B6" s="44"/>
      <c r="C6" s="45"/>
      <c r="D6" s="43" t="s">
        <v>76</v>
      </c>
      <c r="E6" s="46" t="s">
        <v>73</v>
      </c>
      <c r="F6" s="46" t="s">
        <v>74</v>
      </c>
      <c r="G6" s="43" t="s">
        <v>76</v>
      </c>
      <c r="H6" s="46" t="s">
        <v>73</v>
      </c>
      <c r="I6" s="46" t="s">
        <v>74</v>
      </c>
      <c r="J6" s="46" t="s">
        <v>12</v>
      </c>
      <c r="K6" s="43" t="s">
        <v>8</v>
      </c>
      <c r="L6" s="43"/>
      <c r="M6" s="43" t="s">
        <v>9</v>
      </c>
      <c r="N6" s="43"/>
      <c r="O6" s="42" t="s">
        <v>73</v>
      </c>
      <c r="P6" s="42" t="s">
        <v>74</v>
      </c>
      <c r="Q6" s="42" t="s">
        <v>12</v>
      </c>
      <c r="R6" s="11" t="s">
        <v>71</v>
      </c>
      <c r="S6" s="11"/>
      <c r="T6" s="11"/>
      <c r="U6" s="64" t="s">
        <v>72</v>
      </c>
      <c r="V6" s="64"/>
      <c r="W6" s="64"/>
      <c r="X6" s="42" t="s">
        <v>12</v>
      </c>
      <c r="Y6" s="42" t="s">
        <v>75</v>
      </c>
      <c r="Z6" s="42" t="s">
        <v>20</v>
      </c>
      <c r="AA6" s="67"/>
    </row>
    <row r="7" spans="1:27" s="36" customFormat="1" ht="19.5" customHeight="1">
      <c r="A7" s="41"/>
      <c r="B7" s="47"/>
      <c r="C7" s="45"/>
      <c r="D7" s="43"/>
      <c r="E7" s="46"/>
      <c r="F7" s="46"/>
      <c r="G7" s="43"/>
      <c r="H7" s="46"/>
      <c r="I7" s="46"/>
      <c r="J7" s="46"/>
      <c r="K7" s="55" t="s">
        <v>73</v>
      </c>
      <c r="L7" s="55" t="s">
        <v>74</v>
      </c>
      <c r="M7" s="55" t="s">
        <v>73</v>
      </c>
      <c r="N7" s="55" t="s">
        <v>74</v>
      </c>
      <c r="O7" s="47"/>
      <c r="P7" s="47"/>
      <c r="Q7" s="47"/>
      <c r="R7" s="55" t="s">
        <v>12</v>
      </c>
      <c r="S7" s="55" t="s">
        <v>73</v>
      </c>
      <c r="T7" s="55" t="s">
        <v>74</v>
      </c>
      <c r="U7" s="55" t="s">
        <v>76</v>
      </c>
      <c r="V7" s="55" t="s">
        <v>73</v>
      </c>
      <c r="W7" s="55" t="s">
        <v>74</v>
      </c>
      <c r="X7" s="47"/>
      <c r="Y7" s="47"/>
      <c r="Z7" s="47"/>
      <c r="AA7" s="68"/>
    </row>
    <row r="8" spans="1:27" s="36" customFormat="1" ht="19.5" customHeight="1">
      <c r="A8" s="11"/>
      <c r="B8" s="48" t="s">
        <v>77</v>
      </c>
      <c r="C8" s="48">
        <f>SUM(C9:C68)</f>
        <v>5929</v>
      </c>
      <c r="D8" s="48">
        <f aca="true" t="shared" si="0" ref="D8:AE8">SUM(D9:D68)</f>
        <v>3032</v>
      </c>
      <c r="E8" s="48">
        <f t="shared" si="0"/>
        <v>2406</v>
      </c>
      <c r="F8" s="48">
        <f t="shared" si="0"/>
        <v>626</v>
      </c>
      <c r="G8" s="48">
        <f t="shared" si="0"/>
        <v>2832</v>
      </c>
      <c r="H8" s="48">
        <f t="shared" si="0"/>
        <v>2260</v>
      </c>
      <c r="I8" s="48">
        <f t="shared" si="0"/>
        <v>572</v>
      </c>
      <c r="J8" s="48">
        <f t="shared" si="0"/>
        <v>65</v>
      </c>
      <c r="K8" s="48">
        <f t="shared" si="0"/>
        <v>46</v>
      </c>
      <c r="L8" s="48">
        <f t="shared" si="0"/>
        <v>6</v>
      </c>
      <c r="M8" s="48">
        <f t="shared" si="0"/>
        <v>11</v>
      </c>
      <c r="N8" s="48">
        <f t="shared" si="0"/>
        <v>2</v>
      </c>
      <c r="O8" s="48">
        <v>250</v>
      </c>
      <c r="P8" s="48">
        <v>312.5</v>
      </c>
      <c r="Q8" s="48">
        <f t="shared" si="0"/>
        <v>1557625</v>
      </c>
      <c r="R8" s="48">
        <f t="shared" si="0"/>
        <v>1540875</v>
      </c>
      <c r="S8" s="48">
        <f t="shared" si="0"/>
        <v>1166500</v>
      </c>
      <c r="T8" s="48">
        <f t="shared" si="0"/>
        <v>374375</v>
      </c>
      <c r="U8" s="48">
        <f t="shared" si="0"/>
        <v>16750</v>
      </c>
      <c r="V8" s="48">
        <f t="shared" si="0"/>
        <v>14250</v>
      </c>
      <c r="W8" s="48">
        <f t="shared" si="0"/>
        <v>2500</v>
      </c>
      <c r="X8" s="48">
        <f t="shared" si="0"/>
        <v>1557625</v>
      </c>
      <c r="Y8" s="48">
        <f t="shared" si="0"/>
        <v>810500</v>
      </c>
      <c r="Z8" s="48">
        <v>747125</v>
      </c>
      <c r="AA8" s="11"/>
    </row>
    <row r="9" spans="1:27" s="36" customFormat="1" ht="16.5" customHeight="1">
      <c r="A9" s="11">
        <v>1</v>
      </c>
      <c r="B9" s="49" t="s">
        <v>22</v>
      </c>
      <c r="C9" s="50">
        <f>D9+G9+J9</f>
        <v>58</v>
      </c>
      <c r="D9" s="48">
        <f>SUM(E9:F9)</f>
        <v>33</v>
      </c>
      <c r="E9" s="32">
        <v>33</v>
      </c>
      <c r="F9" s="32">
        <v>0</v>
      </c>
      <c r="G9" s="32">
        <f>SUM(H9:I9)</f>
        <v>23</v>
      </c>
      <c r="H9" s="32">
        <v>23</v>
      </c>
      <c r="I9" s="32">
        <v>0</v>
      </c>
      <c r="J9" s="32">
        <f>SUM(K9:N9)</f>
        <v>2</v>
      </c>
      <c r="K9" s="32">
        <v>2</v>
      </c>
      <c r="L9" s="32">
        <v>0</v>
      </c>
      <c r="M9" s="32">
        <v>0</v>
      </c>
      <c r="N9" s="32">
        <v>0</v>
      </c>
      <c r="O9" s="48">
        <v>250</v>
      </c>
      <c r="P9" s="48">
        <v>312.5</v>
      </c>
      <c r="Q9" s="48">
        <f>R9+U9</f>
        <v>14500</v>
      </c>
      <c r="R9" s="48">
        <f>SUM(S9:T9)</f>
        <v>14000</v>
      </c>
      <c r="S9" s="48">
        <f>(E9+H9)*O9</f>
        <v>14000</v>
      </c>
      <c r="T9" s="48">
        <f>(F9+I9)*P9</f>
        <v>0</v>
      </c>
      <c r="U9" s="32">
        <f>SUM(V9:W9)</f>
        <v>500</v>
      </c>
      <c r="V9" s="32">
        <f>(K9+M9)*O9</f>
        <v>500</v>
      </c>
      <c r="W9" s="32">
        <f>(L9+N9)*P9</f>
        <v>0</v>
      </c>
      <c r="X9" s="48">
        <f>SUM(Y9:Z9)</f>
        <v>14500</v>
      </c>
      <c r="Y9" s="32">
        <v>8750</v>
      </c>
      <c r="Z9" s="69">
        <v>5750</v>
      </c>
      <c r="AA9" s="11"/>
    </row>
    <row r="10" spans="1:27" s="36" customFormat="1" ht="16.5" customHeight="1">
      <c r="A10" s="11">
        <v>2</v>
      </c>
      <c r="B10" s="49" t="s">
        <v>23</v>
      </c>
      <c r="C10" s="50">
        <f aca="true" t="shared" si="1" ref="C10:C68">D10+G10+J10</f>
        <v>54</v>
      </c>
      <c r="D10" s="48">
        <f aca="true" t="shared" si="2" ref="D10:D68">SUM(E10:F10)</f>
        <v>24</v>
      </c>
      <c r="E10" s="32">
        <v>24</v>
      </c>
      <c r="F10" s="32">
        <v>0</v>
      </c>
      <c r="G10" s="32">
        <f aca="true" t="shared" si="3" ref="G10:G68">SUM(H10:I10)</f>
        <v>28</v>
      </c>
      <c r="H10" s="32">
        <v>28</v>
      </c>
      <c r="I10" s="32">
        <v>0</v>
      </c>
      <c r="J10" s="32">
        <f aca="true" t="shared" si="4" ref="J10:J68">SUM(K10:N10)</f>
        <v>2</v>
      </c>
      <c r="K10" s="32">
        <v>2</v>
      </c>
      <c r="L10" s="32">
        <v>0</v>
      </c>
      <c r="M10" s="32">
        <v>0</v>
      </c>
      <c r="N10" s="32">
        <v>0</v>
      </c>
      <c r="O10" s="48">
        <v>250</v>
      </c>
      <c r="P10" s="48">
        <v>312.5</v>
      </c>
      <c r="Q10" s="48">
        <f aca="true" t="shared" si="5" ref="Q10:Q68">R10+U10</f>
        <v>13500</v>
      </c>
      <c r="R10" s="48">
        <f aca="true" t="shared" si="6" ref="R10:R68">SUM(S10:T10)</f>
        <v>13000</v>
      </c>
      <c r="S10" s="48">
        <f aca="true" t="shared" si="7" ref="S10:S68">(E10+H10)*O10</f>
        <v>13000</v>
      </c>
      <c r="T10" s="48">
        <f aca="true" t="shared" si="8" ref="T10:T68">(F10+I10)*P10</f>
        <v>0</v>
      </c>
      <c r="U10" s="32">
        <f aca="true" t="shared" si="9" ref="U10:U68">SUM(V10:W10)</f>
        <v>500</v>
      </c>
      <c r="V10" s="32">
        <f aca="true" t="shared" si="10" ref="V10:V68">(K10+M10)*O10</f>
        <v>500</v>
      </c>
      <c r="W10" s="32">
        <f aca="true" t="shared" si="11" ref="W10:W68">(L10+N10)*P10</f>
        <v>0</v>
      </c>
      <c r="X10" s="48">
        <f aca="true" t="shared" si="12" ref="X10:X68">SUM(Y10:Z10)</f>
        <v>13500</v>
      </c>
      <c r="Y10" s="32">
        <v>6500</v>
      </c>
      <c r="Z10" s="69">
        <v>7000</v>
      </c>
      <c r="AA10" s="11"/>
    </row>
    <row r="11" spans="1:27" s="36" customFormat="1" ht="16.5" customHeight="1">
      <c r="A11" s="11">
        <v>3</v>
      </c>
      <c r="B11" s="49" t="s">
        <v>24</v>
      </c>
      <c r="C11" s="50">
        <f t="shared" si="1"/>
        <v>79</v>
      </c>
      <c r="D11" s="48">
        <f t="shared" si="2"/>
        <v>39</v>
      </c>
      <c r="E11" s="32">
        <v>39</v>
      </c>
      <c r="F11" s="32">
        <v>0</v>
      </c>
      <c r="G11" s="32">
        <f t="shared" si="3"/>
        <v>40</v>
      </c>
      <c r="H11" s="32">
        <v>40</v>
      </c>
      <c r="I11" s="32">
        <v>0</v>
      </c>
      <c r="J11" s="32">
        <f t="shared" si="4"/>
        <v>0</v>
      </c>
      <c r="K11" s="32">
        <v>0</v>
      </c>
      <c r="L11" s="32">
        <v>0</v>
      </c>
      <c r="M11" s="32">
        <v>0</v>
      </c>
      <c r="N11" s="32">
        <v>0</v>
      </c>
      <c r="O11" s="48">
        <v>250</v>
      </c>
      <c r="P11" s="48">
        <v>312.5</v>
      </c>
      <c r="Q11" s="48">
        <f t="shared" si="5"/>
        <v>19750</v>
      </c>
      <c r="R11" s="48">
        <f t="shared" si="6"/>
        <v>19750</v>
      </c>
      <c r="S11" s="48">
        <f t="shared" si="7"/>
        <v>19750</v>
      </c>
      <c r="T11" s="48">
        <f t="shared" si="8"/>
        <v>0</v>
      </c>
      <c r="U11" s="32">
        <f t="shared" si="9"/>
        <v>0</v>
      </c>
      <c r="V11" s="32">
        <f t="shared" si="10"/>
        <v>0</v>
      </c>
      <c r="W11" s="32">
        <f t="shared" si="11"/>
        <v>0</v>
      </c>
      <c r="X11" s="48">
        <f t="shared" si="12"/>
        <v>19750</v>
      </c>
      <c r="Y11" s="32">
        <v>9750</v>
      </c>
      <c r="Z11" s="69">
        <v>10000</v>
      </c>
      <c r="AA11" s="11"/>
    </row>
    <row r="12" spans="1:27" s="36" customFormat="1" ht="16.5" customHeight="1">
      <c r="A12" s="11">
        <v>4</v>
      </c>
      <c r="B12" s="49" t="s">
        <v>78</v>
      </c>
      <c r="C12" s="50">
        <f t="shared" si="1"/>
        <v>36</v>
      </c>
      <c r="D12" s="48">
        <f t="shared" si="2"/>
        <v>20</v>
      </c>
      <c r="E12" s="32">
        <v>0</v>
      </c>
      <c r="F12" s="32">
        <v>20</v>
      </c>
      <c r="G12" s="32">
        <f t="shared" si="3"/>
        <v>15</v>
      </c>
      <c r="H12" s="32">
        <v>0</v>
      </c>
      <c r="I12" s="32">
        <v>15</v>
      </c>
      <c r="J12" s="32">
        <f t="shared" si="4"/>
        <v>1</v>
      </c>
      <c r="K12" s="32">
        <v>0</v>
      </c>
      <c r="L12" s="32">
        <v>1</v>
      </c>
      <c r="M12" s="32">
        <v>0</v>
      </c>
      <c r="N12" s="32">
        <v>0</v>
      </c>
      <c r="O12" s="48">
        <v>250</v>
      </c>
      <c r="P12" s="48">
        <v>312.5</v>
      </c>
      <c r="Q12" s="48">
        <f t="shared" si="5"/>
        <v>11250</v>
      </c>
      <c r="R12" s="48">
        <f t="shared" si="6"/>
        <v>10937.5</v>
      </c>
      <c r="S12" s="48">
        <f t="shared" si="7"/>
        <v>0</v>
      </c>
      <c r="T12" s="48">
        <f t="shared" si="8"/>
        <v>10937.5</v>
      </c>
      <c r="U12" s="32">
        <f t="shared" si="9"/>
        <v>312.5</v>
      </c>
      <c r="V12" s="32">
        <f t="shared" si="10"/>
        <v>0</v>
      </c>
      <c r="W12" s="32">
        <f t="shared" si="11"/>
        <v>312.5</v>
      </c>
      <c r="X12" s="48">
        <f t="shared" si="12"/>
        <v>11250</v>
      </c>
      <c r="Y12" s="32">
        <v>6562.5</v>
      </c>
      <c r="Z12" s="69">
        <v>4687.5</v>
      </c>
      <c r="AA12" s="11"/>
    </row>
    <row r="13" spans="1:27" s="36" customFormat="1" ht="16.5" customHeight="1">
      <c r="A13" s="11">
        <v>5</v>
      </c>
      <c r="B13" s="49" t="s">
        <v>25</v>
      </c>
      <c r="C13" s="50">
        <f t="shared" si="1"/>
        <v>42</v>
      </c>
      <c r="D13" s="48">
        <f t="shared" si="2"/>
        <v>22</v>
      </c>
      <c r="E13" s="32">
        <v>22</v>
      </c>
      <c r="F13" s="32">
        <v>0</v>
      </c>
      <c r="G13" s="32">
        <f t="shared" si="3"/>
        <v>20</v>
      </c>
      <c r="H13" s="32">
        <v>20</v>
      </c>
      <c r="I13" s="32">
        <v>0</v>
      </c>
      <c r="J13" s="32">
        <f t="shared" si="4"/>
        <v>0</v>
      </c>
      <c r="K13" s="32">
        <v>0</v>
      </c>
      <c r="L13" s="32">
        <v>0</v>
      </c>
      <c r="M13" s="32">
        <v>0</v>
      </c>
      <c r="N13" s="32">
        <v>0</v>
      </c>
      <c r="O13" s="48">
        <v>250</v>
      </c>
      <c r="P13" s="48">
        <v>312.5</v>
      </c>
      <c r="Q13" s="48">
        <f t="shared" si="5"/>
        <v>10500</v>
      </c>
      <c r="R13" s="48">
        <f t="shared" si="6"/>
        <v>10500</v>
      </c>
      <c r="S13" s="48">
        <f t="shared" si="7"/>
        <v>10500</v>
      </c>
      <c r="T13" s="48">
        <f t="shared" si="8"/>
        <v>0</v>
      </c>
      <c r="U13" s="32">
        <f t="shared" si="9"/>
        <v>0</v>
      </c>
      <c r="V13" s="32">
        <f t="shared" si="10"/>
        <v>0</v>
      </c>
      <c r="W13" s="32">
        <f t="shared" si="11"/>
        <v>0</v>
      </c>
      <c r="X13" s="48">
        <f t="shared" si="12"/>
        <v>10500</v>
      </c>
      <c r="Y13" s="32">
        <v>5500</v>
      </c>
      <c r="Z13" s="69">
        <v>5000</v>
      </c>
      <c r="AA13" s="11"/>
    </row>
    <row r="14" spans="1:27" s="36" customFormat="1" ht="16.5" customHeight="1">
      <c r="A14" s="11">
        <v>6</v>
      </c>
      <c r="B14" s="49" t="s">
        <v>26</v>
      </c>
      <c r="C14" s="50">
        <f t="shared" si="1"/>
        <v>136</v>
      </c>
      <c r="D14" s="48">
        <f t="shared" si="2"/>
        <v>70</v>
      </c>
      <c r="E14" s="32">
        <v>70</v>
      </c>
      <c r="F14" s="32">
        <v>0</v>
      </c>
      <c r="G14" s="32">
        <f t="shared" si="3"/>
        <v>66</v>
      </c>
      <c r="H14" s="32">
        <v>66</v>
      </c>
      <c r="I14" s="32">
        <v>0</v>
      </c>
      <c r="J14" s="32">
        <f t="shared" si="4"/>
        <v>0</v>
      </c>
      <c r="K14" s="32">
        <v>0</v>
      </c>
      <c r="L14" s="32">
        <v>0</v>
      </c>
      <c r="M14" s="32">
        <v>0</v>
      </c>
      <c r="N14" s="32">
        <v>0</v>
      </c>
      <c r="O14" s="48">
        <v>250</v>
      </c>
      <c r="P14" s="48">
        <v>312.5</v>
      </c>
      <c r="Q14" s="48">
        <f t="shared" si="5"/>
        <v>34000</v>
      </c>
      <c r="R14" s="48">
        <f t="shared" si="6"/>
        <v>34000</v>
      </c>
      <c r="S14" s="48">
        <f t="shared" si="7"/>
        <v>34000</v>
      </c>
      <c r="T14" s="48">
        <f t="shared" si="8"/>
        <v>0</v>
      </c>
      <c r="U14" s="32">
        <f t="shared" si="9"/>
        <v>0</v>
      </c>
      <c r="V14" s="32">
        <f t="shared" si="10"/>
        <v>0</v>
      </c>
      <c r="W14" s="32">
        <f t="shared" si="11"/>
        <v>0</v>
      </c>
      <c r="X14" s="48">
        <f t="shared" si="12"/>
        <v>34000</v>
      </c>
      <c r="Y14" s="32">
        <v>17500</v>
      </c>
      <c r="Z14" s="69">
        <v>16500</v>
      </c>
      <c r="AA14" s="11"/>
    </row>
    <row r="15" spans="1:27" s="36" customFormat="1" ht="16.5" customHeight="1">
      <c r="A15" s="11">
        <v>7</v>
      </c>
      <c r="B15" s="49" t="s">
        <v>79</v>
      </c>
      <c r="C15" s="50">
        <f t="shared" si="1"/>
        <v>32</v>
      </c>
      <c r="D15" s="48">
        <f t="shared" si="2"/>
        <v>17</v>
      </c>
      <c r="E15" s="32">
        <v>0</v>
      </c>
      <c r="F15" s="32">
        <v>17</v>
      </c>
      <c r="G15" s="32">
        <f t="shared" si="3"/>
        <v>15</v>
      </c>
      <c r="H15" s="32">
        <v>0</v>
      </c>
      <c r="I15" s="32">
        <v>15</v>
      </c>
      <c r="J15" s="32">
        <f t="shared" si="4"/>
        <v>0</v>
      </c>
      <c r="K15" s="32">
        <v>0</v>
      </c>
      <c r="L15" s="32">
        <v>0</v>
      </c>
      <c r="M15" s="32">
        <v>0</v>
      </c>
      <c r="N15" s="32">
        <v>0</v>
      </c>
      <c r="O15" s="48">
        <v>250</v>
      </c>
      <c r="P15" s="48">
        <v>312.5</v>
      </c>
      <c r="Q15" s="48">
        <f t="shared" si="5"/>
        <v>10000</v>
      </c>
      <c r="R15" s="48">
        <f t="shared" si="6"/>
        <v>10000</v>
      </c>
      <c r="S15" s="48">
        <f t="shared" si="7"/>
        <v>0</v>
      </c>
      <c r="T15" s="48">
        <f t="shared" si="8"/>
        <v>10000</v>
      </c>
      <c r="U15" s="32">
        <f t="shared" si="9"/>
        <v>0</v>
      </c>
      <c r="V15" s="32">
        <f t="shared" si="10"/>
        <v>0</v>
      </c>
      <c r="W15" s="32">
        <f t="shared" si="11"/>
        <v>0</v>
      </c>
      <c r="X15" s="48">
        <f t="shared" si="12"/>
        <v>10000</v>
      </c>
      <c r="Y15" s="32">
        <v>5312.5</v>
      </c>
      <c r="Z15" s="69">
        <v>4687.5</v>
      </c>
      <c r="AA15" s="11"/>
    </row>
    <row r="16" spans="1:27" s="36" customFormat="1" ht="16.5" customHeight="1">
      <c r="A16" s="11">
        <v>8</v>
      </c>
      <c r="B16" s="49" t="s">
        <v>27</v>
      </c>
      <c r="C16" s="50">
        <f t="shared" si="1"/>
        <v>214</v>
      </c>
      <c r="D16" s="48">
        <f t="shared" si="2"/>
        <v>123</v>
      </c>
      <c r="E16" s="32">
        <v>123</v>
      </c>
      <c r="F16" s="32">
        <v>0</v>
      </c>
      <c r="G16" s="32">
        <f t="shared" si="3"/>
        <v>89</v>
      </c>
      <c r="H16" s="32">
        <v>89</v>
      </c>
      <c r="I16" s="32">
        <v>0</v>
      </c>
      <c r="J16" s="32">
        <f t="shared" si="4"/>
        <v>2</v>
      </c>
      <c r="K16" s="32">
        <v>0</v>
      </c>
      <c r="L16" s="32">
        <v>0</v>
      </c>
      <c r="M16" s="32">
        <v>2</v>
      </c>
      <c r="N16" s="32">
        <v>0</v>
      </c>
      <c r="O16" s="48">
        <v>250</v>
      </c>
      <c r="P16" s="48">
        <v>312.5</v>
      </c>
      <c r="Q16" s="48">
        <f t="shared" si="5"/>
        <v>53500</v>
      </c>
      <c r="R16" s="48">
        <f t="shared" si="6"/>
        <v>53000</v>
      </c>
      <c r="S16" s="48">
        <f t="shared" si="7"/>
        <v>53000</v>
      </c>
      <c r="T16" s="48">
        <f t="shared" si="8"/>
        <v>0</v>
      </c>
      <c r="U16" s="32">
        <f t="shared" si="9"/>
        <v>500</v>
      </c>
      <c r="V16" s="32">
        <f t="shared" si="10"/>
        <v>500</v>
      </c>
      <c r="W16" s="32">
        <f t="shared" si="11"/>
        <v>0</v>
      </c>
      <c r="X16" s="48">
        <f t="shared" si="12"/>
        <v>53500</v>
      </c>
      <c r="Y16" s="32">
        <v>30750</v>
      </c>
      <c r="Z16" s="69">
        <v>22750</v>
      </c>
      <c r="AA16" s="11"/>
    </row>
    <row r="17" spans="1:27" s="36" customFormat="1" ht="16.5" customHeight="1">
      <c r="A17" s="11">
        <v>9</v>
      </c>
      <c r="B17" s="49" t="s">
        <v>28</v>
      </c>
      <c r="C17" s="50">
        <f t="shared" si="1"/>
        <v>120</v>
      </c>
      <c r="D17" s="48">
        <f t="shared" si="2"/>
        <v>62</v>
      </c>
      <c r="E17" s="32">
        <v>62</v>
      </c>
      <c r="F17" s="32">
        <v>0</v>
      </c>
      <c r="G17" s="32">
        <f t="shared" si="3"/>
        <v>54</v>
      </c>
      <c r="H17" s="32">
        <v>54</v>
      </c>
      <c r="I17" s="32">
        <v>0</v>
      </c>
      <c r="J17" s="32">
        <f t="shared" si="4"/>
        <v>4</v>
      </c>
      <c r="K17" s="32">
        <v>4</v>
      </c>
      <c r="L17" s="32">
        <v>0</v>
      </c>
      <c r="M17" s="32">
        <v>0</v>
      </c>
      <c r="N17" s="32">
        <v>0</v>
      </c>
      <c r="O17" s="48">
        <v>250</v>
      </c>
      <c r="P17" s="48">
        <v>312.5</v>
      </c>
      <c r="Q17" s="48">
        <f t="shared" si="5"/>
        <v>30000</v>
      </c>
      <c r="R17" s="48">
        <f t="shared" si="6"/>
        <v>29000</v>
      </c>
      <c r="S17" s="48">
        <f t="shared" si="7"/>
        <v>29000</v>
      </c>
      <c r="T17" s="48">
        <f t="shared" si="8"/>
        <v>0</v>
      </c>
      <c r="U17" s="32">
        <f t="shared" si="9"/>
        <v>1000</v>
      </c>
      <c r="V17" s="32">
        <f t="shared" si="10"/>
        <v>1000</v>
      </c>
      <c r="W17" s="32">
        <f t="shared" si="11"/>
        <v>0</v>
      </c>
      <c r="X17" s="48">
        <f t="shared" si="12"/>
        <v>30000</v>
      </c>
      <c r="Y17" s="32">
        <v>16500</v>
      </c>
      <c r="Z17" s="69">
        <v>13500</v>
      </c>
      <c r="AA17" s="11"/>
    </row>
    <row r="18" spans="1:27" s="36" customFormat="1" ht="16.5" customHeight="1">
      <c r="A18" s="11">
        <v>10</v>
      </c>
      <c r="B18" s="49" t="s">
        <v>29</v>
      </c>
      <c r="C18" s="50">
        <f t="shared" si="1"/>
        <v>109</v>
      </c>
      <c r="D18" s="48">
        <f t="shared" si="2"/>
        <v>55</v>
      </c>
      <c r="E18" s="32">
        <v>55</v>
      </c>
      <c r="F18" s="32">
        <v>0</v>
      </c>
      <c r="G18" s="32">
        <f t="shared" si="3"/>
        <v>54</v>
      </c>
      <c r="H18" s="32">
        <v>54</v>
      </c>
      <c r="I18" s="32">
        <v>0</v>
      </c>
      <c r="J18" s="32">
        <f t="shared" si="4"/>
        <v>0</v>
      </c>
      <c r="K18" s="32">
        <v>0</v>
      </c>
      <c r="L18" s="32">
        <v>0</v>
      </c>
      <c r="M18" s="32">
        <v>0</v>
      </c>
      <c r="N18" s="32">
        <v>0</v>
      </c>
      <c r="O18" s="48">
        <v>250</v>
      </c>
      <c r="P18" s="48">
        <v>312.5</v>
      </c>
      <c r="Q18" s="48">
        <f t="shared" si="5"/>
        <v>27250</v>
      </c>
      <c r="R18" s="48">
        <f t="shared" si="6"/>
        <v>27250</v>
      </c>
      <c r="S18" s="48">
        <f t="shared" si="7"/>
        <v>27250</v>
      </c>
      <c r="T18" s="48">
        <f t="shared" si="8"/>
        <v>0</v>
      </c>
      <c r="U18" s="32">
        <f t="shared" si="9"/>
        <v>0</v>
      </c>
      <c r="V18" s="32">
        <f t="shared" si="10"/>
        <v>0</v>
      </c>
      <c r="W18" s="32">
        <f t="shared" si="11"/>
        <v>0</v>
      </c>
      <c r="X18" s="48">
        <f t="shared" si="12"/>
        <v>27250</v>
      </c>
      <c r="Y18" s="32">
        <v>13750</v>
      </c>
      <c r="Z18" s="69">
        <v>13500</v>
      </c>
      <c r="AA18" s="11"/>
    </row>
    <row r="19" spans="1:27" s="36" customFormat="1" ht="16.5" customHeight="1">
      <c r="A19" s="11">
        <v>11</v>
      </c>
      <c r="B19" s="49" t="s">
        <v>80</v>
      </c>
      <c r="C19" s="50">
        <f t="shared" si="1"/>
        <v>25</v>
      </c>
      <c r="D19" s="48">
        <f t="shared" si="2"/>
        <v>14</v>
      </c>
      <c r="E19" s="32">
        <v>0</v>
      </c>
      <c r="F19" s="32">
        <v>14</v>
      </c>
      <c r="G19" s="32">
        <f t="shared" si="3"/>
        <v>11</v>
      </c>
      <c r="H19" s="32">
        <v>0</v>
      </c>
      <c r="I19" s="32">
        <v>11</v>
      </c>
      <c r="J19" s="32">
        <f t="shared" si="4"/>
        <v>0</v>
      </c>
      <c r="K19" s="32">
        <v>0</v>
      </c>
      <c r="L19" s="32">
        <v>0</v>
      </c>
      <c r="M19" s="32">
        <v>0</v>
      </c>
      <c r="N19" s="32">
        <v>0</v>
      </c>
      <c r="O19" s="48">
        <v>250</v>
      </c>
      <c r="P19" s="48">
        <v>312.5</v>
      </c>
      <c r="Q19" s="48">
        <f t="shared" si="5"/>
        <v>7812.5</v>
      </c>
      <c r="R19" s="48">
        <f t="shared" si="6"/>
        <v>7812.5</v>
      </c>
      <c r="S19" s="48">
        <f t="shared" si="7"/>
        <v>0</v>
      </c>
      <c r="T19" s="48">
        <f t="shared" si="8"/>
        <v>7812.5</v>
      </c>
      <c r="U19" s="32">
        <f t="shared" si="9"/>
        <v>0</v>
      </c>
      <c r="V19" s="32">
        <f t="shared" si="10"/>
        <v>0</v>
      </c>
      <c r="W19" s="32">
        <f t="shared" si="11"/>
        <v>0</v>
      </c>
      <c r="X19" s="48">
        <f t="shared" si="12"/>
        <v>7812.5</v>
      </c>
      <c r="Y19" s="32">
        <v>4375</v>
      </c>
      <c r="Z19" s="69">
        <v>3437.5</v>
      </c>
      <c r="AA19" s="11"/>
    </row>
    <row r="20" spans="1:27" s="36" customFormat="1" ht="16.5" customHeight="1">
      <c r="A20" s="11">
        <v>12</v>
      </c>
      <c r="B20" s="49" t="s">
        <v>30</v>
      </c>
      <c r="C20" s="50">
        <f t="shared" si="1"/>
        <v>70</v>
      </c>
      <c r="D20" s="48">
        <f t="shared" si="2"/>
        <v>32</v>
      </c>
      <c r="E20" s="32">
        <v>30</v>
      </c>
      <c r="F20" s="32">
        <v>2</v>
      </c>
      <c r="G20" s="32">
        <f t="shared" si="3"/>
        <v>37</v>
      </c>
      <c r="H20" s="32">
        <v>36</v>
      </c>
      <c r="I20" s="32">
        <v>1</v>
      </c>
      <c r="J20" s="32">
        <f t="shared" si="4"/>
        <v>1</v>
      </c>
      <c r="K20" s="32">
        <v>1</v>
      </c>
      <c r="L20" s="32">
        <v>0</v>
      </c>
      <c r="M20" s="32">
        <v>0</v>
      </c>
      <c r="N20" s="32">
        <v>0</v>
      </c>
      <c r="O20" s="48">
        <v>250</v>
      </c>
      <c r="P20" s="48">
        <v>312.5</v>
      </c>
      <c r="Q20" s="48">
        <f t="shared" si="5"/>
        <v>17687.5</v>
      </c>
      <c r="R20" s="48">
        <f t="shared" si="6"/>
        <v>17437.5</v>
      </c>
      <c r="S20" s="48">
        <f t="shared" si="7"/>
        <v>16500</v>
      </c>
      <c r="T20" s="48">
        <f t="shared" si="8"/>
        <v>937.5</v>
      </c>
      <c r="U20" s="32">
        <f t="shared" si="9"/>
        <v>250</v>
      </c>
      <c r="V20" s="32">
        <f t="shared" si="10"/>
        <v>250</v>
      </c>
      <c r="W20" s="32">
        <f t="shared" si="11"/>
        <v>0</v>
      </c>
      <c r="X20" s="48">
        <f t="shared" si="12"/>
        <v>17687.5</v>
      </c>
      <c r="Y20" s="32">
        <v>8375</v>
      </c>
      <c r="Z20" s="69">
        <v>9312.5</v>
      </c>
      <c r="AA20" s="11"/>
    </row>
    <row r="21" spans="1:27" s="36" customFormat="1" ht="16.5" customHeight="1">
      <c r="A21" s="11">
        <v>13</v>
      </c>
      <c r="B21" s="49" t="s">
        <v>31</v>
      </c>
      <c r="C21" s="50">
        <f t="shared" si="1"/>
        <v>63</v>
      </c>
      <c r="D21" s="48">
        <f t="shared" si="2"/>
        <v>29</v>
      </c>
      <c r="E21" s="32">
        <v>29</v>
      </c>
      <c r="F21" s="32">
        <v>0</v>
      </c>
      <c r="G21" s="32">
        <f t="shared" si="3"/>
        <v>34</v>
      </c>
      <c r="H21" s="32">
        <v>34</v>
      </c>
      <c r="I21" s="32">
        <v>0</v>
      </c>
      <c r="J21" s="32">
        <f t="shared" si="4"/>
        <v>0</v>
      </c>
      <c r="K21" s="32">
        <v>0</v>
      </c>
      <c r="L21" s="32">
        <v>0</v>
      </c>
      <c r="M21" s="32">
        <v>0</v>
      </c>
      <c r="N21" s="32">
        <v>0</v>
      </c>
      <c r="O21" s="48">
        <v>250</v>
      </c>
      <c r="P21" s="48">
        <v>312.5</v>
      </c>
      <c r="Q21" s="48">
        <f t="shared" si="5"/>
        <v>15750</v>
      </c>
      <c r="R21" s="48">
        <f t="shared" si="6"/>
        <v>15750</v>
      </c>
      <c r="S21" s="48">
        <f t="shared" si="7"/>
        <v>15750</v>
      </c>
      <c r="T21" s="48">
        <f t="shared" si="8"/>
        <v>0</v>
      </c>
      <c r="U21" s="32">
        <f t="shared" si="9"/>
        <v>0</v>
      </c>
      <c r="V21" s="32">
        <f t="shared" si="10"/>
        <v>0</v>
      </c>
      <c r="W21" s="32">
        <f t="shared" si="11"/>
        <v>0</v>
      </c>
      <c r="X21" s="48">
        <f t="shared" si="12"/>
        <v>15750</v>
      </c>
      <c r="Y21" s="32">
        <v>7250</v>
      </c>
      <c r="Z21" s="69">
        <v>8500</v>
      </c>
      <c r="AA21" s="11"/>
    </row>
    <row r="22" spans="1:27" s="36" customFormat="1" ht="16.5" customHeight="1">
      <c r="A22" s="11">
        <v>14</v>
      </c>
      <c r="B22" s="49" t="s">
        <v>81</v>
      </c>
      <c r="C22" s="50">
        <f t="shared" si="1"/>
        <v>33</v>
      </c>
      <c r="D22" s="48">
        <f t="shared" si="2"/>
        <v>19</v>
      </c>
      <c r="E22" s="32">
        <v>0</v>
      </c>
      <c r="F22" s="32">
        <v>19</v>
      </c>
      <c r="G22" s="32">
        <f t="shared" si="3"/>
        <v>14</v>
      </c>
      <c r="H22" s="32">
        <v>0</v>
      </c>
      <c r="I22" s="32">
        <v>14</v>
      </c>
      <c r="J22" s="32">
        <f t="shared" si="4"/>
        <v>0</v>
      </c>
      <c r="K22" s="32">
        <v>0</v>
      </c>
      <c r="L22" s="32">
        <v>0</v>
      </c>
      <c r="M22" s="32">
        <v>0</v>
      </c>
      <c r="N22" s="32">
        <v>0</v>
      </c>
      <c r="O22" s="48">
        <v>250</v>
      </c>
      <c r="P22" s="48">
        <v>312.5</v>
      </c>
      <c r="Q22" s="48">
        <f t="shared" si="5"/>
        <v>10312.5</v>
      </c>
      <c r="R22" s="48">
        <f t="shared" si="6"/>
        <v>10312.5</v>
      </c>
      <c r="S22" s="48">
        <f t="shared" si="7"/>
        <v>0</v>
      </c>
      <c r="T22" s="48">
        <f t="shared" si="8"/>
        <v>10312.5</v>
      </c>
      <c r="U22" s="32">
        <f t="shared" si="9"/>
        <v>0</v>
      </c>
      <c r="V22" s="32">
        <f t="shared" si="10"/>
        <v>0</v>
      </c>
      <c r="W22" s="32">
        <f t="shared" si="11"/>
        <v>0</v>
      </c>
      <c r="X22" s="48">
        <f t="shared" si="12"/>
        <v>10312.5</v>
      </c>
      <c r="Y22" s="32">
        <v>5937.5</v>
      </c>
      <c r="Z22" s="69">
        <v>4375</v>
      </c>
      <c r="AA22" s="11"/>
    </row>
    <row r="23" spans="1:27" s="36" customFormat="1" ht="16.5" customHeight="1">
      <c r="A23" s="11">
        <v>15</v>
      </c>
      <c r="B23" s="49" t="s">
        <v>32</v>
      </c>
      <c r="C23" s="50">
        <f t="shared" si="1"/>
        <v>28</v>
      </c>
      <c r="D23" s="48">
        <f t="shared" si="2"/>
        <v>15</v>
      </c>
      <c r="E23" s="32">
        <v>15</v>
      </c>
      <c r="F23" s="32">
        <v>0</v>
      </c>
      <c r="G23" s="32">
        <f t="shared" si="3"/>
        <v>13</v>
      </c>
      <c r="H23" s="32">
        <v>13</v>
      </c>
      <c r="I23" s="32">
        <v>0</v>
      </c>
      <c r="J23" s="32">
        <f t="shared" si="4"/>
        <v>0</v>
      </c>
      <c r="K23" s="32">
        <v>0</v>
      </c>
      <c r="L23" s="32">
        <v>0</v>
      </c>
      <c r="M23" s="32">
        <v>0</v>
      </c>
      <c r="N23" s="32">
        <v>0</v>
      </c>
      <c r="O23" s="48">
        <v>250</v>
      </c>
      <c r="P23" s="48">
        <v>312.5</v>
      </c>
      <c r="Q23" s="48">
        <f t="shared" si="5"/>
        <v>7000</v>
      </c>
      <c r="R23" s="48">
        <f t="shared" si="6"/>
        <v>7000</v>
      </c>
      <c r="S23" s="48">
        <f t="shared" si="7"/>
        <v>7000</v>
      </c>
      <c r="T23" s="48">
        <f t="shared" si="8"/>
        <v>0</v>
      </c>
      <c r="U23" s="32">
        <f t="shared" si="9"/>
        <v>0</v>
      </c>
      <c r="V23" s="32">
        <f t="shared" si="10"/>
        <v>0</v>
      </c>
      <c r="W23" s="32">
        <f t="shared" si="11"/>
        <v>0</v>
      </c>
      <c r="X23" s="48">
        <f t="shared" si="12"/>
        <v>7000</v>
      </c>
      <c r="Y23" s="32">
        <v>3750</v>
      </c>
      <c r="Z23" s="69">
        <v>3250</v>
      </c>
      <c r="AA23" s="11"/>
    </row>
    <row r="24" spans="1:27" s="36" customFormat="1" ht="16.5" customHeight="1">
      <c r="A24" s="11">
        <v>16</v>
      </c>
      <c r="B24" s="49" t="s">
        <v>33</v>
      </c>
      <c r="C24" s="50">
        <f t="shared" si="1"/>
        <v>13</v>
      </c>
      <c r="D24" s="48">
        <f t="shared" si="2"/>
        <v>6</v>
      </c>
      <c r="E24" s="32">
        <v>6</v>
      </c>
      <c r="F24" s="32">
        <v>0</v>
      </c>
      <c r="G24" s="32">
        <f t="shared" si="3"/>
        <v>7</v>
      </c>
      <c r="H24" s="32">
        <v>7</v>
      </c>
      <c r="I24" s="32">
        <v>0</v>
      </c>
      <c r="J24" s="32">
        <f t="shared" si="4"/>
        <v>0</v>
      </c>
      <c r="K24" s="32">
        <v>0</v>
      </c>
      <c r="L24" s="32">
        <v>0</v>
      </c>
      <c r="M24" s="32">
        <v>0</v>
      </c>
      <c r="N24" s="32">
        <v>0</v>
      </c>
      <c r="O24" s="48">
        <v>250</v>
      </c>
      <c r="P24" s="48">
        <v>312.5</v>
      </c>
      <c r="Q24" s="48">
        <f t="shared" si="5"/>
        <v>3250</v>
      </c>
      <c r="R24" s="48">
        <f t="shared" si="6"/>
        <v>3250</v>
      </c>
      <c r="S24" s="48">
        <f t="shared" si="7"/>
        <v>3250</v>
      </c>
      <c r="T24" s="48">
        <f t="shared" si="8"/>
        <v>0</v>
      </c>
      <c r="U24" s="32">
        <f t="shared" si="9"/>
        <v>0</v>
      </c>
      <c r="V24" s="32">
        <f t="shared" si="10"/>
        <v>0</v>
      </c>
      <c r="W24" s="32">
        <f t="shared" si="11"/>
        <v>0</v>
      </c>
      <c r="X24" s="48">
        <f t="shared" si="12"/>
        <v>3250</v>
      </c>
      <c r="Y24" s="32">
        <v>1500</v>
      </c>
      <c r="Z24" s="69">
        <v>1750</v>
      </c>
      <c r="AA24" s="11"/>
    </row>
    <row r="25" spans="1:27" s="36" customFormat="1" ht="16.5" customHeight="1">
      <c r="A25" s="11">
        <v>17</v>
      </c>
      <c r="B25" s="49" t="s">
        <v>34</v>
      </c>
      <c r="C25" s="50">
        <f t="shared" si="1"/>
        <v>42</v>
      </c>
      <c r="D25" s="48">
        <f t="shared" si="2"/>
        <v>17</v>
      </c>
      <c r="E25" s="32">
        <v>17</v>
      </c>
      <c r="F25" s="32">
        <v>0</v>
      </c>
      <c r="G25" s="32">
        <f t="shared" si="3"/>
        <v>25</v>
      </c>
      <c r="H25" s="32">
        <v>25</v>
      </c>
      <c r="I25" s="32">
        <v>0</v>
      </c>
      <c r="J25" s="32">
        <f t="shared" si="4"/>
        <v>0</v>
      </c>
      <c r="K25" s="32">
        <v>0</v>
      </c>
      <c r="L25" s="32">
        <v>0</v>
      </c>
      <c r="M25" s="32">
        <v>0</v>
      </c>
      <c r="N25" s="32">
        <v>0</v>
      </c>
      <c r="O25" s="48">
        <v>250</v>
      </c>
      <c r="P25" s="48">
        <v>312.5</v>
      </c>
      <c r="Q25" s="48">
        <f t="shared" si="5"/>
        <v>10500</v>
      </c>
      <c r="R25" s="48">
        <f t="shared" si="6"/>
        <v>10500</v>
      </c>
      <c r="S25" s="48">
        <f t="shared" si="7"/>
        <v>10500</v>
      </c>
      <c r="T25" s="48">
        <f t="shared" si="8"/>
        <v>0</v>
      </c>
      <c r="U25" s="32">
        <f t="shared" si="9"/>
        <v>0</v>
      </c>
      <c r="V25" s="32">
        <f t="shared" si="10"/>
        <v>0</v>
      </c>
      <c r="W25" s="32">
        <f t="shared" si="11"/>
        <v>0</v>
      </c>
      <c r="X25" s="48">
        <f t="shared" si="12"/>
        <v>10500</v>
      </c>
      <c r="Y25" s="32">
        <v>4250</v>
      </c>
      <c r="Z25" s="69">
        <v>6250</v>
      </c>
      <c r="AA25" s="11"/>
    </row>
    <row r="26" spans="1:27" s="36" customFormat="1" ht="16.5" customHeight="1">
      <c r="A26" s="11">
        <v>18</v>
      </c>
      <c r="B26" s="49" t="s">
        <v>35</v>
      </c>
      <c r="C26" s="50">
        <f t="shared" si="1"/>
        <v>86</v>
      </c>
      <c r="D26" s="48">
        <f t="shared" si="2"/>
        <v>49</v>
      </c>
      <c r="E26" s="32">
        <v>37</v>
      </c>
      <c r="F26" s="32">
        <v>12</v>
      </c>
      <c r="G26" s="32">
        <f t="shared" si="3"/>
        <v>34</v>
      </c>
      <c r="H26" s="32">
        <v>27</v>
      </c>
      <c r="I26" s="32">
        <v>7</v>
      </c>
      <c r="J26" s="32">
        <f t="shared" si="4"/>
        <v>3</v>
      </c>
      <c r="K26" s="32">
        <v>3</v>
      </c>
      <c r="L26" s="32">
        <v>0</v>
      </c>
      <c r="M26" s="32">
        <v>0</v>
      </c>
      <c r="N26" s="32">
        <v>0</v>
      </c>
      <c r="O26" s="48">
        <v>250</v>
      </c>
      <c r="P26" s="48">
        <v>312.5</v>
      </c>
      <c r="Q26" s="48">
        <f t="shared" si="5"/>
        <v>22687.5</v>
      </c>
      <c r="R26" s="48">
        <f t="shared" si="6"/>
        <v>21937.5</v>
      </c>
      <c r="S26" s="48">
        <f t="shared" si="7"/>
        <v>16000</v>
      </c>
      <c r="T26" s="48">
        <f t="shared" si="8"/>
        <v>5937.5</v>
      </c>
      <c r="U26" s="32">
        <f t="shared" si="9"/>
        <v>750</v>
      </c>
      <c r="V26" s="32">
        <f t="shared" si="10"/>
        <v>750</v>
      </c>
      <c r="W26" s="32">
        <f t="shared" si="11"/>
        <v>0</v>
      </c>
      <c r="X26" s="48">
        <f t="shared" si="12"/>
        <v>22687.5</v>
      </c>
      <c r="Y26" s="32">
        <v>13750</v>
      </c>
      <c r="Z26" s="69">
        <v>8937.5</v>
      </c>
      <c r="AA26" s="11"/>
    </row>
    <row r="27" spans="1:27" s="36" customFormat="1" ht="16.5" customHeight="1">
      <c r="A27" s="11">
        <v>19</v>
      </c>
      <c r="B27" s="49" t="s">
        <v>36</v>
      </c>
      <c r="C27" s="50">
        <f t="shared" si="1"/>
        <v>248</v>
      </c>
      <c r="D27" s="48">
        <f t="shared" si="2"/>
        <v>128</v>
      </c>
      <c r="E27" s="32">
        <v>128</v>
      </c>
      <c r="F27" s="32">
        <v>0</v>
      </c>
      <c r="G27" s="32">
        <f t="shared" si="3"/>
        <v>108</v>
      </c>
      <c r="H27" s="32">
        <v>108</v>
      </c>
      <c r="I27" s="32">
        <v>0</v>
      </c>
      <c r="J27" s="32">
        <f t="shared" si="4"/>
        <v>12</v>
      </c>
      <c r="K27" s="32">
        <v>9</v>
      </c>
      <c r="L27" s="32">
        <v>0</v>
      </c>
      <c r="M27" s="32">
        <v>3</v>
      </c>
      <c r="N27" s="32">
        <v>0</v>
      </c>
      <c r="O27" s="48">
        <v>250</v>
      </c>
      <c r="P27" s="48">
        <v>312.5</v>
      </c>
      <c r="Q27" s="48">
        <f t="shared" si="5"/>
        <v>62000</v>
      </c>
      <c r="R27" s="48">
        <f t="shared" si="6"/>
        <v>59000</v>
      </c>
      <c r="S27" s="48">
        <f t="shared" si="7"/>
        <v>59000</v>
      </c>
      <c r="T27" s="48">
        <f t="shared" si="8"/>
        <v>0</v>
      </c>
      <c r="U27" s="32">
        <f t="shared" si="9"/>
        <v>3000</v>
      </c>
      <c r="V27" s="32">
        <f t="shared" si="10"/>
        <v>3000</v>
      </c>
      <c r="W27" s="32">
        <f t="shared" si="11"/>
        <v>0</v>
      </c>
      <c r="X27" s="48">
        <f t="shared" si="12"/>
        <v>62000</v>
      </c>
      <c r="Y27" s="32">
        <v>34250</v>
      </c>
      <c r="Z27" s="69">
        <v>27750</v>
      </c>
      <c r="AA27" s="11"/>
    </row>
    <row r="28" spans="1:27" s="36" customFormat="1" ht="16.5" customHeight="1">
      <c r="A28" s="11">
        <v>20</v>
      </c>
      <c r="B28" s="49" t="s">
        <v>82</v>
      </c>
      <c r="C28" s="50">
        <f t="shared" si="1"/>
        <v>54</v>
      </c>
      <c r="D28" s="48">
        <f t="shared" si="2"/>
        <v>28</v>
      </c>
      <c r="E28" s="32">
        <v>0</v>
      </c>
      <c r="F28" s="32">
        <v>28</v>
      </c>
      <c r="G28" s="32">
        <f t="shared" si="3"/>
        <v>24</v>
      </c>
      <c r="H28" s="32">
        <v>0</v>
      </c>
      <c r="I28" s="32">
        <v>24</v>
      </c>
      <c r="J28" s="32">
        <f t="shared" si="4"/>
        <v>2</v>
      </c>
      <c r="K28" s="32">
        <v>0</v>
      </c>
      <c r="L28" s="32">
        <v>2</v>
      </c>
      <c r="M28" s="32">
        <v>0</v>
      </c>
      <c r="N28" s="32">
        <v>0</v>
      </c>
      <c r="O28" s="48">
        <v>250</v>
      </c>
      <c r="P28" s="48">
        <v>312.5</v>
      </c>
      <c r="Q28" s="48">
        <f t="shared" si="5"/>
        <v>16875</v>
      </c>
      <c r="R28" s="48">
        <f t="shared" si="6"/>
        <v>16250</v>
      </c>
      <c r="S28" s="48">
        <f t="shared" si="7"/>
        <v>0</v>
      </c>
      <c r="T28" s="48">
        <f t="shared" si="8"/>
        <v>16250</v>
      </c>
      <c r="U28" s="32">
        <f t="shared" si="9"/>
        <v>625</v>
      </c>
      <c r="V28" s="32">
        <f t="shared" si="10"/>
        <v>0</v>
      </c>
      <c r="W28" s="32">
        <f t="shared" si="11"/>
        <v>625</v>
      </c>
      <c r="X28" s="48">
        <f t="shared" si="12"/>
        <v>16875</v>
      </c>
      <c r="Y28" s="32">
        <v>9375</v>
      </c>
      <c r="Z28" s="69">
        <v>7500</v>
      </c>
      <c r="AA28" s="11"/>
    </row>
    <row r="29" spans="1:27" s="36" customFormat="1" ht="16.5" customHeight="1">
      <c r="A29" s="11">
        <v>21</v>
      </c>
      <c r="B29" s="49" t="s">
        <v>37</v>
      </c>
      <c r="C29" s="50">
        <f t="shared" si="1"/>
        <v>38</v>
      </c>
      <c r="D29" s="48">
        <f t="shared" si="2"/>
        <v>16</v>
      </c>
      <c r="E29" s="32">
        <v>16</v>
      </c>
      <c r="F29" s="32">
        <v>0</v>
      </c>
      <c r="G29" s="32">
        <f t="shared" si="3"/>
        <v>20</v>
      </c>
      <c r="H29" s="32">
        <v>20</v>
      </c>
      <c r="I29" s="32">
        <v>0</v>
      </c>
      <c r="J29" s="32">
        <f t="shared" si="4"/>
        <v>2</v>
      </c>
      <c r="K29" s="32">
        <v>1</v>
      </c>
      <c r="L29" s="32">
        <v>0</v>
      </c>
      <c r="M29" s="32">
        <v>1</v>
      </c>
      <c r="N29" s="32">
        <v>0</v>
      </c>
      <c r="O29" s="48">
        <v>250</v>
      </c>
      <c r="P29" s="48">
        <v>312.5</v>
      </c>
      <c r="Q29" s="48">
        <f t="shared" si="5"/>
        <v>9500</v>
      </c>
      <c r="R29" s="48">
        <f t="shared" si="6"/>
        <v>9000</v>
      </c>
      <c r="S29" s="48">
        <f t="shared" si="7"/>
        <v>9000</v>
      </c>
      <c r="T29" s="48">
        <f t="shared" si="8"/>
        <v>0</v>
      </c>
      <c r="U29" s="32">
        <f t="shared" si="9"/>
        <v>500</v>
      </c>
      <c r="V29" s="32">
        <f t="shared" si="10"/>
        <v>500</v>
      </c>
      <c r="W29" s="32">
        <f t="shared" si="11"/>
        <v>0</v>
      </c>
      <c r="X29" s="48">
        <f t="shared" si="12"/>
        <v>9500</v>
      </c>
      <c r="Y29" s="32">
        <v>4250</v>
      </c>
      <c r="Z29" s="69">
        <v>5250</v>
      </c>
      <c r="AA29" s="11"/>
    </row>
    <row r="30" spans="1:27" s="36" customFormat="1" ht="16.5" customHeight="1">
      <c r="A30" s="11">
        <v>22</v>
      </c>
      <c r="B30" s="49" t="s">
        <v>38</v>
      </c>
      <c r="C30" s="50">
        <f t="shared" si="1"/>
        <v>557</v>
      </c>
      <c r="D30" s="48">
        <f t="shared" si="2"/>
        <v>281</v>
      </c>
      <c r="E30" s="32">
        <v>274</v>
      </c>
      <c r="F30" s="32">
        <v>7</v>
      </c>
      <c r="G30" s="32">
        <f t="shared" si="3"/>
        <v>268</v>
      </c>
      <c r="H30" s="32">
        <v>264</v>
      </c>
      <c r="I30" s="32">
        <v>4</v>
      </c>
      <c r="J30" s="32">
        <f t="shared" si="4"/>
        <v>8</v>
      </c>
      <c r="K30" s="32">
        <v>7</v>
      </c>
      <c r="L30" s="32">
        <v>1</v>
      </c>
      <c r="M30" s="32">
        <v>0</v>
      </c>
      <c r="N30" s="32">
        <v>0</v>
      </c>
      <c r="O30" s="48">
        <v>250</v>
      </c>
      <c r="P30" s="48">
        <v>312.5</v>
      </c>
      <c r="Q30" s="48">
        <f t="shared" si="5"/>
        <v>140000</v>
      </c>
      <c r="R30" s="48">
        <f t="shared" si="6"/>
        <v>137937.5</v>
      </c>
      <c r="S30" s="48">
        <f t="shared" si="7"/>
        <v>134500</v>
      </c>
      <c r="T30" s="48">
        <f t="shared" si="8"/>
        <v>3437.5</v>
      </c>
      <c r="U30" s="32">
        <f t="shared" si="9"/>
        <v>2062.5</v>
      </c>
      <c r="V30" s="32">
        <f t="shared" si="10"/>
        <v>1750</v>
      </c>
      <c r="W30" s="32">
        <f t="shared" si="11"/>
        <v>312.5</v>
      </c>
      <c r="X30" s="48">
        <f t="shared" si="12"/>
        <v>140000</v>
      </c>
      <c r="Y30" s="32">
        <v>72750</v>
      </c>
      <c r="Z30" s="69">
        <v>67250</v>
      </c>
      <c r="AA30" s="11"/>
    </row>
    <row r="31" spans="1:27" s="36" customFormat="1" ht="16.5" customHeight="1">
      <c r="A31" s="11">
        <v>23</v>
      </c>
      <c r="B31" s="49" t="s">
        <v>83</v>
      </c>
      <c r="C31" s="50">
        <f t="shared" si="1"/>
        <v>59</v>
      </c>
      <c r="D31" s="48">
        <f t="shared" si="2"/>
        <v>29</v>
      </c>
      <c r="E31" s="32">
        <v>0</v>
      </c>
      <c r="F31" s="32">
        <v>29</v>
      </c>
      <c r="G31" s="32">
        <f t="shared" si="3"/>
        <v>29</v>
      </c>
      <c r="H31" s="32">
        <v>0</v>
      </c>
      <c r="I31" s="32">
        <v>29</v>
      </c>
      <c r="J31" s="32">
        <f t="shared" si="4"/>
        <v>1</v>
      </c>
      <c r="K31" s="32">
        <v>0</v>
      </c>
      <c r="L31" s="32">
        <v>1</v>
      </c>
      <c r="M31" s="32">
        <v>0</v>
      </c>
      <c r="N31" s="32">
        <v>0</v>
      </c>
      <c r="O31" s="48">
        <v>250</v>
      </c>
      <c r="P31" s="48">
        <v>312.5</v>
      </c>
      <c r="Q31" s="48">
        <f t="shared" si="5"/>
        <v>18437.5</v>
      </c>
      <c r="R31" s="48">
        <f t="shared" si="6"/>
        <v>18125</v>
      </c>
      <c r="S31" s="48">
        <f t="shared" si="7"/>
        <v>0</v>
      </c>
      <c r="T31" s="48">
        <f t="shared" si="8"/>
        <v>18125</v>
      </c>
      <c r="U31" s="32">
        <f t="shared" si="9"/>
        <v>312.5</v>
      </c>
      <c r="V31" s="32">
        <f t="shared" si="10"/>
        <v>0</v>
      </c>
      <c r="W31" s="32">
        <f t="shared" si="11"/>
        <v>312.5</v>
      </c>
      <c r="X31" s="48">
        <f t="shared" si="12"/>
        <v>18437.5</v>
      </c>
      <c r="Y31" s="32">
        <v>9375</v>
      </c>
      <c r="Z31" s="69">
        <v>9062.5</v>
      </c>
      <c r="AA31" s="11"/>
    </row>
    <row r="32" spans="1:27" s="36" customFormat="1" ht="16.5" customHeight="1">
      <c r="A32" s="11">
        <v>24</v>
      </c>
      <c r="B32" s="49" t="s">
        <v>39</v>
      </c>
      <c r="C32" s="50">
        <f t="shared" si="1"/>
        <v>311</v>
      </c>
      <c r="D32" s="48">
        <f t="shared" si="2"/>
        <v>172</v>
      </c>
      <c r="E32" s="32">
        <v>172</v>
      </c>
      <c r="F32" s="32">
        <v>0</v>
      </c>
      <c r="G32" s="32">
        <f t="shared" si="3"/>
        <v>139</v>
      </c>
      <c r="H32" s="32">
        <v>139</v>
      </c>
      <c r="I32" s="32">
        <v>0</v>
      </c>
      <c r="J32" s="32">
        <f t="shared" si="4"/>
        <v>0</v>
      </c>
      <c r="K32" s="32">
        <v>0</v>
      </c>
      <c r="L32" s="32">
        <v>0</v>
      </c>
      <c r="M32" s="32">
        <v>0</v>
      </c>
      <c r="N32" s="32">
        <v>0</v>
      </c>
      <c r="O32" s="48">
        <v>250</v>
      </c>
      <c r="P32" s="48">
        <v>312.5</v>
      </c>
      <c r="Q32" s="48">
        <f t="shared" si="5"/>
        <v>77750</v>
      </c>
      <c r="R32" s="48">
        <f t="shared" si="6"/>
        <v>77750</v>
      </c>
      <c r="S32" s="48">
        <f t="shared" si="7"/>
        <v>77750</v>
      </c>
      <c r="T32" s="48">
        <f t="shared" si="8"/>
        <v>0</v>
      </c>
      <c r="U32" s="32">
        <f t="shared" si="9"/>
        <v>0</v>
      </c>
      <c r="V32" s="32">
        <f t="shared" si="10"/>
        <v>0</v>
      </c>
      <c r="W32" s="32">
        <f t="shared" si="11"/>
        <v>0</v>
      </c>
      <c r="X32" s="48">
        <f t="shared" si="12"/>
        <v>77750</v>
      </c>
      <c r="Y32" s="32">
        <v>43000</v>
      </c>
      <c r="Z32" s="69">
        <v>34750</v>
      </c>
      <c r="AA32" s="11"/>
    </row>
    <row r="33" spans="1:27" s="36" customFormat="1" ht="16.5" customHeight="1">
      <c r="A33" s="11">
        <v>25</v>
      </c>
      <c r="B33" s="49" t="s">
        <v>84</v>
      </c>
      <c r="C33" s="50">
        <f t="shared" si="1"/>
        <v>92</v>
      </c>
      <c r="D33" s="48">
        <f t="shared" si="2"/>
        <v>50</v>
      </c>
      <c r="E33" s="32">
        <v>0</v>
      </c>
      <c r="F33" s="32">
        <v>50</v>
      </c>
      <c r="G33" s="32">
        <f t="shared" si="3"/>
        <v>42</v>
      </c>
      <c r="H33" s="32">
        <v>0</v>
      </c>
      <c r="I33" s="32">
        <v>42</v>
      </c>
      <c r="J33" s="32">
        <f t="shared" si="4"/>
        <v>0</v>
      </c>
      <c r="K33" s="32">
        <v>0</v>
      </c>
      <c r="L33" s="32">
        <v>0</v>
      </c>
      <c r="M33" s="32">
        <v>0</v>
      </c>
      <c r="N33" s="32">
        <v>0</v>
      </c>
      <c r="O33" s="48">
        <v>250</v>
      </c>
      <c r="P33" s="48">
        <v>312.5</v>
      </c>
      <c r="Q33" s="48">
        <f t="shared" si="5"/>
        <v>28750</v>
      </c>
      <c r="R33" s="48">
        <f t="shared" si="6"/>
        <v>28750</v>
      </c>
      <c r="S33" s="48">
        <f t="shared" si="7"/>
        <v>0</v>
      </c>
      <c r="T33" s="48">
        <f t="shared" si="8"/>
        <v>28750</v>
      </c>
      <c r="U33" s="32">
        <f t="shared" si="9"/>
        <v>0</v>
      </c>
      <c r="V33" s="32">
        <f t="shared" si="10"/>
        <v>0</v>
      </c>
      <c r="W33" s="32">
        <f t="shared" si="11"/>
        <v>0</v>
      </c>
      <c r="X33" s="48">
        <f t="shared" si="12"/>
        <v>28750</v>
      </c>
      <c r="Y33" s="32">
        <v>15625</v>
      </c>
      <c r="Z33" s="69">
        <v>13125</v>
      </c>
      <c r="AA33" s="11"/>
    </row>
    <row r="34" spans="1:27" s="36" customFormat="1" ht="16.5" customHeight="1">
      <c r="A34" s="11">
        <v>26</v>
      </c>
      <c r="B34" s="49" t="s">
        <v>40</v>
      </c>
      <c r="C34" s="50">
        <f t="shared" si="1"/>
        <v>19</v>
      </c>
      <c r="D34" s="48">
        <f t="shared" si="2"/>
        <v>9</v>
      </c>
      <c r="E34" s="32">
        <v>8</v>
      </c>
      <c r="F34" s="32">
        <v>1</v>
      </c>
      <c r="G34" s="32">
        <f t="shared" si="3"/>
        <v>10</v>
      </c>
      <c r="H34" s="32">
        <v>10</v>
      </c>
      <c r="I34" s="32">
        <v>0</v>
      </c>
      <c r="J34" s="32">
        <f t="shared" si="4"/>
        <v>0</v>
      </c>
      <c r="K34" s="32">
        <v>0</v>
      </c>
      <c r="L34" s="32">
        <v>0</v>
      </c>
      <c r="M34" s="32">
        <v>0</v>
      </c>
      <c r="N34" s="32">
        <v>0</v>
      </c>
      <c r="O34" s="48">
        <v>250</v>
      </c>
      <c r="P34" s="48">
        <v>312.5</v>
      </c>
      <c r="Q34" s="48">
        <f t="shared" si="5"/>
        <v>4812.5</v>
      </c>
      <c r="R34" s="48">
        <f t="shared" si="6"/>
        <v>4812.5</v>
      </c>
      <c r="S34" s="48">
        <f t="shared" si="7"/>
        <v>4500</v>
      </c>
      <c r="T34" s="48">
        <f t="shared" si="8"/>
        <v>312.5</v>
      </c>
      <c r="U34" s="32">
        <f t="shared" si="9"/>
        <v>0</v>
      </c>
      <c r="V34" s="32">
        <f t="shared" si="10"/>
        <v>0</v>
      </c>
      <c r="W34" s="32">
        <f t="shared" si="11"/>
        <v>0</v>
      </c>
      <c r="X34" s="48">
        <f t="shared" si="12"/>
        <v>4812.5</v>
      </c>
      <c r="Y34" s="32">
        <v>2312.5</v>
      </c>
      <c r="Z34" s="69">
        <v>2500</v>
      </c>
      <c r="AA34" s="11"/>
    </row>
    <row r="35" spans="1:27" s="36" customFormat="1" ht="16.5" customHeight="1">
      <c r="A35" s="11">
        <v>27</v>
      </c>
      <c r="B35" s="49" t="s">
        <v>41</v>
      </c>
      <c r="C35" s="50">
        <f t="shared" si="1"/>
        <v>37</v>
      </c>
      <c r="D35" s="48">
        <f t="shared" si="2"/>
        <v>22</v>
      </c>
      <c r="E35" s="32">
        <v>20</v>
      </c>
      <c r="F35" s="32">
        <v>2</v>
      </c>
      <c r="G35" s="32">
        <f t="shared" si="3"/>
        <v>15</v>
      </c>
      <c r="H35" s="32">
        <v>15</v>
      </c>
      <c r="I35" s="32">
        <v>0</v>
      </c>
      <c r="J35" s="32">
        <f t="shared" si="4"/>
        <v>0</v>
      </c>
      <c r="K35" s="32">
        <v>0</v>
      </c>
      <c r="L35" s="32">
        <v>0</v>
      </c>
      <c r="M35" s="32">
        <v>0</v>
      </c>
      <c r="N35" s="32">
        <v>0</v>
      </c>
      <c r="O35" s="48">
        <v>250</v>
      </c>
      <c r="P35" s="48">
        <v>312.5</v>
      </c>
      <c r="Q35" s="48">
        <f t="shared" si="5"/>
        <v>9375</v>
      </c>
      <c r="R35" s="48">
        <f t="shared" si="6"/>
        <v>9375</v>
      </c>
      <c r="S35" s="48">
        <f t="shared" si="7"/>
        <v>8750</v>
      </c>
      <c r="T35" s="48">
        <f t="shared" si="8"/>
        <v>625</v>
      </c>
      <c r="U35" s="32">
        <f t="shared" si="9"/>
        <v>0</v>
      </c>
      <c r="V35" s="32">
        <f t="shared" si="10"/>
        <v>0</v>
      </c>
      <c r="W35" s="32">
        <f t="shared" si="11"/>
        <v>0</v>
      </c>
      <c r="X35" s="48">
        <f t="shared" si="12"/>
        <v>9375</v>
      </c>
      <c r="Y35" s="32">
        <v>5625</v>
      </c>
      <c r="Z35" s="69">
        <v>3750</v>
      </c>
      <c r="AA35" s="11"/>
    </row>
    <row r="36" spans="1:27" s="36" customFormat="1" ht="16.5" customHeight="1">
      <c r="A36" s="11">
        <v>28</v>
      </c>
      <c r="B36" s="49" t="s">
        <v>42</v>
      </c>
      <c r="C36" s="50">
        <f t="shared" si="1"/>
        <v>333</v>
      </c>
      <c r="D36" s="48">
        <f t="shared" si="2"/>
        <v>160</v>
      </c>
      <c r="E36" s="32">
        <v>160</v>
      </c>
      <c r="F36" s="32">
        <v>0</v>
      </c>
      <c r="G36" s="32">
        <f t="shared" si="3"/>
        <v>162</v>
      </c>
      <c r="H36" s="32">
        <v>162</v>
      </c>
      <c r="I36" s="32">
        <v>0</v>
      </c>
      <c r="J36" s="32">
        <f t="shared" si="4"/>
        <v>11</v>
      </c>
      <c r="K36" s="32">
        <v>9</v>
      </c>
      <c r="L36" s="32">
        <v>0</v>
      </c>
      <c r="M36" s="32">
        <v>2</v>
      </c>
      <c r="N36" s="32">
        <v>0</v>
      </c>
      <c r="O36" s="48">
        <v>250</v>
      </c>
      <c r="P36" s="48">
        <v>312.5</v>
      </c>
      <c r="Q36" s="48">
        <f t="shared" si="5"/>
        <v>83250</v>
      </c>
      <c r="R36" s="48">
        <f t="shared" si="6"/>
        <v>80500</v>
      </c>
      <c r="S36" s="48">
        <f t="shared" si="7"/>
        <v>80500</v>
      </c>
      <c r="T36" s="48">
        <f t="shared" si="8"/>
        <v>0</v>
      </c>
      <c r="U36" s="32">
        <f t="shared" si="9"/>
        <v>2750</v>
      </c>
      <c r="V36" s="32">
        <f t="shared" si="10"/>
        <v>2750</v>
      </c>
      <c r="W36" s="32">
        <f t="shared" si="11"/>
        <v>0</v>
      </c>
      <c r="X36" s="48">
        <f t="shared" si="12"/>
        <v>83250</v>
      </c>
      <c r="Y36" s="32">
        <v>42250</v>
      </c>
      <c r="Z36" s="69">
        <v>41000</v>
      </c>
      <c r="AA36" s="11"/>
    </row>
    <row r="37" spans="1:27" s="36" customFormat="1" ht="16.5" customHeight="1">
      <c r="A37" s="11">
        <v>29</v>
      </c>
      <c r="B37" s="49" t="s">
        <v>43</v>
      </c>
      <c r="C37" s="50">
        <f t="shared" si="1"/>
        <v>56</v>
      </c>
      <c r="D37" s="48">
        <f t="shared" si="2"/>
        <v>28</v>
      </c>
      <c r="E37" s="32">
        <v>28</v>
      </c>
      <c r="F37" s="32">
        <v>0</v>
      </c>
      <c r="G37" s="32">
        <f t="shared" si="3"/>
        <v>28</v>
      </c>
      <c r="H37" s="32">
        <v>28</v>
      </c>
      <c r="I37" s="32">
        <v>0</v>
      </c>
      <c r="J37" s="32">
        <f t="shared" si="4"/>
        <v>0</v>
      </c>
      <c r="K37" s="32">
        <v>0</v>
      </c>
      <c r="L37" s="32">
        <v>0</v>
      </c>
      <c r="M37" s="32">
        <v>0</v>
      </c>
      <c r="N37" s="32">
        <v>0</v>
      </c>
      <c r="O37" s="48">
        <v>250</v>
      </c>
      <c r="P37" s="48">
        <v>312.5</v>
      </c>
      <c r="Q37" s="48">
        <f t="shared" si="5"/>
        <v>14000</v>
      </c>
      <c r="R37" s="48">
        <f t="shared" si="6"/>
        <v>14000</v>
      </c>
      <c r="S37" s="48">
        <f t="shared" si="7"/>
        <v>14000</v>
      </c>
      <c r="T37" s="48">
        <f t="shared" si="8"/>
        <v>0</v>
      </c>
      <c r="U37" s="32">
        <f t="shared" si="9"/>
        <v>0</v>
      </c>
      <c r="V37" s="32">
        <f t="shared" si="10"/>
        <v>0</v>
      </c>
      <c r="W37" s="32">
        <f t="shared" si="11"/>
        <v>0</v>
      </c>
      <c r="X37" s="48">
        <f t="shared" si="12"/>
        <v>14000</v>
      </c>
      <c r="Y37" s="32">
        <v>7000</v>
      </c>
      <c r="Z37" s="69">
        <v>7000</v>
      </c>
      <c r="AA37" s="11"/>
    </row>
    <row r="38" spans="1:27" s="36" customFormat="1" ht="16.5" customHeight="1">
      <c r="A38" s="11">
        <v>30</v>
      </c>
      <c r="B38" s="49" t="s">
        <v>44</v>
      </c>
      <c r="C38" s="50">
        <f t="shared" si="1"/>
        <v>49</v>
      </c>
      <c r="D38" s="48">
        <f t="shared" si="2"/>
        <v>25</v>
      </c>
      <c r="E38" s="32">
        <v>25</v>
      </c>
      <c r="F38" s="32">
        <v>0</v>
      </c>
      <c r="G38" s="32">
        <f t="shared" si="3"/>
        <v>24</v>
      </c>
      <c r="H38" s="32">
        <v>24</v>
      </c>
      <c r="I38" s="32">
        <v>0</v>
      </c>
      <c r="J38" s="32">
        <f t="shared" si="4"/>
        <v>0</v>
      </c>
      <c r="K38" s="32">
        <v>0</v>
      </c>
      <c r="L38" s="32">
        <v>0</v>
      </c>
      <c r="M38" s="32">
        <v>0</v>
      </c>
      <c r="N38" s="32">
        <v>0</v>
      </c>
      <c r="O38" s="48">
        <v>250</v>
      </c>
      <c r="P38" s="48">
        <v>312.5</v>
      </c>
      <c r="Q38" s="48">
        <f t="shared" si="5"/>
        <v>12250</v>
      </c>
      <c r="R38" s="48">
        <f t="shared" si="6"/>
        <v>12250</v>
      </c>
      <c r="S38" s="48">
        <f t="shared" si="7"/>
        <v>12250</v>
      </c>
      <c r="T38" s="48">
        <f t="shared" si="8"/>
        <v>0</v>
      </c>
      <c r="U38" s="32">
        <f t="shared" si="9"/>
        <v>0</v>
      </c>
      <c r="V38" s="32">
        <f t="shared" si="10"/>
        <v>0</v>
      </c>
      <c r="W38" s="32">
        <f t="shared" si="11"/>
        <v>0</v>
      </c>
      <c r="X38" s="48">
        <f t="shared" si="12"/>
        <v>12250</v>
      </c>
      <c r="Y38" s="32">
        <v>6250</v>
      </c>
      <c r="Z38" s="69">
        <v>6000</v>
      </c>
      <c r="AA38" s="11"/>
    </row>
    <row r="39" spans="1:27" s="36" customFormat="1" ht="16.5" customHeight="1">
      <c r="A39" s="11">
        <v>31</v>
      </c>
      <c r="B39" s="49" t="s">
        <v>45</v>
      </c>
      <c r="C39" s="50">
        <f t="shared" si="1"/>
        <v>6</v>
      </c>
      <c r="D39" s="48">
        <f t="shared" si="2"/>
        <v>3</v>
      </c>
      <c r="E39" s="32">
        <v>3</v>
      </c>
      <c r="F39" s="32">
        <v>0</v>
      </c>
      <c r="G39" s="32">
        <f t="shared" si="3"/>
        <v>2</v>
      </c>
      <c r="H39" s="32">
        <v>2</v>
      </c>
      <c r="I39" s="32">
        <v>0</v>
      </c>
      <c r="J39" s="32">
        <f t="shared" si="4"/>
        <v>1</v>
      </c>
      <c r="K39" s="32">
        <v>1</v>
      </c>
      <c r="L39" s="32">
        <v>0</v>
      </c>
      <c r="M39" s="32">
        <v>0</v>
      </c>
      <c r="N39" s="32">
        <v>0</v>
      </c>
      <c r="O39" s="48">
        <v>250</v>
      </c>
      <c r="P39" s="48">
        <v>312.5</v>
      </c>
      <c r="Q39" s="48">
        <f t="shared" si="5"/>
        <v>1500</v>
      </c>
      <c r="R39" s="48">
        <f t="shared" si="6"/>
        <v>1250</v>
      </c>
      <c r="S39" s="48">
        <f t="shared" si="7"/>
        <v>1250</v>
      </c>
      <c r="T39" s="48">
        <f t="shared" si="8"/>
        <v>0</v>
      </c>
      <c r="U39" s="32">
        <f t="shared" si="9"/>
        <v>250</v>
      </c>
      <c r="V39" s="32">
        <f t="shared" si="10"/>
        <v>250</v>
      </c>
      <c r="W39" s="32">
        <f t="shared" si="11"/>
        <v>0</v>
      </c>
      <c r="X39" s="48">
        <f t="shared" si="12"/>
        <v>1500</v>
      </c>
      <c r="Y39" s="32">
        <v>1000</v>
      </c>
      <c r="Z39" s="69">
        <v>500</v>
      </c>
      <c r="AA39" s="11"/>
    </row>
    <row r="40" spans="1:27" s="36" customFormat="1" ht="16.5" customHeight="1">
      <c r="A40" s="11">
        <v>32</v>
      </c>
      <c r="B40" s="49" t="s">
        <v>46</v>
      </c>
      <c r="C40" s="50">
        <f t="shared" si="1"/>
        <v>47</v>
      </c>
      <c r="D40" s="48">
        <f t="shared" si="2"/>
        <v>25</v>
      </c>
      <c r="E40" s="32">
        <v>25</v>
      </c>
      <c r="F40" s="32">
        <v>0</v>
      </c>
      <c r="G40" s="32">
        <f t="shared" si="3"/>
        <v>22</v>
      </c>
      <c r="H40" s="32">
        <v>22</v>
      </c>
      <c r="I40" s="32">
        <v>0</v>
      </c>
      <c r="J40" s="32">
        <f t="shared" si="4"/>
        <v>0</v>
      </c>
      <c r="K40" s="32">
        <v>0</v>
      </c>
      <c r="L40" s="32">
        <v>0</v>
      </c>
      <c r="M40" s="32">
        <v>0</v>
      </c>
      <c r="N40" s="32">
        <v>0</v>
      </c>
      <c r="O40" s="48">
        <v>250</v>
      </c>
      <c r="P40" s="48">
        <v>312.5</v>
      </c>
      <c r="Q40" s="48">
        <f t="shared" si="5"/>
        <v>11750</v>
      </c>
      <c r="R40" s="48">
        <f t="shared" si="6"/>
        <v>11750</v>
      </c>
      <c r="S40" s="48">
        <f t="shared" si="7"/>
        <v>11750</v>
      </c>
      <c r="T40" s="48">
        <f t="shared" si="8"/>
        <v>0</v>
      </c>
      <c r="U40" s="32">
        <f t="shared" si="9"/>
        <v>0</v>
      </c>
      <c r="V40" s="32">
        <f t="shared" si="10"/>
        <v>0</v>
      </c>
      <c r="W40" s="32">
        <f t="shared" si="11"/>
        <v>0</v>
      </c>
      <c r="X40" s="48">
        <f t="shared" si="12"/>
        <v>11750</v>
      </c>
      <c r="Y40" s="32">
        <v>6250</v>
      </c>
      <c r="Z40" s="69">
        <v>5500</v>
      </c>
      <c r="AA40" s="11"/>
    </row>
    <row r="41" spans="1:27" s="36" customFormat="1" ht="16.5" customHeight="1">
      <c r="A41" s="11">
        <v>33</v>
      </c>
      <c r="B41" s="49" t="s">
        <v>47</v>
      </c>
      <c r="C41" s="50">
        <f t="shared" si="1"/>
        <v>11</v>
      </c>
      <c r="D41" s="48">
        <f t="shared" si="2"/>
        <v>6</v>
      </c>
      <c r="E41" s="32">
        <v>6</v>
      </c>
      <c r="F41" s="32">
        <v>0</v>
      </c>
      <c r="G41" s="32">
        <f t="shared" si="3"/>
        <v>5</v>
      </c>
      <c r="H41" s="32">
        <v>5</v>
      </c>
      <c r="I41" s="32">
        <v>0</v>
      </c>
      <c r="J41" s="32">
        <f t="shared" si="4"/>
        <v>0</v>
      </c>
      <c r="K41" s="32">
        <v>0</v>
      </c>
      <c r="L41" s="32">
        <v>0</v>
      </c>
      <c r="M41" s="32">
        <v>0</v>
      </c>
      <c r="N41" s="32">
        <v>0</v>
      </c>
      <c r="O41" s="48">
        <v>250</v>
      </c>
      <c r="P41" s="48">
        <v>312.5</v>
      </c>
      <c r="Q41" s="48">
        <f t="shared" si="5"/>
        <v>2750</v>
      </c>
      <c r="R41" s="48">
        <f t="shared" si="6"/>
        <v>2750</v>
      </c>
      <c r="S41" s="48">
        <f t="shared" si="7"/>
        <v>2750</v>
      </c>
      <c r="T41" s="48">
        <f t="shared" si="8"/>
        <v>0</v>
      </c>
      <c r="U41" s="32">
        <f t="shared" si="9"/>
        <v>0</v>
      </c>
      <c r="V41" s="32">
        <f t="shared" si="10"/>
        <v>0</v>
      </c>
      <c r="W41" s="32">
        <f t="shared" si="11"/>
        <v>0</v>
      </c>
      <c r="X41" s="48">
        <f t="shared" si="12"/>
        <v>2750</v>
      </c>
      <c r="Y41" s="32">
        <v>1500</v>
      </c>
      <c r="Z41" s="69">
        <v>1250</v>
      </c>
      <c r="AA41" s="11"/>
    </row>
    <row r="42" spans="1:27" s="36" customFormat="1" ht="16.5" customHeight="1">
      <c r="A42" s="11">
        <v>34</v>
      </c>
      <c r="B42" s="49" t="s">
        <v>48</v>
      </c>
      <c r="C42" s="50">
        <f t="shared" si="1"/>
        <v>232</v>
      </c>
      <c r="D42" s="48">
        <f t="shared" si="2"/>
        <v>121</v>
      </c>
      <c r="E42" s="32">
        <v>121</v>
      </c>
      <c r="F42" s="32">
        <v>0</v>
      </c>
      <c r="G42" s="32">
        <f t="shared" si="3"/>
        <v>111</v>
      </c>
      <c r="H42" s="32">
        <v>111</v>
      </c>
      <c r="I42" s="32">
        <v>0</v>
      </c>
      <c r="J42" s="32">
        <f t="shared" si="4"/>
        <v>0</v>
      </c>
      <c r="K42" s="32">
        <v>0</v>
      </c>
      <c r="L42" s="32">
        <v>0</v>
      </c>
      <c r="M42" s="32">
        <v>0</v>
      </c>
      <c r="N42" s="32">
        <v>0</v>
      </c>
      <c r="O42" s="48">
        <v>250</v>
      </c>
      <c r="P42" s="48">
        <v>312.5</v>
      </c>
      <c r="Q42" s="48">
        <f t="shared" si="5"/>
        <v>58000</v>
      </c>
      <c r="R42" s="48">
        <f t="shared" si="6"/>
        <v>58000</v>
      </c>
      <c r="S42" s="48">
        <f t="shared" si="7"/>
        <v>58000</v>
      </c>
      <c r="T42" s="48">
        <f t="shared" si="8"/>
        <v>0</v>
      </c>
      <c r="U42" s="32">
        <f t="shared" si="9"/>
        <v>0</v>
      </c>
      <c r="V42" s="32">
        <f t="shared" si="10"/>
        <v>0</v>
      </c>
      <c r="W42" s="32">
        <f t="shared" si="11"/>
        <v>0</v>
      </c>
      <c r="X42" s="48">
        <f t="shared" si="12"/>
        <v>58000</v>
      </c>
      <c r="Y42" s="32">
        <v>30250</v>
      </c>
      <c r="Z42" s="69">
        <v>27750</v>
      </c>
      <c r="AA42" s="11"/>
    </row>
    <row r="43" spans="1:27" s="36" customFormat="1" ht="16.5" customHeight="1">
      <c r="A43" s="11">
        <v>35</v>
      </c>
      <c r="B43" s="49" t="s">
        <v>85</v>
      </c>
      <c r="C43" s="50">
        <f t="shared" si="1"/>
        <v>129</v>
      </c>
      <c r="D43" s="48">
        <f t="shared" si="2"/>
        <v>65</v>
      </c>
      <c r="E43" s="32">
        <v>0</v>
      </c>
      <c r="F43" s="32">
        <v>65</v>
      </c>
      <c r="G43" s="32">
        <f t="shared" si="3"/>
        <v>63</v>
      </c>
      <c r="H43" s="32">
        <v>0</v>
      </c>
      <c r="I43" s="32">
        <v>63</v>
      </c>
      <c r="J43" s="32">
        <f t="shared" si="4"/>
        <v>1</v>
      </c>
      <c r="K43" s="32">
        <v>0</v>
      </c>
      <c r="L43" s="32">
        <v>0</v>
      </c>
      <c r="M43" s="32">
        <v>0</v>
      </c>
      <c r="N43" s="32">
        <v>1</v>
      </c>
      <c r="O43" s="48">
        <v>250</v>
      </c>
      <c r="P43" s="48">
        <v>312.5</v>
      </c>
      <c r="Q43" s="48">
        <f t="shared" si="5"/>
        <v>40312.5</v>
      </c>
      <c r="R43" s="48">
        <f t="shared" si="6"/>
        <v>40000</v>
      </c>
      <c r="S43" s="48">
        <f t="shared" si="7"/>
        <v>0</v>
      </c>
      <c r="T43" s="48">
        <f t="shared" si="8"/>
        <v>40000</v>
      </c>
      <c r="U43" s="32">
        <f t="shared" si="9"/>
        <v>312.5</v>
      </c>
      <c r="V43" s="32">
        <f t="shared" si="10"/>
        <v>0</v>
      </c>
      <c r="W43" s="32">
        <f t="shared" si="11"/>
        <v>312.5</v>
      </c>
      <c r="X43" s="48">
        <f t="shared" si="12"/>
        <v>40312.5</v>
      </c>
      <c r="Y43" s="32">
        <v>20312.5</v>
      </c>
      <c r="Z43" s="69">
        <v>20000</v>
      </c>
      <c r="AA43" s="11"/>
    </row>
    <row r="44" spans="1:27" s="36" customFormat="1" ht="16.5" customHeight="1">
      <c r="A44" s="11">
        <v>36</v>
      </c>
      <c r="B44" s="49" t="s">
        <v>86</v>
      </c>
      <c r="C44" s="50">
        <f t="shared" si="1"/>
        <v>21</v>
      </c>
      <c r="D44" s="48">
        <f t="shared" si="2"/>
        <v>10</v>
      </c>
      <c r="E44" s="32">
        <v>0</v>
      </c>
      <c r="F44" s="32">
        <v>10</v>
      </c>
      <c r="G44" s="32">
        <f t="shared" si="3"/>
        <v>11</v>
      </c>
      <c r="H44" s="32">
        <v>0</v>
      </c>
      <c r="I44" s="32">
        <v>11</v>
      </c>
      <c r="J44" s="32">
        <f t="shared" si="4"/>
        <v>0</v>
      </c>
      <c r="K44" s="32">
        <v>0</v>
      </c>
      <c r="L44" s="32">
        <v>0</v>
      </c>
      <c r="M44" s="32">
        <v>0</v>
      </c>
      <c r="N44" s="32">
        <v>0</v>
      </c>
      <c r="O44" s="48">
        <v>250</v>
      </c>
      <c r="P44" s="48">
        <v>312.5</v>
      </c>
      <c r="Q44" s="48">
        <f t="shared" si="5"/>
        <v>6562.5</v>
      </c>
      <c r="R44" s="48">
        <f t="shared" si="6"/>
        <v>6562.5</v>
      </c>
      <c r="S44" s="48">
        <f t="shared" si="7"/>
        <v>0</v>
      </c>
      <c r="T44" s="48">
        <f t="shared" si="8"/>
        <v>6562.5</v>
      </c>
      <c r="U44" s="32">
        <f t="shared" si="9"/>
        <v>0</v>
      </c>
      <c r="V44" s="32">
        <f t="shared" si="10"/>
        <v>0</v>
      </c>
      <c r="W44" s="32">
        <f t="shared" si="11"/>
        <v>0</v>
      </c>
      <c r="X44" s="48">
        <f t="shared" si="12"/>
        <v>6562.5</v>
      </c>
      <c r="Y44" s="32">
        <v>3125</v>
      </c>
      <c r="Z44" s="69">
        <v>3437.5</v>
      </c>
      <c r="AA44" s="11"/>
    </row>
    <row r="45" spans="1:27" s="36" customFormat="1" ht="16.5" customHeight="1">
      <c r="A45" s="11">
        <v>37</v>
      </c>
      <c r="B45" s="49" t="s">
        <v>49</v>
      </c>
      <c r="C45" s="50">
        <f t="shared" si="1"/>
        <v>11</v>
      </c>
      <c r="D45" s="48">
        <f t="shared" si="2"/>
        <v>4</v>
      </c>
      <c r="E45" s="32">
        <v>4</v>
      </c>
      <c r="F45" s="32">
        <v>0</v>
      </c>
      <c r="G45" s="32">
        <f t="shared" si="3"/>
        <v>7</v>
      </c>
      <c r="H45" s="32">
        <v>7</v>
      </c>
      <c r="I45" s="32">
        <v>0</v>
      </c>
      <c r="J45" s="32">
        <f t="shared" si="4"/>
        <v>0</v>
      </c>
      <c r="K45" s="32">
        <v>0</v>
      </c>
      <c r="L45" s="32">
        <v>0</v>
      </c>
      <c r="M45" s="32">
        <v>0</v>
      </c>
      <c r="N45" s="32">
        <v>0</v>
      </c>
      <c r="O45" s="48">
        <v>250</v>
      </c>
      <c r="P45" s="48">
        <v>312.5</v>
      </c>
      <c r="Q45" s="48">
        <f t="shared" si="5"/>
        <v>2750</v>
      </c>
      <c r="R45" s="48">
        <f t="shared" si="6"/>
        <v>2750</v>
      </c>
      <c r="S45" s="48">
        <f t="shared" si="7"/>
        <v>2750</v>
      </c>
      <c r="T45" s="48">
        <f t="shared" si="8"/>
        <v>0</v>
      </c>
      <c r="U45" s="32">
        <f t="shared" si="9"/>
        <v>0</v>
      </c>
      <c r="V45" s="32">
        <f t="shared" si="10"/>
        <v>0</v>
      </c>
      <c r="W45" s="32">
        <f t="shared" si="11"/>
        <v>0</v>
      </c>
      <c r="X45" s="48">
        <f t="shared" si="12"/>
        <v>2750</v>
      </c>
      <c r="Y45" s="32">
        <v>1000</v>
      </c>
      <c r="Z45" s="69">
        <v>1750</v>
      </c>
      <c r="AA45" s="11"/>
    </row>
    <row r="46" spans="1:27" s="36" customFormat="1" ht="16.5" customHeight="1">
      <c r="A46" s="11">
        <v>38</v>
      </c>
      <c r="B46" s="49" t="s">
        <v>50</v>
      </c>
      <c r="C46" s="50">
        <f t="shared" si="1"/>
        <v>181</v>
      </c>
      <c r="D46" s="48">
        <f t="shared" si="2"/>
        <v>101</v>
      </c>
      <c r="E46" s="32">
        <v>101</v>
      </c>
      <c r="F46" s="32">
        <v>0</v>
      </c>
      <c r="G46" s="32">
        <f t="shared" si="3"/>
        <v>80</v>
      </c>
      <c r="H46" s="32">
        <v>80</v>
      </c>
      <c r="I46" s="32">
        <v>0</v>
      </c>
      <c r="J46" s="32">
        <f t="shared" si="4"/>
        <v>0</v>
      </c>
      <c r="K46" s="32">
        <v>0</v>
      </c>
      <c r="L46" s="32">
        <v>0</v>
      </c>
      <c r="M46" s="32">
        <v>0</v>
      </c>
      <c r="N46" s="32">
        <v>0</v>
      </c>
      <c r="O46" s="48">
        <v>250</v>
      </c>
      <c r="P46" s="48">
        <v>312.5</v>
      </c>
      <c r="Q46" s="48">
        <f t="shared" si="5"/>
        <v>45250</v>
      </c>
      <c r="R46" s="48">
        <f t="shared" si="6"/>
        <v>45250</v>
      </c>
      <c r="S46" s="48">
        <f t="shared" si="7"/>
        <v>45250</v>
      </c>
      <c r="T46" s="48">
        <f t="shared" si="8"/>
        <v>0</v>
      </c>
      <c r="U46" s="32">
        <f t="shared" si="9"/>
        <v>0</v>
      </c>
      <c r="V46" s="32">
        <f t="shared" si="10"/>
        <v>0</v>
      </c>
      <c r="W46" s="32">
        <f t="shared" si="11"/>
        <v>0</v>
      </c>
      <c r="X46" s="48">
        <f t="shared" si="12"/>
        <v>45250</v>
      </c>
      <c r="Y46" s="32">
        <v>25250</v>
      </c>
      <c r="Z46" s="69">
        <v>20000</v>
      </c>
      <c r="AA46" s="11"/>
    </row>
    <row r="47" spans="1:27" s="36" customFormat="1" ht="16.5" customHeight="1">
      <c r="A47" s="11">
        <v>39</v>
      </c>
      <c r="B47" s="49" t="s">
        <v>51</v>
      </c>
      <c r="C47" s="50">
        <f t="shared" si="1"/>
        <v>123</v>
      </c>
      <c r="D47" s="48">
        <f t="shared" si="2"/>
        <v>67</v>
      </c>
      <c r="E47" s="32">
        <v>67</v>
      </c>
      <c r="F47" s="32">
        <v>0</v>
      </c>
      <c r="G47" s="32">
        <f t="shared" si="3"/>
        <v>56</v>
      </c>
      <c r="H47" s="32">
        <v>56</v>
      </c>
      <c r="I47" s="32">
        <v>0</v>
      </c>
      <c r="J47" s="32">
        <f t="shared" si="4"/>
        <v>0</v>
      </c>
      <c r="K47" s="32">
        <v>0</v>
      </c>
      <c r="L47" s="32">
        <v>0</v>
      </c>
      <c r="M47" s="32">
        <v>0</v>
      </c>
      <c r="N47" s="32">
        <v>0</v>
      </c>
      <c r="O47" s="48">
        <v>250</v>
      </c>
      <c r="P47" s="48">
        <v>312.5</v>
      </c>
      <c r="Q47" s="48">
        <f t="shared" si="5"/>
        <v>30750</v>
      </c>
      <c r="R47" s="48">
        <f t="shared" si="6"/>
        <v>30750</v>
      </c>
      <c r="S47" s="48">
        <f t="shared" si="7"/>
        <v>30750</v>
      </c>
      <c r="T47" s="48">
        <f t="shared" si="8"/>
        <v>0</v>
      </c>
      <c r="U47" s="32">
        <f t="shared" si="9"/>
        <v>0</v>
      </c>
      <c r="V47" s="32">
        <f t="shared" si="10"/>
        <v>0</v>
      </c>
      <c r="W47" s="32">
        <f t="shared" si="11"/>
        <v>0</v>
      </c>
      <c r="X47" s="48">
        <f t="shared" si="12"/>
        <v>30750</v>
      </c>
      <c r="Y47" s="32">
        <v>16750</v>
      </c>
      <c r="Z47" s="69">
        <v>14000</v>
      </c>
      <c r="AA47" s="11"/>
    </row>
    <row r="48" spans="1:27" s="36" customFormat="1" ht="16.5" customHeight="1">
      <c r="A48" s="11">
        <v>40</v>
      </c>
      <c r="B48" s="49" t="s">
        <v>87</v>
      </c>
      <c r="C48" s="50">
        <f t="shared" si="1"/>
        <v>106</v>
      </c>
      <c r="D48" s="48">
        <f t="shared" si="2"/>
        <v>59</v>
      </c>
      <c r="E48" s="32">
        <v>0</v>
      </c>
      <c r="F48" s="32">
        <v>59</v>
      </c>
      <c r="G48" s="32">
        <f t="shared" si="3"/>
        <v>46</v>
      </c>
      <c r="H48" s="32">
        <v>0</v>
      </c>
      <c r="I48" s="32">
        <v>46</v>
      </c>
      <c r="J48" s="32">
        <f t="shared" si="4"/>
        <v>1</v>
      </c>
      <c r="K48" s="32">
        <v>0</v>
      </c>
      <c r="L48" s="32">
        <v>1</v>
      </c>
      <c r="M48" s="32">
        <v>0</v>
      </c>
      <c r="N48" s="32">
        <v>0</v>
      </c>
      <c r="O48" s="48">
        <v>250</v>
      </c>
      <c r="P48" s="48">
        <v>312.5</v>
      </c>
      <c r="Q48" s="48">
        <f t="shared" si="5"/>
        <v>33125</v>
      </c>
      <c r="R48" s="48">
        <f t="shared" si="6"/>
        <v>32812.5</v>
      </c>
      <c r="S48" s="48">
        <f t="shared" si="7"/>
        <v>0</v>
      </c>
      <c r="T48" s="48">
        <f t="shared" si="8"/>
        <v>32812.5</v>
      </c>
      <c r="U48" s="32">
        <f t="shared" si="9"/>
        <v>312.5</v>
      </c>
      <c r="V48" s="32">
        <f t="shared" si="10"/>
        <v>0</v>
      </c>
      <c r="W48" s="32">
        <f t="shared" si="11"/>
        <v>312.5</v>
      </c>
      <c r="X48" s="48">
        <f t="shared" si="12"/>
        <v>33125</v>
      </c>
      <c r="Y48" s="32">
        <v>18750</v>
      </c>
      <c r="Z48" s="69">
        <v>14375</v>
      </c>
      <c r="AA48" s="11"/>
    </row>
    <row r="49" spans="1:27" s="36" customFormat="1" ht="16.5" customHeight="1">
      <c r="A49" s="11">
        <v>41</v>
      </c>
      <c r="B49" s="49" t="s">
        <v>52</v>
      </c>
      <c r="C49" s="50">
        <f t="shared" si="1"/>
        <v>53</v>
      </c>
      <c r="D49" s="48">
        <f t="shared" si="2"/>
        <v>30</v>
      </c>
      <c r="E49" s="32">
        <v>30</v>
      </c>
      <c r="F49" s="32">
        <v>0</v>
      </c>
      <c r="G49" s="32">
        <f t="shared" si="3"/>
        <v>23</v>
      </c>
      <c r="H49" s="32">
        <v>23</v>
      </c>
      <c r="I49" s="32">
        <v>0</v>
      </c>
      <c r="J49" s="32">
        <f t="shared" si="4"/>
        <v>0</v>
      </c>
      <c r="K49" s="32">
        <v>0</v>
      </c>
      <c r="L49" s="32">
        <v>0</v>
      </c>
      <c r="M49" s="32">
        <v>0</v>
      </c>
      <c r="N49" s="32">
        <v>0</v>
      </c>
      <c r="O49" s="48">
        <v>250</v>
      </c>
      <c r="P49" s="48">
        <v>312.5</v>
      </c>
      <c r="Q49" s="48">
        <f t="shared" si="5"/>
        <v>13250</v>
      </c>
      <c r="R49" s="48">
        <f t="shared" si="6"/>
        <v>13250</v>
      </c>
      <c r="S49" s="48">
        <f t="shared" si="7"/>
        <v>13250</v>
      </c>
      <c r="T49" s="48">
        <f t="shared" si="8"/>
        <v>0</v>
      </c>
      <c r="U49" s="32">
        <f t="shared" si="9"/>
        <v>0</v>
      </c>
      <c r="V49" s="32">
        <f t="shared" si="10"/>
        <v>0</v>
      </c>
      <c r="W49" s="32">
        <f t="shared" si="11"/>
        <v>0</v>
      </c>
      <c r="X49" s="48">
        <f t="shared" si="12"/>
        <v>13250</v>
      </c>
      <c r="Y49" s="32">
        <v>7500</v>
      </c>
      <c r="Z49" s="69">
        <v>5750</v>
      </c>
      <c r="AA49" s="11"/>
    </row>
    <row r="50" spans="1:27" s="36" customFormat="1" ht="16.5" customHeight="1">
      <c r="A50" s="11">
        <v>42</v>
      </c>
      <c r="B50" s="49" t="s">
        <v>53</v>
      </c>
      <c r="C50" s="50">
        <f t="shared" si="1"/>
        <v>102</v>
      </c>
      <c r="D50" s="48">
        <f t="shared" si="2"/>
        <v>55</v>
      </c>
      <c r="E50" s="32">
        <v>55</v>
      </c>
      <c r="F50" s="32">
        <v>0</v>
      </c>
      <c r="G50" s="32">
        <f t="shared" si="3"/>
        <v>46</v>
      </c>
      <c r="H50" s="32">
        <v>46</v>
      </c>
      <c r="I50" s="32">
        <v>0</v>
      </c>
      <c r="J50" s="32">
        <f t="shared" si="4"/>
        <v>1</v>
      </c>
      <c r="K50" s="32">
        <v>1</v>
      </c>
      <c r="L50" s="32">
        <v>0</v>
      </c>
      <c r="M50" s="32">
        <v>0</v>
      </c>
      <c r="N50" s="32">
        <v>0</v>
      </c>
      <c r="O50" s="48">
        <v>250</v>
      </c>
      <c r="P50" s="48">
        <v>312.5</v>
      </c>
      <c r="Q50" s="48">
        <f t="shared" si="5"/>
        <v>25500</v>
      </c>
      <c r="R50" s="48">
        <f t="shared" si="6"/>
        <v>25250</v>
      </c>
      <c r="S50" s="48">
        <f t="shared" si="7"/>
        <v>25250</v>
      </c>
      <c r="T50" s="48">
        <f t="shared" si="8"/>
        <v>0</v>
      </c>
      <c r="U50" s="32">
        <f t="shared" si="9"/>
        <v>250</v>
      </c>
      <c r="V50" s="32">
        <f t="shared" si="10"/>
        <v>250</v>
      </c>
      <c r="W50" s="32">
        <f t="shared" si="11"/>
        <v>0</v>
      </c>
      <c r="X50" s="48">
        <f t="shared" si="12"/>
        <v>25500</v>
      </c>
      <c r="Y50" s="32">
        <v>14000</v>
      </c>
      <c r="Z50" s="69">
        <v>11500</v>
      </c>
      <c r="AA50" s="11"/>
    </row>
    <row r="51" spans="1:27" s="36" customFormat="1" ht="16.5" customHeight="1">
      <c r="A51" s="11">
        <v>43</v>
      </c>
      <c r="B51" s="49" t="s">
        <v>54</v>
      </c>
      <c r="C51" s="50">
        <f t="shared" si="1"/>
        <v>117</v>
      </c>
      <c r="D51" s="48">
        <f t="shared" si="2"/>
        <v>60</v>
      </c>
      <c r="E51" s="32">
        <v>53</v>
      </c>
      <c r="F51" s="32">
        <v>7</v>
      </c>
      <c r="G51" s="32">
        <f t="shared" si="3"/>
        <v>57</v>
      </c>
      <c r="H51" s="32">
        <v>51</v>
      </c>
      <c r="I51" s="32">
        <v>6</v>
      </c>
      <c r="J51" s="32">
        <f t="shared" si="4"/>
        <v>0</v>
      </c>
      <c r="K51" s="32">
        <v>0</v>
      </c>
      <c r="L51" s="32">
        <v>0</v>
      </c>
      <c r="M51" s="32">
        <v>0</v>
      </c>
      <c r="N51" s="32">
        <v>0</v>
      </c>
      <c r="O51" s="48">
        <v>250</v>
      </c>
      <c r="P51" s="48">
        <v>312.5</v>
      </c>
      <c r="Q51" s="48">
        <f t="shared" si="5"/>
        <v>30062.5</v>
      </c>
      <c r="R51" s="48">
        <f t="shared" si="6"/>
        <v>30062.5</v>
      </c>
      <c r="S51" s="48">
        <f t="shared" si="7"/>
        <v>26000</v>
      </c>
      <c r="T51" s="48">
        <f t="shared" si="8"/>
        <v>4062.5</v>
      </c>
      <c r="U51" s="32">
        <f t="shared" si="9"/>
        <v>0</v>
      </c>
      <c r="V51" s="32">
        <f t="shared" si="10"/>
        <v>0</v>
      </c>
      <c r="W51" s="32">
        <f t="shared" si="11"/>
        <v>0</v>
      </c>
      <c r="X51" s="48">
        <f t="shared" si="12"/>
        <v>30062.5</v>
      </c>
      <c r="Y51" s="32">
        <v>15437.5</v>
      </c>
      <c r="Z51" s="69">
        <v>14625</v>
      </c>
      <c r="AA51" s="11"/>
    </row>
    <row r="52" spans="1:27" s="36" customFormat="1" ht="16.5" customHeight="1">
      <c r="A52" s="11">
        <v>44</v>
      </c>
      <c r="B52" s="49" t="s">
        <v>55</v>
      </c>
      <c r="C52" s="50">
        <f t="shared" si="1"/>
        <v>66</v>
      </c>
      <c r="D52" s="48">
        <f t="shared" si="2"/>
        <v>39</v>
      </c>
      <c r="E52" s="32">
        <v>39</v>
      </c>
      <c r="F52" s="32">
        <v>0</v>
      </c>
      <c r="G52" s="32">
        <f t="shared" si="3"/>
        <v>27</v>
      </c>
      <c r="H52" s="32">
        <v>27</v>
      </c>
      <c r="I52" s="32">
        <v>0</v>
      </c>
      <c r="J52" s="32">
        <f t="shared" si="4"/>
        <v>0</v>
      </c>
      <c r="K52" s="32">
        <v>0</v>
      </c>
      <c r="L52" s="32">
        <v>0</v>
      </c>
      <c r="M52" s="32">
        <v>0</v>
      </c>
      <c r="N52" s="32">
        <v>0</v>
      </c>
      <c r="O52" s="48">
        <v>250</v>
      </c>
      <c r="P52" s="48">
        <v>312.5</v>
      </c>
      <c r="Q52" s="48">
        <f t="shared" si="5"/>
        <v>16500</v>
      </c>
      <c r="R52" s="48">
        <f t="shared" si="6"/>
        <v>16500</v>
      </c>
      <c r="S52" s="48">
        <f t="shared" si="7"/>
        <v>16500</v>
      </c>
      <c r="T52" s="48">
        <f t="shared" si="8"/>
        <v>0</v>
      </c>
      <c r="U52" s="32">
        <f t="shared" si="9"/>
        <v>0</v>
      </c>
      <c r="V52" s="32">
        <f t="shared" si="10"/>
        <v>0</v>
      </c>
      <c r="W52" s="32">
        <f t="shared" si="11"/>
        <v>0</v>
      </c>
      <c r="X52" s="48">
        <f t="shared" si="12"/>
        <v>16500</v>
      </c>
      <c r="Y52" s="32">
        <v>9750</v>
      </c>
      <c r="Z52" s="69">
        <v>6750</v>
      </c>
      <c r="AA52" s="11"/>
    </row>
    <row r="53" spans="1:27" s="36" customFormat="1" ht="16.5" customHeight="1">
      <c r="A53" s="11">
        <v>45</v>
      </c>
      <c r="B53" s="49" t="s">
        <v>56</v>
      </c>
      <c r="C53" s="50">
        <f t="shared" si="1"/>
        <v>79</v>
      </c>
      <c r="D53" s="48">
        <f t="shared" si="2"/>
        <v>39</v>
      </c>
      <c r="E53" s="32">
        <v>39</v>
      </c>
      <c r="F53" s="32">
        <v>0</v>
      </c>
      <c r="G53" s="32">
        <f t="shared" si="3"/>
        <v>40</v>
      </c>
      <c r="H53" s="32">
        <v>40</v>
      </c>
      <c r="I53" s="32">
        <v>0</v>
      </c>
      <c r="J53" s="32">
        <f t="shared" si="4"/>
        <v>0</v>
      </c>
      <c r="K53" s="32">
        <v>0</v>
      </c>
      <c r="L53" s="32">
        <v>0</v>
      </c>
      <c r="M53" s="32">
        <v>0</v>
      </c>
      <c r="N53" s="32">
        <v>0</v>
      </c>
      <c r="O53" s="48">
        <v>250</v>
      </c>
      <c r="P53" s="48">
        <v>312.5</v>
      </c>
      <c r="Q53" s="48">
        <f t="shared" si="5"/>
        <v>19750</v>
      </c>
      <c r="R53" s="48">
        <f t="shared" si="6"/>
        <v>19750</v>
      </c>
      <c r="S53" s="48">
        <f t="shared" si="7"/>
        <v>19750</v>
      </c>
      <c r="T53" s="48">
        <f t="shared" si="8"/>
        <v>0</v>
      </c>
      <c r="U53" s="32">
        <f t="shared" si="9"/>
        <v>0</v>
      </c>
      <c r="V53" s="32">
        <f t="shared" si="10"/>
        <v>0</v>
      </c>
      <c r="W53" s="32">
        <f t="shared" si="11"/>
        <v>0</v>
      </c>
      <c r="X53" s="48">
        <f t="shared" si="12"/>
        <v>19750</v>
      </c>
      <c r="Y53" s="32">
        <v>9750</v>
      </c>
      <c r="Z53" s="69">
        <v>10000</v>
      </c>
      <c r="AA53" s="11"/>
    </row>
    <row r="54" spans="1:27" s="36" customFormat="1" ht="16.5" customHeight="1">
      <c r="A54" s="11">
        <v>46</v>
      </c>
      <c r="B54" s="49" t="s">
        <v>58</v>
      </c>
      <c r="C54" s="50">
        <f t="shared" si="1"/>
        <v>106</v>
      </c>
      <c r="D54" s="48">
        <f t="shared" si="2"/>
        <v>49</v>
      </c>
      <c r="E54" s="32">
        <v>48</v>
      </c>
      <c r="F54" s="32">
        <v>1</v>
      </c>
      <c r="G54" s="32">
        <f t="shared" si="3"/>
        <v>57</v>
      </c>
      <c r="H54" s="32">
        <v>57</v>
      </c>
      <c r="I54" s="32">
        <v>0</v>
      </c>
      <c r="J54" s="32">
        <f t="shared" si="4"/>
        <v>0</v>
      </c>
      <c r="K54" s="32">
        <v>0</v>
      </c>
      <c r="L54" s="32">
        <v>0</v>
      </c>
      <c r="M54" s="32">
        <v>0</v>
      </c>
      <c r="N54" s="32">
        <v>0</v>
      </c>
      <c r="O54" s="48">
        <v>250</v>
      </c>
      <c r="P54" s="48">
        <v>312.5</v>
      </c>
      <c r="Q54" s="48">
        <f t="shared" si="5"/>
        <v>26562.5</v>
      </c>
      <c r="R54" s="48">
        <f t="shared" si="6"/>
        <v>26562.5</v>
      </c>
      <c r="S54" s="48">
        <f t="shared" si="7"/>
        <v>26250</v>
      </c>
      <c r="T54" s="48">
        <f t="shared" si="8"/>
        <v>312.5</v>
      </c>
      <c r="U54" s="32">
        <f t="shared" si="9"/>
        <v>0</v>
      </c>
      <c r="V54" s="32">
        <f t="shared" si="10"/>
        <v>0</v>
      </c>
      <c r="W54" s="32">
        <f t="shared" si="11"/>
        <v>0</v>
      </c>
      <c r="X54" s="48">
        <f t="shared" si="12"/>
        <v>26562.5</v>
      </c>
      <c r="Y54" s="32">
        <v>12312.5</v>
      </c>
      <c r="Z54" s="69">
        <v>14250</v>
      </c>
      <c r="AA54" s="11"/>
    </row>
    <row r="55" spans="1:27" s="36" customFormat="1" ht="16.5" customHeight="1">
      <c r="A55" s="11">
        <v>47</v>
      </c>
      <c r="B55" s="49" t="s">
        <v>59</v>
      </c>
      <c r="C55" s="50">
        <f t="shared" si="1"/>
        <v>149</v>
      </c>
      <c r="D55" s="48">
        <f t="shared" si="2"/>
        <v>79</v>
      </c>
      <c r="E55" s="32">
        <v>79</v>
      </c>
      <c r="F55" s="32">
        <v>0</v>
      </c>
      <c r="G55" s="32">
        <f t="shared" si="3"/>
        <v>70</v>
      </c>
      <c r="H55" s="32">
        <v>70</v>
      </c>
      <c r="I55" s="32">
        <v>0</v>
      </c>
      <c r="J55" s="32">
        <f t="shared" si="4"/>
        <v>0</v>
      </c>
      <c r="K55" s="32">
        <v>0</v>
      </c>
      <c r="L55" s="32">
        <v>0</v>
      </c>
      <c r="M55" s="32">
        <v>0</v>
      </c>
      <c r="N55" s="32">
        <v>0</v>
      </c>
      <c r="O55" s="48">
        <v>250</v>
      </c>
      <c r="P55" s="48">
        <v>312.5</v>
      </c>
      <c r="Q55" s="48">
        <f t="shared" si="5"/>
        <v>37250</v>
      </c>
      <c r="R55" s="48">
        <f t="shared" si="6"/>
        <v>37250</v>
      </c>
      <c r="S55" s="48">
        <f t="shared" si="7"/>
        <v>37250</v>
      </c>
      <c r="T55" s="48">
        <f t="shared" si="8"/>
        <v>0</v>
      </c>
      <c r="U55" s="32">
        <f t="shared" si="9"/>
        <v>0</v>
      </c>
      <c r="V55" s="32">
        <f t="shared" si="10"/>
        <v>0</v>
      </c>
      <c r="W55" s="32">
        <f t="shared" si="11"/>
        <v>0</v>
      </c>
      <c r="X55" s="48">
        <f t="shared" si="12"/>
        <v>37250</v>
      </c>
      <c r="Y55" s="32">
        <v>19750</v>
      </c>
      <c r="Z55" s="69">
        <v>17500</v>
      </c>
      <c r="AA55" s="11"/>
    </row>
    <row r="56" spans="1:27" s="36" customFormat="1" ht="16.5" customHeight="1">
      <c r="A56" s="11">
        <v>48</v>
      </c>
      <c r="B56" s="49" t="s">
        <v>91</v>
      </c>
      <c r="C56" s="50">
        <f t="shared" si="1"/>
        <v>44</v>
      </c>
      <c r="D56" s="48">
        <f t="shared" si="2"/>
        <v>21</v>
      </c>
      <c r="E56" s="32">
        <v>0</v>
      </c>
      <c r="F56" s="32">
        <v>21</v>
      </c>
      <c r="G56" s="32">
        <f t="shared" si="3"/>
        <v>23</v>
      </c>
      <c r="H56" s="32">
        <v>0</v>
      </c>
      <c r="I56" s="32">
        <v>23</v>
      </c>
      <c r="J56" s="32">
        <f t="shared" si="4"/>
        <v>0</v>
      </c>
      <c r="K56" s="32">
        <v>0</v>
      </c>
      <c r="L56" s="32">
        <v>0</v>
      </c>
      <c r="M56" s="32">
        <v>0</v>
      </c>
      <c r="N56" s="32">
        <v>0</v>
      </c>
      <c r="O56" s="48">
        <v>250</v>
      </c>
      <c r="P56" s="48">
        <v>312.5</v>
      </c>
      <c r="Q56" s="48">
        <f t="shared" si="5"/>
        <v>13750</v>
      </c>
      <c r="R56" s="48">
        <f t="shared" si="6"/>
        <v>13750</v>
      </c>
      <c r="S56" s="48">
        <f t="shared" si="7"/>
        <v>0</v>
      </c>
      <c r="T56" s="48">
        <f t="shared" si="8"/>
        <v>13750</v>
      </c>
      <c r="U56" s="32">
        <f t="shared" si="9"/>
        <v>0</v>
      </c>
      <c r="V56" s="32">
        <f t="shared" si="10"/>
        <v>0</v>
      </c>
      <c r="W56" s="32">
        <f t="shared" si="11"/>
        <v>0</v>
      </c>
      <c r="X56" s="48">
        <f t="shared" si="12"/>
        <v>13750</v>
      </c>
      <c r="Y56" s="32">
        <v>6562.5</v>
      </c>
      <c r="Z56" s="69">
        <v>7187.5</v>
      </c>
      <c r="AA56" s="11"/>
    </row>
    <row r="57" spans="1:27" s="36" customFormat="1" ht="16.5" customHeight="1">
      <c r="A57" s="11">
        <v>49</v>
      </c>
      <c r="B57" s="49" t="s">
        <v>60</v>
      </c>
      <c r="C57" s="50">
        <f t="shared" si="1"/>
        <v>101</v>
      </c>
      <c r="D57" s="48">
        <f t="shared" si="2"/>
        <v>54</v>
      </c>
      <c r="E57" s="32">
        <v>54</v>
      </c>
      <c r="F57" s="32">
        <v>0</v>
      </c>
      <c r="G57" s="32">
        <f t="shared" si="3"/>
        <v>46</v>
      </c>
      <c r="H57" s="32">
        <v>46</v>
      </c>
      <c r="I57" s="32">
        <v>0</v>
      </c>
      <c r="J57" s="32">
        <f t="shared" si="4"/>
        <v>1</v>
      </c>
      <c r="K57" s="32">
        <v>1</v>
      </c>
      <c r="L57" s="32">
        <v>0</v>
      </c>
      <c r="M57" s="32">
        <v>0</v>
      </c>
      <c r="N57" s="32">
        <v>0</v>
      </c>
      <c r="O57" s="48">
        <v>250</v>
      </c>
      <c r="P57" s="48">
        <v>312.5</v>
      </c>
      <c r="Q57" s="48">
        <f t="shared" si="5"/>
        <v>25250</v>
      </c>
      <c r="R57" s="48">
        <f t="shared" si="6"/>
        <v>25000</v>
      </c>
      <c r="S57" s="48">
        <f t="shared" si="7"/>
        <v>25000</v>
      </c>
      <c r="T57" s="48">
        <f t="shared" si="8"/>
        <v>0</v>
      </c>
      <c r="U57" s="32">
        <f t="shared" si="9"/>
        <v>250</v>
      </c>
      <c r="V57" s="32">
        <f t="shared" si="10"/>
        <v>250</v>
      </c>
      <c r="W57" s="32">
        <f t="shared" si="11"/>
        <v>0</v>
      </c>
      <c r="X57" s="48">
        <f t="shared" si="12"/>
        <v>25250</v>
      </c>
      <c r="Y57" s="32">
        <v>13750</v>
      </c>
      <c r="Z57" s="69">
        <v>11500</v>
      </c>
      <c r="AA57" s="11"/>
    </row>
    <row r="58" spans="1:27" s="36" customFormat="1" ht="16.5" customHeight="1">
      <c r="A58" s="11">
        <v>50</v>
      </c>
      <c r="B58" s="49" t="s">
        <v>61</v>
      </c>
      <c r="C58" s="50">
        <f t="shared" si="1"/>
        <v>135</v>
      </c>
      <c r="D58" s="48">
        <f t="shared" si="2"/>
        <v>66</v>
      </c>
      <c r="E58" s="32">
        <v>66</v>
      </c>
      <c r="F58" s="32">
        <v>0</v>
      </c>
      <c r="G58" s="32">
        <f t="shared" si="3"/>
        <v>69</v>
      </c>
      <c r="H58" s="32">
        <v>69</v>
      </c>
      <c r="I58" s="32">
        <v>0</v>
      </c>
      <c r="J58" s="32">
        <f t="shared" si="4"/>
        <v>0</v>
      </c>
      <c r="K58" s="32">
        <v>0</v>
      </c>
      <c r="L58" s="32">
        <v>0</v>
      </c>
      <c r="M58" s="32">
        <v>0</v>
      </c>
      <c r="N58" s="32">
        <v>0</v>
      </c>
      <c r="O58" s="48">
        <v>250</v>
      </c>
      <c r="P58" s="48">
        <v>312.5</v>
      </c>
      <c r="Q58" s="48">
        <f t="shared" si="5"/>
        <v>33750</v>
      </c>
      <c r="R58" s="48">
        <f t="shared" si="6"/>
        <v>33750</v>
      </c>
      <c r="S58" s="48">
        <f t="shared" si="7"/>
        <v>33750</v>
      </c>
      <c r="T58" s="48">
        <f t="shared" si="8"/>
        <v>0</v>
      </c>
      <c r="U58" s="32">
        <f t="shared" si="9"/>
        <v>0</v>
      </c>
      <c r="V58" s="32">
        <f t="shared" si="10"/>
        <v>0</v>
      </c>
      <c r="W58" s="32">
        <f t="shared" si="11"/>
        <v>0</v>
      </c>
      <c r="X58" s="48">
        <f t="shared" si="12"/>
        <v>33750</v>
      </c>
      <c r="Y58" s="32">
        <v>16500</v>
      </c>
      <c r="Z58" s="69">
        <v>17250</v>
      </c>
      <c r="AA58" s="11"/>
    </row>
    <row r="59" spans="1:27" s="36" customFormat="1" ht="16.5" customHeight="1">
      <c r="A59" s="11">
        <v>51</v>
      </c>
      <c r="B59" s="49" t="s">
        <v>92</v>
      </c>
      <c r="C59" s="50">
        <f t="shared" si="1"/>
        <v>51</v>
      </c>
      <c r="D59" s="48">
        <f t="shared" si="2"/>
        <v>27</v>
      </c>
      <c r="E59" s="32">
        <v>0</v>
      </c>
      <c r="F59" s="32">
        <v>27</v>
      </c>
      <c r="G59" s="32">
        <f t="shared" si="3"/>
        <v>24</v>
      </c>
      <c r="H59" s="32">
        <v>0</v>
      </c>
      <c r="I59" s="32">
        <v>24</v>
      </c>
      <c r="J59" s="32">
        <f t="shared" si="4"/>
        <v>0</v>
      </c>
      <c r="K59" s="32">
        <v>0</v>
      </c>
      <c r="L59" s="32">
        <v>0</v>
      </c>
      <c r="M59" s="32">
        <v>0</v>
      </c>
      <c r="N59" s="32">
        <v>0</v>
      </c>
      <c r="O59" s="48">
        <v>250</v>
      </c>
      <c r="P59" s="48">
        <v>312.5</v>
      </c>
      <c r="Q59" s="48">
        <f t="shared" si="5"/>
        <v>15937.5</v>
      </c>
      <c r="R59" s="48">
        <f t="shared" si="6"/>
        <v>15937.5</v>
      </c>
      <c r="S59" s="48">
        <f t="shared" si="7"/>
        <v>0</v>
      </c>
      <c r="T59" s="48">
        <f t="shared" si="8"/>
        <v>15937.5</v>
      </c>
      <c r="U59" s="32">
        <f t="shared" si="9"/>
        <v>0</v>
      </c>
      <c r="V59" s="32">
        <f t="shared" si="10"/>
        <v>0</v>
      </c>
      <c r="W59" s="32">
        <f t="shared" si="11"/>
        <v>0</v>
      </c>
      <c r="X59" s="48">
        <f t="shared" si="12"/>
        <v>15937.5</v>
      </c>
      <c r="Y59" s="32">
        <v>8437.5</v>
      </c>
      <c r="Z59" s="69">
        <v>7500</v>
      </c>
      <c r="AA59" s="11"/>
    </row>
    <row r="60" spans="1:27" s="36" customFormat="1" ht="16.5" customHeight="1">
      <c r="A60" s="11">
        <v>52</v>
      </c>
      <c r="B60" s="49" t="s">
        <v>62</v>
      </c>
      <c r="C60" s="50">
        <f t="shared" si="1"/>
        <v>98</v>
      </c>
      <c r="D60" s="48">
        <f t="shared" si="2"/>
        <v>52</v>
      </c>
      <c r="E60" s="32">
        <v>45</v>
      </c>
      <c r="F60" s="32">
        <v>7</v>
      </c>
      <c r="G60" s="32">
        <f t="shared" si="3"/>
        <v>40</v>
      </c>
      <c r="H60" s="32">
        <v>36</v>
      </c>
      <c r="I60" s="32">
        <v>4</v>
      </c>
      <c r="J60" s="32">
        <f t="shared" si="4"/>
        <v>6</v>
      </c>
      <c r="K60" s="32">
        <v>5</v>
      </c>
      <c r="L60" s="32">
        <v>0</v>
      </c>
      <c r="M60" s="32">
        <v>1</v>
      </c>
      <c r="N60" s="32">
        <v>0</v>
      </c>
      <c r="O60" s="48">
        <v>250</v>
      </c>
      <c r="P60" s="48">
        <v>312.5</v>
      </c>
      <c r="Q60" s="48">
        <f t="shared" si="5"/>
        <v>25187.5</v>
      </c>
      <c r="R60" s="48">
        <f t="shared" si="6"/>
        <v>23687.5</v>
      </c>
      <c r="S60" s="48">
        <f t="shared" si="7"/>
        <v>20250</v>
      </c>
      <c r="T60" s="48">
        <f t="shared" si="8"/>
        <v>3437.5</v>
      </c>
      <c r="U60" s="32">
        <f t="shared" si="9"/>
        <v>1500</v>
      </c>
      <c r="V60" s="32">
        <f t="shared" si="10"/>
        <v>1500</v>
      </c>
      <c r="W60" s="32">
        <f t="shared" si="11"/>
        <v>0</v>
      </c>
      <c r="X60" s="48">
        <f t="shared" si="12"/>
        <v>25187.5</v>
      </c>
      <c r="Y60" s="32">
        <v>14687.5</v>
      </c>
      <c r="Z60" s="69">
        <v>10500</v>
      </c>
      <c r="AA60" s="11"/>
    </row>
    <row r="61" spans="1:27" s="36" customFormat="1" ht="16.5" customHeight="1">
      <c r="A61" s="11">
        <v>53</v>
      </c>
      <c r="B61" s="49" t="s">
        <v>93</v>
      </c>
      <c r="C61" s="50">
        <f t="shared" si="1"/>
        <v>27</v>
      </c>
      <c r="D61" s="48">
        <f t="shared" si="2"/>
        <v>14</v>
      </c>
      <c r="E61" s="32">
        <v>0</v>
      </c>
      <c r="F61" s="32">
        <v>14</v>
      </c>
      <c r="G61" s="32">
        <f t="shared" si="3"/>
        <v>13</v>
      </c>
      <c r="H61" s="32">
        <v>0</v>
      </c>
      <c r="I61" s="32">
        <v>13</v>
      </c>
      <c r="J61" s="32">
        <f t="shared" si="4"/>
        <v>0</v>
      </c>
      <c r="K61" s="32">
        <v>0</v>
      </c>
      <c r="L61" s="32">
        <v>0</v>
      </c>
      <c r="M61" s="32">
        <v>0</v>
      </c>
      <c r="N61" s="32">
        <v>0</v>
      </c>
      <c r="O61" s="48">
        <v>250</v>
      </c>
      <c r="P61" s="48">
        <v>312.5</v>
      </c>
      <c r="Q61" s="48">
        <f t="shared" si="5"/>
        <v>8437.5</v>
      </c>
      <c r="R61" s="48">
        <f t="shared" si="6"/>
        <v>8437.5</v>
      </c>
      <c r="S61" s="48">
        <f t="shared" si="7"/>
        <v>0</v>
      </c>
      <c r="T61" s="48">
        <f t="shared" si="8"/>
        <v>8437.5</v>
      </c>
      <c r="U61" s="32">
        <f t="shared" si="9"/>
        <v>0</v>
      </c>
      <c r="V61" s="32">
        <f t="shared" si="10"/>
        <v>0</v>
      </c>
      <c r="W61" s="32">
        <f t="shared" si="11"/>
        <v>0</v>
      </c>
      <c r="X61" s="48">
        <f t="shared" si="12"/>
        <v>8437.5</v>
      </c>
      <c r="Y61" s="32">
        <v>4375</v>
      </c>
      <c r="Z61" s="69">
        <v>4062.5</v>
      </c>
      <c r="AA61" s="11"/>
    </row>
    <row r="62" spans="1:27" s="36" customFormat="1" ht="16.5" customHeight="1">
      <c r="A62" s="11">
        <v>54</v>
      </c>
      <c r="B62" s="49" t="s">
        <v>94</v>
      </c>
      <c r="C62" s="50">
        <f t="shared" si="1"/>
        <v>22</v>
      </c>
      <c r="D62" s="48">
        <f t="shared" si="2"/>
        <v>19</v>
      </c>
      <c r="E62" s="32">
        <v>0</v>
      </c>
      <c r="F62" s="32">
        <v>19</v>
      </c>
      <c r="G62" s="32">
        <f t="shared" si="3"/>
        <v>3</v>
      </c>
      <c r="H62" s="32">
        <v>0</v>
      </c>
      <c r="I62" s="32">
        <v>3</v>
      </c>
      <c r="J62" s="32">
        <f t="shared" si="4"/>
        <v>0</v>
      </c>
      <c r="K62" s="32">
        <v>0</v>
      </c>
      <c r="L62" s="32">
        <v>0</v>
      </c>
      <c r="M62" s="32">
        <v>0</v>
      </c>
      <c r="N62" s="32">
        <v>0</v>
      </c>
      <c r="O62" s="48">
        <v>250</v>
      </c>
      <c r="P62" s="48">
        <v>312.5</v>
      </c>
      <c r="Q62" s="48">
        <f t="shared" si="5"/>
        <v>6875</v>
      </c>
      <c r="R62" s="48">
        <f t="shared" si="6"/>
        <v>6875</v>
      </c>
      <c r="S62" s="48">
        <f t="shared" si="7"/>
        <v>0</v>
      </c>
      <c r="T62" s="48">
        <f t="shared" si="8"/>
        <v>6875</v>
      </c>
      <c r="U62" s="32">
        <f t="shared" si="9"/>
        <v>0</v>
      </c>
      <c r="V62" s="32">
        <f t="shared" si="10"/>
        <v>0</v>
      </c>
      <c r="W62" s="32">
        <f t="shared" si="11"/>
        <v>0</v>
      </c>
      <c r="X62" s="48">
        <f t="shared" si="12"/>
        <v>6875</v>
      </c>
      <c r="Y62" s="32">
        <v>5937.5</v>
      </c>
      <c r="Z62" s="69">
        <v>937.5</v>
      </c>
      <c r="AA62" s="11"/>
    </row>
    <row r="63" spans="1:27" s="36" customFormat="1" ht="16.5" customHeight="1">
      <c r="A63" s="11">
        <v>55</v>
      </c>
      <c r="B63" s="49" t="s">
        <v>103</v>
      </c>
      <c r="C63" s="50">
        <f t="shared" si="1"/>
        <v>131</v>
      </c>
      <c r="D63" s="48">
        <f t="shared" si="2"/>
        <v>67</v>
      </c>
      <c r="E63" s="32">
        <v>67</v>
      </c>
      <c r="F63" s="32">
        <v>0</v>
      </c>
      <c r="G63" s="32">
        <f t="shared" si="3"/>
        <v>64</v>
      </c>
      <c r="H63" s="32">
        <v>64</v>
      </c>
      <c r="I63" s="32">
        <v>0</v>
      </c>
      <c r="J63" s="32">
        <f t="shared" si="4"/>
        <v>0</v>
      </c>
      <c r="K63" s="32">
        <v>0</v>
      </c>
      <c r="L63" s="32">
        <v>0</v>
      </c>
      <c r="M63" s="32">
        <v>0</v>
      </c>
      <c r="N63" s="32">
        <v>0</v>
      </c>
      <c r="O63" s="48">
        <v>250</v>
      </c>
      <c r="P63" s="48">
        <v>312.5</v>
      </c>
      <c r="Q63" s="48">
        <f t="shared" si="5"/>
        <v>32750</v>
      </c>
      <c r="R63" s="48">
        <f t="shared" si="6"/>
        <v>32750</v>
      </c>
      <c r="S63" s="48">
        <f t="shared" si="7"/>
        <v>32750</v>
      </c>
      <c r="T63" s="48">
        <f t="shared" si="8"/>
        <v>0</v>
      </c>
      <c r="U63" s="32">
        <f t="shared" si="9"/>
        <v>0</v>
      </c>
      <c r="V63" s="32">
        <f t="shared" si="10"/>
        <v>0</v>
      </c>
      <c r="W63" s="32">
        <f t="shared" si="11"/>
        <v>0</v>
      </c>
      <c r="X63" s="48">
        <f t="shared" si="12"/>
        <v>32750</v>
      </c>
      <c r="Y63" s="32">
        <v>16750</v>
      </c>
      <c r="Z63" s="69">
        <v>16000</v>
      </c>
      <c r="AA63" s="11"/>
    </row>
    <row r="64" spans="1:27" s="36" customFormat="1" ht="16.5" customHeight="1">
      <c r="A64" s="11">
        <v>56</v>
      </c>
      <c r="B64" s="49" t="s">
        <v>95</v>
      </c>
      <c r="C64" s="50">
        <f t="shared" si="1"/>
        <v>389</v>
      </c>
      <c r="D64" s="48">
        <f t="shared" si="2"/>
        <v>195</v>
      </c>
      <c r="E64" s="32">
        <v>0</v>
      </c>
      <c r="F64" s="32">
        <v>195</v>
      </c>
      <c r="G64" s="32">
        <f t="shared" si="3"/>
        <v>194</v>
      </c>
      <c r="H64" s="32">
        <v>0</v>
      </c>
      <c r="I64" s="32">
        <v>194</v>
      </c>
      <c r="J64" s="32">
        <f t="shared" si="4"/>
        <v>0</v>
      </c>
      <c r="K64" s="32">
        <v>0</v>
      </c>
      <c r="L64" s="32">
        <v>0</v>
      </c>
      <c r="M64" s="32">
        <v>0</v>
      </c>
      <c r="N64" s="32">
        <v>0</v>
      </c>
      <c r="O64" s="48">
        <v>250</v>
      </c>
      <c r="P64" s="48">
        <v>312.5</v>
      </c>
      <c r="Q64" s="48">
        <f t="shared" si="5"/>
        <v>121562.5</v>
      </c>
      <c r="R64" s="48">
        <f t="shared" si="6"/>
        <v>121562.5</v>
      </c>
      <c r="S64" s="48">
        <f t="shared" si="7"/>
        <v>0</v>
      </c>
      <c r="T64" s="48">
        <f t="shared" si="8"/>
        <v>121562.5</v>
      </c>
      <c r="U64" s="32">
        <f t="shared" si="9"/>
        <v>0</v>
      </c>
      <c r="V64" s="32">
        <f t="shared" si="10"/>
        <v>0</v>
      </c>
      <c r="W64" s="32">
        <f t="shared" si="11"/>
        <v>0</v>
      </c>
      <c r="X64" s="48">
        <f t="shared" si="12"/>
        <v>121562.5</v>
      </c>
      <c r="Y64" s="32">
        <v>60937.5</v>
      </c>
      <c r="Z64" s="69">
        <v>60625</v>
      </c>
      <c r="AA64" s="11"/>
    </row>
    <row r="65" spans="1:27" s="36" customFormat="1" ht="16.5" customHeight="1">
      <c r="A65" s="11">
        <v>57</v>
      </c>
      <c r="B65" s="49" t="s">
        <v>63</v>
      </c>
      <c r="C65" s="50">
        <f t="shared" si="1"/>
        <v>62</v>
      </c>
      <c r="D65" s="48">
        <f t="shared" si="2"/>
        <v>19</v>
      </c>
      <c r="E65" s="32">
        <v>19</v>
      </c>
      <c r="F65" s="32">
        <v>0</v>
      </c>
      <c r="G65" s="32">
        <f t="shared" si="3"/>
        <v>42</v>
      </c>
      <c r="H65" s="32">
        <v>41</v>
      </c>
      <c r="I65" s="32">
        <v>1</v>
      </c>
      <c r="J65" s="32">
        <f t="shared" si="4"/>
        <v>1</v>
      </c>
      <c r="K65" s="32">
        <v>0</v>
      </c>
      <c r="L65" s="32">
        <v>0</v>
      </c>
      <c r="M65" s="32">
        <v>0</v>
      </c>
      <c r="N65" s="32">
        <v>1</v>
      </c>
      <c r="O65" s="48">
        <v>250</v>
      </c>
      <c r="P65" s="48">
        <v>312.5</v>
      </c>
      <c r="Q65" s="48">
        <f t="shared" si="5"/>
        <v>15625</v>
      </c>
      <c r="R65" s="48">
        <f t="shared" si="6"/>
        <v>15312.5</v>
      </c>
      <c r="S65" s="48">
        <f t="shared" si="7"/>
        <v>15000</v>
      </c>
      <c r="T65" s="48">
        <f t="shared" si="8"/>
        <v>312.5</v>
      </c>
      <c r="U65" s="32">
        <f t="shared" si="9"/>
        <v>312.5</v>
      </c>
      <c r="V65" s="32">
        <f t="shared" si="10"/>
        <v>0</v>
      </c>
      <c r="W65" s="32">
        <f t="shared" si="11"/>
        <v>312.5</v>
      </c>
      <c r="X65" s="48">
        <f t="shared" si="12"/>
        <v>15625</v>
      </c>
      <c r="Y65" s="32">
        <v>4750</v>
      </c>
      <c r="Z65" s="69">
        <v>10875</v>
      </c>
      <c r="AA65" s="11"/>
    </row>
    <row r="66" spans="1:27" s="36" customFormat="1" ht="16.5" customHeight="1">
      <c r="A66" s="11">
        <v>58</v>
      </c>
      <c r="B66" s="49" t="s">
        <v>64</v>
      </c>
      <c r="C66" s="50">
        <f t="shared" si="1"/>
        <v>181</v>
      </c>
      <c r="D66" s="48">
        <f t="shared" si="2"/>
        <v>92</v>
      </c>
      <c r="E66" s="32">
        <v>92</v>
      </c>
      <c r="F66" s="32">
        <v>0</v>
      </c>
      <c r="G66" s="32">
        <f t="shared" si="3"/>
        <v>87</v>
      </c>
      <c r="H66" s="32">
        <v>87</v>
      </c>
      <c r="I66" s="32">
        <v>0</v>
      </c>
      <c r="J66" s="32">
        <f t="shared" si="4"/>
        <v>2</v>
      </c>
      <c r="K66" s="32">
        <v>0</v>
      </c>
      <c r="L66" s="32">
        <v>0</v>
      </c>
      <c r="M66" s="32">
        <v>2</v>
      </c>
      <c r="N66" s="32">
        <v>0</v>
      </c>
      <c r="O66" s="48">
        <v>250</v>
      </c>
      <c r="P66" s="48">
        <v>312.5</v>
      </c>
      <c r="Q66" s="48">
        <f t="shared" si="5"/>
        <v>45250</v>
      </c>
      <c r="R66" s="48">
        <f t="shared" si="6"/>
        <v>44750</v>
      </c>
      <c r="S66" s="48">
        <f t="shared" si="7"/>
        <v>44750</v>
      </c>
      <c r="T66" s="48">
        <f t="shared" si="8"/>
        <v>0</v>
      </c>
      <c r="U66" s="32">
        <f t="shared" si="9"/>
        <v>500</v>
      </c>
      <c r="V66" s="32">
        <f t="shared" si="10"/>
        <v>500</v>
      </c>
      <c r="W66" s="32">
        <f t="shared" si="11"/>
        <v>0</v>
      </c>
      <c r="X66" s="48">
        <f t="shared" si="12"/>
        <v>45250</v>
      </c>
      <c r="Y66" s="32">
        <v>23000</v>
      </c>
      <c r="Z66" s="69">
        <v>22250</v>
      </c>
      <c r="AA66" s="11"/>
    </row>
    <row r="67" spans="1:27" ht="16.5" customHeight="1">
      <c r="A67" s="11">
        <v>59</v>
      </c>
      <c r="B67" s="70" t="s">
        <v>104</v>
      </c>
      <c r="C67" s="50">
        <f t="shared" si="1"/>
        <v>2</v>
      </c>
      <c r="D67" s="48">
        <f t="shared" si="2"/>
        <v>0</v>
      </c>
      <c r="E67" s="70"/>
      <c r="F67" s="70"/>
      <c r="G67" s="32">
        <f t="shared" si="3"/>
        <v>2</v>
      </c>
      <c r="H67" s="32">
        <v>2</v>
      </c>
      <c r="I67" s="32">
        <v>0</v>
      </c>
      <c r="J67" s="32">
        <f t="shared" si="4"/>
        <v>0</v>
      </c>
      <c r="K67" s="70"/>
      <c r="L67" s="70"/>
      <c r="M67" s="32">
        <v>0</v>
      </c>
      <c r="N67" s="32">
        <v>0</v>
      </c>
      <c r="O67" s="48">
        <v>250</v>
      </c>
      <c r="P67" s="48">
        <v>312.5</v>
      </c>
      <c r="Q67" s="48">
        <f t="shared" si="5"/>
        <v>500</v>
      </c>
      <c r="R67" s="48">
        <f t="shared" si="6"/>
        <v>500</v>
      </c>
      <c r="S67" s="48">
        <f t="shared" si="7"/>
        <v>500</v>
      </c>
      <c r="T67" s="48">
        <f t="shared" si="8"/>
        <v>0</v>
      </c>
      <c r="U67" s="32">
        <f t="shared" si="9"/>
        <v>0</v>
      </c>
      <c r="V67" s="32">
        <f t="shared" si="10"/>
        <v>0</v>
      </c>
      <c r="W67" s="32">
        <f t="shared" si="11"/>
        <v>0</v>
      </c>
      <c r="X67" s="48">
        <f t="shared" si="12"/>
        <v>500</v>
      </c>
      <c r="Y67" s="70">
        <v>0</v>
      </c>
      <c r="Z67" s="69">
        <v>500</v>
      </c>
      <c r="AA67" s="11"/>
    </row>
    <row r="68" spans="1:27" ht="16.5" customHeight="1">
      <c r="A68" s="11">
        <v>60</v>
      </c>
      <c r="B68" s="70" t="s">
        <v>88</v>
      </c>
      <c r="C68" s="50">
        <f t="shared" si="1"/>
        <v>54</v>
      </c>
      <c r="D68" s="48">
        <f t="shared" si="2"/>
        <v>0</v>
      </c>
      <c r="E68" s="70"/>
      <c r="F68" s="70"/>
      <c r="G68" s="32">
        <f t="shared" si="3"/>
        <v>54</v>
      </c>
      <c r="H68" s="32">
        <v>32</v>
      </c>
      <c r="I68" s="32">
        <v>22</v>
      </c>
      <c r="J68" s="32">
        <f t="shared" si="4"/>
        <v>0</v>
      </c>
      <c r="K68" s="70"/>
      <c r="L68" s="70"/>
      <c r="M68" s="32">
        <v>0</v>
      </c>
      <c r="N68" s="32">
        <v>0</v>
      </c>
      <c r="O68" s="48">
        <v>250</v>
      </c>
      <c r="P68" s="48">
        <v>312.5</v>
      </c>
      <c r="Q68" s="48">
        <f t="shared" si="5"/>
        <v>14875</v>
      </c>
      <c r="R68" s="48">
        <f t="shared" si="6"/>
        <v>14875</v>
      </c>
      <c r="S68" s="48">
        <f t="shared" si="7"/>
        <v>8000</v>
      </c>
      <c r="T68" s="48">
        <f t="shared" si="8"/>
        <v>6875</v>
      </c>
      <c r="U68" s="32">
        <f t="shared" si="9"/>
        <v>0</v>
      </c>
      <c r="V68" s="32">
        <f t="shared" si="10"/>
        <v>0</v>
      </c>
      <c r="W68" s="32">
        <f t="shared" si="11"/>
        <v>0</v>
      </c>
      <c r="X68" s="48">
        <f t="shared" si="12"/>
        <v>14875</v>
      </c>
      <c r="Y68" s="70">
        <v>0</v>
      </c>
      <c r="Z68" s="69">
        <v>14875</v>
      </c>
      <c r="AA68" s="11"/>
    </row>
  </sheetData>
  <sheetProtection/>
  <mergeCells count="31">
    <mergeCell ref="B2:AA2"/>
    <mergeCell ref="B3:P3"/>
    <mergeCell ref="S3:T3"/>
    <mergeCell ref="C4:N4"/>
    <mergeCell ref="D5:F5"/>
    <mergeCell ref="G5:I5"/>
    <mergeCell ref="J5:N5"/>
    <mergeCell ref="K6:L6"/>
    <mergeCell ref="M6:N6"/>
    <mergeCell ref="R6:T6"/>
    <mergeCell ref="U6:W6"/>
    <mergeCell ref="A4:A7"/>
    <mergeCell ref="B4:B7"/>
    <mergeCell ref="C5:C7"/>
    <mergeCell ref="D6:D7"/>
    <mergeCell ref="E6:E7"/>
    <mergeCell ref="F6:F7"/>
    <mergeCell ref="G6:G7"/>
    <mergeCell ref="H6:H7"/>
    <mergeCell ref="I6:I7"/>
    <mergeCell ref="J6:J7"/>
    <mergeCell ref="O6:O7"/>
    <mergeCell ref="P6:P7"/>
    <mergeCell ref="Q6:Q7"/>
    <mergeCell ref="X6:X7"/>
    <mergeCell ref="Y6:Y7"/>
    <mergeCell ref="Z6:Z7"/>
    <mergeCell ref="AA4:AA7"/>
    <mergeCell ref="O4:P5"/>
    <mergeCell ref="Q4:W5"/>
    <mergeCell ref="X4:Z5"/>
  </mergeCells>
  <printOptions horizontalCentered="1"/>
  <pageMargins left="0.3541666666666667" right="0.3541666666666667" top="0.9840277777777777" bottom="0.9840277777777777" header="0.5118055555555555" footer="0.511805555555555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11"/>
  <sheetViews>
    <sheetView zoomScaleSheetLayoutView="100" workbookViewId="0" topLeftCell="A1">
      <selection activeCell="Q8" sqref="Q8"/>
    </sheetView>
  </sheetViews>
  <sheetFormatPr defaultColWidth="9.140625" defaultRowHeight="12"/>
  <cols>
    <col min="1" max="3" width="9.140625" style="29" customWidth="1"/>
    <col min="4" max="4" width="8.00390625" style="29" customWidth="1"/>
    <col min="5" max="5" width="7.00390625" style="29" customWidth="1"/>
    <col min="6" max="6" width="7.140625" style="29" customWidth="1"/>
    <col min="7" max="8" width="9.140625" style="29" customWidth="1"/>
    <col min="9" max="9" width="9.8515625" style="29" customWidth="1"/>
    <col min="10" max="11" width="10.140625" style="29" customWidth="1"/>
    <col min="12" max="12" width="9.8515625" style="29" customWidth="1"/>
    <col min="13" max="14" width="9.7109375" style="29" customWidth="1"/>
    <col min="15" max="15" width="10.00390625" style="29" customWidth="1"/>
    <col min="16" max="16" width="10.8515625" style="29" customWidth="1"/>
    <col min="17" max="16384" width="9.140625" style="29" customWidth="1"/>
  </cols>
  <sheetData>
    <row r="1" ht="15.75" customHeight="1">
      <c r="A1" s="30" t="s">
        <v>109</v>
      </c>
    </row>
    <row r="2" spans="1:16" ht="33.75" customHeight="1">
      <c r="A2" s="2" t="s">
        <v>110</v>
      </c>
      <c r="B2" s="2"/>
      <c r="C2" s="2"/>
      <c r="D2" s="2"/>
      <c r="E2" s="2"/>
      <c r="F2" s="2"/>
      <c r="G2" s="2"/>
      <c r="H2" s="2"/>
      <c r="I2" s="2"/>
      <c r="J2" s="2"/>
      <c r="K2" s="2"/>
      <c r="L2" s="2"/>
      <c r="M2" s="2"/>
      <c r="N2" s="2"/>
      <c r="O2" s="2"/>
      <c r="P2" s="2"/>
    </row>
    <row r="3" spans="1:18" ht="12">
      <c r="A3" s="31"/>
      <c r="B3" s="31"/>
      <c r="C3" s="31"/>
      <c r="D3" s="31"/>
      <c r="E3" s="31"/>
      <c r="F3" s="31"/>
      <c r="G3" s="31"/>
      <c r="H3" s="31"/>
      <c r="I3" s="31"/>
      <c r="J3" s="31"/>
      <c r="K3" s="31"/>
      <c r="L3" s="31"/>
      <c r="M3" s="31"/>
      <c r="N3" s="31"/>
      <c r="O3" s="31" t="s">
        <v>68</v>
      </c>
      <c r="P3" s="31"/>
      <c r="Q3" s="31"/>
      <c r="R3" s="31"/>
    </row>
    <row r="4" spans="1:16" ht="25.5" customHeight="1">
      <c r="A4" s="3" t="s">
        <v>4</v>
      </c>
      <c r="B4" s="4" t="s">
        <v>69</v>
      </c>
      <c r="C4" s="4"/>
      <c r="D4" s="4"/>
      <c r="E4" s="4"/>
      <c r="F4" s="4"/>
      <c r="G4" s="5" t="s">
        <v>111</v>
      </c>
      <c r="H4" s="5" t="s">
        <v>12</v>
      </c>
      <c r="I4" s="13" t="s">
        <v>71</v>
      </c>
      <c r="J4" s="14"/>
      <c r="K4" s="15"/>
      <c r="L4" s="33" t="s">
        <v>10</v>
      </c>
      <c r="M4" s="34"/>
      <c r="N4" s="34"/>
      <c r="O4" s="34"/>
      <c r="P4" s="3" t="s">
        <v>11</v>
      </c>
    </row>
    <row r="5" spans="1:16" ht="25.5" customHeight="1">
      <c r="A5" s="6"/>
      <c r="B5" s="4" t="s">
        <v>12</v>
      </c>
      <c r="C5" s="4" t="s">
        <v>17</v>
      </c>
      <c r="D5" s="4" t="s">
        <v>18</v>
      </c>
      <c r="E5" s="4" t="s">
        <v>14</v>
      </c>
      <c r="F5" s="4" t="s">
        <v>16</v>
      </c>
      <c r="G5" s="7"/>
      <c r="H5" s="7"/>
      <c r="I5" s="18" t="s">
        <v>112</v>
      </c>
      <c r="J5" s="4" t="s">
        <v>14</v>
      </c>
      <c r="K5" s="4" t="s">
        <v>113</v>
      </c>
      <c r="L5" s="3" t="s">
        <v>12</v>
      </c>
      <c r="M5" s="3" t="s">
        <v>75</v>
      </c>
      <c r="N5" s="3" t="s">
        <v>19</v>
      </c>
      <c r="O5" s="3" t="s">
        <v>20</v>
      </c>
      <c r="P5" s="6"/>
    </row>
    <row r="6" spans="1:16" ht="25.5" customHeight="1">
      <c r="A6" s="8"/>
      <c r="B6" s="4"/>
      <c r="C6" s="4"/>
      <c r="D6" s="4"/>
      <c r="E6" s="4"/>
      <c r="F6" s="4"/>
      <c r="G6" s="9"/>
      <c r="H6" s="9"/>
      <c r="I6" s="19"/>
      <c r="J6" s="4"/>
      <c r="K6" s="4"/>
      <c r="L6" s="8"/>
      <c r="M6" s="8"/>
      <c r="N6" s="8"/>
      <c r="O6" s="8"/>
      <c r="P6" s="8"/>
    </row>
    <row r="7" spans="1:16" s="28" customFormat="1" ht="30" customHeight="1">
      <c r="A7" s="10" t="s">
        <v>114</v>
      </c>
      <c r="B7" s="10">
        <f>SUM(B8:B11)</f>
        <v>10327</v>
      </c>
      <c r="C7" s="10">
        <f>SUM(C8:C11)</f>
        <v>5162</v>
      </c>
      <c r="D7" s="10">
        <f>SUM(D8:D11)</f>
        <v>5123</v>
      </c>
      <c r="E7" s="10">
        <f>SUM(E8:E11)</f>
        <v>35</v>
      </c>
      <c r="F7" s="10">
        <f>SUM(F8:F11)</f>
        <v>7</v>
      </c>
      <c r="G7" s="10">
        <v>1500</v>
      </c>
      <c r="H7" s="10">
        <f aca="true" t="shared" si="0" ref="H7:T7">SUM(H8:H11)</f>
        <v>15490500</v>
      </c>
      <c r="I7" s="10">
        <f t="shared" si="0"/>
        <v>15427500</v>
      </c>
      <c r="J7" s="10">
        <f t="shared" si="0"/>
        <v>52500</v>
      </c>
      <c r="K7" s="10">
        <f t="shared" si="0"/>
        <v>10500</v>
      </c>
      <c r="L7" s="10">
        <f t="shared" si="0"/>
        <v>15490500</v>
      </c>
      <c r="M7" s="10">
        <f t="shared" si="0"/>
        <v>10920000</v>
      </c>
      <c r="N7" s="10">
        <f t="shared" si="0"/>
        <v>2407488</v>
      </c>
      <c r="O7" s="10">
        <f t="shared" si="0"/>
        <v>2163012</v>
      </c>
      <c r="P7" s="10"/>
    </row>
    <row r="8" spans="1:17" s="28" customFormat="1" ht="30" customHeight="1">
      <c r="A8" s="10" t="s">
        <v>115</v>
      </c>
      <c r="B8" s="10">
        <f>SUM(C8:F8)</f>
        <v>4720</v>
      </c>
      <c r="C8" s="10">
        <v>2374</v>
      </c>
      <c r="D8" s="10">
        <v>2324</v>
      </c>
      <c r="E8" s="32">
        <v>21</v>
      </c>
      <c r="F8" s="32">
        <v>1</v>
      </c>
      <c r="G8" s="10">
        <v>1500</v>
      </c>
      <c r="H8" s="23">
        <f>SUM(I8:K8)</f>
        <v>7080000</v>
      </c>
      <c r="I8" s="23">
        <f>(C8+D8)*G8</f>
        <v>7047000</v>
      </c>
      <c r="J8" s="32">
        <f>E8*G8</f>
        <v>31500</v>
      </c>
      <c r="K8" s="10">
        <f>F8*1500</f>
        <v>1500</v>
      </c>
      <c r="L8" s="10">
        <f>SUM(M8:O8)</f>
        <v>7080000</v>
      </c>
      <c r="M8" s="10">
        <v>4991033</v>
      </c>
      <c r="N8" s="23">
        <v>1100353</v>
      </c>
      <c r="O8" s="23">
        <v>988614</v>
      </c>
      <c r="P8" s="23"/>
      <c r="Q8" s="35"/>
    </row>
    <row r="9" spans="1:17" s="28" customFormat="1" ht="30" customHeight="1">
      <c r="A9" s="10" t="s">
        <v>116</v>
      </c>
      <c r="B9" s="10">
        <f>SUM(C9:F9)</f>
        <v>3645</v>
      </c>
      <c r="C9" s="10">
        <v>1821</v>
      </c>
      <c r="D9" s="10">
        <v>1817</v>
      </c>
      <c r="E9" s="32">
        <v>5</v>
      </c>
      <c r="F9" s="32">
        <v>2</v>
      </c>
      <c r="G9" s="10">
        <v>1500</v>
      </c>
      <c r="H9" s="23">
        <f>SUM(I9:K9)</f>
        <v>5467500</v>
      </c>
      <c r="I9" s="23">
        <f>(C9+D9)*G9</f>
        <v>5457000</v>
      </c>
      <c r="J9" s="32">
        <f>E9*G9</f>
        <v>7500</v>
      </c>
      <c r="K9" s="10">
        <f>F9*1500</f>
        <v>3000</v>
      </c>
      <c r="L9" s="10">
        <f>SUM(M9:O9)</f>
        <v>5467500</v>
      </c>
      <c r="M9" s="10">
        <v>3854304</v>
      </c>
      <c r="N9" s="23">
        <v>849743</v>
      </c>
      <c r="O9" s="23">
        <v>763453</v>
      </c>
      <c r="P9" s="23"/>
      <c r="Q9" s="35"/>
    </row>
    <row r="10" spans="1:17" s="28" customFormat="1" ht="30" customHeight="1">
      <c r="A10" s="10" t="s">
        <v>92</v>
      </c>
      <c r="B10" s="10">
        <f>SUM(C10:F10)</f>
        <v>1094</v>
      </c>
      <c r="C10" s="10">
        <v>536</v>
      </c>
      <c r="D10" s="10">
        <v>549</v>
      </c>
      <c r="E10" s="32">
        <v>9</v>
      </c>
      <c r="F10" s="32">
        <v>0</v>
      </c>
      <c r="G10" s="10">
        <v>1500</v>
      </c>
      <c r="H10" s="23">
        <f>SUM(I10:K10)</f>
        <v>1641000</v>
      </c>
      <c r="I10" s="23">
        <f>(C10+D10)*G10</f>
        <v>1627500</v>
      </c>
      <c r="J10" s="32">
        <f>E10*G10</f>
        <v>13500</v>
      </c>
      <c r="K10" s="10">
        <f>F10*1500</f>
        <v>0</v>
      </c>
      <c r="L10" s="10">
        <f>SUM(M10:O10)</f>
        <v>1641000</v>
      </c>
      <c r="M10" s="10">
        <v>1156820</v>
      </c>
      <c r="N10" s="23">
        <v>255039</v>
      </c>
      <c r="O10" s="23">
        <v>229141</v>
      </c>
      <c r="P10" s="23"/>
      <c r="Q10" s="35"/>
    </row>
    <row r="11" spans="1:17" s="28" customFormat="1" ht="30" customHeight="1">
      <c r="A11" s="10" t="s">
        <v>93</v>
      </c>
      <c r="B11" s="10">
        <f>SUM(C11:F11)</f>
        <v>868</v>
      </c>
      <c r="C11" s="10">
        <v>431</v>
      </c>
      <c r="D11" s="10">
        <v>433</v>
      </c>
      <c r="E11" s="32">
        <v>0</v>
      </c>
      <c r="F11" s="32">
        <v>4</v>
      </c>
      <c r="G11" s="10">
        <v>1500</v>
      </c>
      <c r="H11" s="23">
        <f>SUM(I11:K11)</f>
        <v>1302000</v>
      </c>
      <c r="I11" s="23">
        <f>(C11+D11)*G11</f>
        <v>1296000</v>
      </c>
      <c r="J11" s="32">
        <f>E11*G11</f>
        <v>0</v>
      </c>
      <c r="K11" s="10">
        <f>F11*1500</f>
        <v>6000</v>
      </c>
      <c r="L11" s="10">
        <f>SUM(M11:O11)</f>
        <v>1302000</v>
      </c>
      <c r="M11" s="10">
        <v>917843</v>
      </c>
      <c r="N11" s="23">
        <v>202353</v>
      </c>
      <c r="O11" s="23">
        <v>181804</v>
      </c>
      <c r="P11" s="23"/>
      <c r="Q11" s="35"/>
    </row>
  </sheetData>
  <sheetProtection/>
  <mergeCells count="20">
    <mergeCell ref="A2:P2"/>
    <mergeCell ref="B4:F4"/>
    <mergeCell ref="I4:K4"/>
    <mergeCell ref="L4:O4"/>
    <mergeCell ref="A4:A6"/>
    <mergeCell ref="B5:B6"/>
    <mergeCell ref="C5:C6"/>
    <mergeCell ref="D5:D6"/>
    <mergeCell ref="E5:E6"/>
    <mergeCell ref="F5:F6"/>
    <mergeCell ref="G4:G6"/>
    <mergeCell ref="H4:H6"/>
    <mergeCell ref="I5:I6"/>
    <mergeCell ref="J5:J6"/>
    <mergeCell ref="K5:K6"/>
    <mergeCell ref="L5:L6"/>
    <mergeCell ref="M5:M6"/>
    <mergeCell ref="N5:N6"/>
    <mergeCell ref="O5:O6"/>
    <mergeCell ref="P4:P6"/>
  </mergeCells>
  <printOptions horizontalCentered="1"/>
  <pageMargins left="0.5548611111111111" right="0.5548611111111111"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11"/>
  <sheetViews>
    <sheetView tabSelected="1" zoomScaleSheetLayoutView="100" workbookViewId="0" topLeftCell="A1">
      <selection activeCell="A1" sqref="A1"/>
    </sheetView>
  </sheetViews>
  <sheetFormatPr defaultColWidth="9.140625" defaultRowHeight="12"/>
  <cols>
    <col min="1" max="6" width="9.140625" style="22" customWidth="1"/>
    <col min="7" max="7" width="10.00390625" style="22" customWidth="1"/>
    <col min="8" max="8" width="9.421875" style="22" customWidth="1"/>
    <col min="9" max="9" width="9.7109375" style="22" customWidth="1"/>
    <col min="10" max="10" width="8.57421875" style="22" customWidth="1"/>
    <col min="11" max="11" width="8.421875" style="22" customWidth="1"/>
    <col min="12" max="12" width="10.28125" style="22" customWidth="1"/>
    <col min="13" max="13" width="10.00390625" style="22" customWidth="1"/>
    <col min="14" max="15" width="9.57421875" style="22" customWidth="1"/>
    <col min="16" max="16" width="11.28125" style="22" customWidth="1"/>
    <col min="17" max="16384" width="9.140625" style="22" customWidth="1"/>
  </cols>
  <sheetData>
    <row r="1" ht="18" customHeight="1">
      <c r="A1" s="20" t="s">
        <v>117</v>
      </c>
    </row>
    <row r="2" spans="1:16" ht="30.75" customHeight="1">
      <c r="A2" s="2" t="s">
        <v>118</v>
      </c>
      <c r="B2" s="2"/>
      <c r="C2" s="2"/>
      <c r="D2" s="2"/>
      <c r="E2" s="2"/>
      <c r="F2" s="2"/>
      <c r="G2" s="2"/>
      <c r="H2" s="2"/>
      <c r="I2" s="2"/>
      <c r="J2" s="2"/>
      <c r="K2" s="2"/>
      <c r="L2" s="2"/>
      <c r="M2" s="2"/>
      <c r="N2" s="2"/>
      <c r="O2" s="2"/>
      <c r="P2" s="2"/>
    </row>
    <row r="3" spans="1:16" ht="13.5" customHeight="1">
      <c r="A3" s="1"/>
      <c r="B3" s="1"/>
      <c r="C3" s="1"/>
      <c r="D3" s="1"/>
      <c r="E3" s="1"/>
      <c r="F3" s="1"/>
      <c r="G3" s="1"/>
      <c r="H3" s="1"/>
      <c r="I3" s="1"/>
      <c r="J3" s="1"/>
      <c r="K3" s="1"/>
      <c r="L3" s="1"/>
      <c r="M3" s="1"/>
      <c r="N3" s="1"/>
      <c r="O3" s="25"/>
      <c r="P3" s="25" t="s">
        <v>68</v>
      </c>
    </row>
    <row r="4" spans="1:16" s="20" customFormat="1" ht="27" customHeight="1">
      <c r="A4" s="3" t="s">
        <v>4</v>
      </c>
      <c r="B4" s="4" t="s">
        <v>69</v>
      </c>
      <c r="C4" s="4"/>
      <c r="D4" s="4"/>
      <c r="E4" s="4"/>
      <c r="F4" s="4"/>
      <c r="G4" s="4" t="s">
        <v>70</v>
      </c>
      <c r="H4" s="4" t="s">
        <v>12</v>
      </c>
      <c r="I4" s="13" t="s">
        <v>71</v>
      </c>
      <c r="J4" s="14"/>
      <c r="K4" s="15"/>
      <c r="L4" s="11" t="s">
        <v>10</v>
      </c>
      <c r="M4" s="11"/>
      <c r="N4" s="11"/>
      <c r="O4" s="11"/>
      <c r="P4" s="11" t="s">
        <v>11</v>
      </c>
    </row>
    <row r="5" spans="1:16" s="20" customFormat="1" ht="27" customHeight="1">
      <c r="A5" s="6"/>
      <c r="B5" s="4" t="s">
        <v>12</v>
      </c>
      <c r="C5" s="4" t="s">
        <v>17</v>
      </c>
      <c r="D5" s="4" t="s">
        <v>18</v>
      </c>
      <c r="E5" s="4" t="s">
        <v>14</v>
      </c>
      <c r="F5" s="4" t="s">
        <v>16</v>
      </c>
      <c r="G5" s="4"/>
      <c r="H5" s="4"/>
      <c r="I5" s="18" t="s">
        <v>112</v>
      </c>
      <c r="J5" s="4" t="s">
        <v>14</v>
      </c>
      <c r="K5" s="4" t="s">
        <v>113</v>
      </c>
      <c r="L5" s="11" t="s">
        <v>12</v>
      </c>
      <c r="M5" s="11" t="s">
        <v>75</v>
      </c>
      <c r="N5" s="11" t="s">
        <v>19</v>
      </c>
      <c r="O5" s="11" t="s">
        <v>20</v>
      </c>
      <c r="P5" s="11"/>
    </row>
    <row r="6" spans="1:16" s="20" customFormat="1" ht="27" customHeight="1">
      <c r="A6" s="8"/>
      <c r="B6" s="4"/>
      <c r="C6" s="4"/>
      <c r="D6" s="4"/>
      <c r="E6" s="4"/>
      <c r="F6" s="4"/>
      <c r="G6" s="4"/>
      <c r="H6" s="4"/>
      <c r="I6" s="19"/>
      <c r="J6" s="4"/>
      <c r="K6" s="4"/>
      <c r="L6" s="11"/>
      <c r="M6" s="11"/>
      <c r="N6" s="11"/>
      <c r="O6" s="11"/>
      <c r="P6" s="11"/>
    </row>
    <row r="7" spans="1:16" s="21" customFormat="1" ht="33" customHeight="1">
      <c r="A7" s="10" t="s">
        <v>114</v>
      </c>
      <c r="B7" s="23">
        <f>SUM(B8:B11)</f>
        <v>9278</v>
      </c>
      <c r="C7" s="23">
        <f>SUM(C8:C11)</f>
        <v>4596</v>
      </c>
      <c r="D7" s="23">
        <f>SUM(D8:D11)</f>
        <v>4650</v>
      </c>
      <c r="E7" s="23">
        <f>SUM(E8:E11)</f>
        <v>32</v>
      </c>
      <c r="F7" s="23">
        <f>SUM(F8:F11)</f>
        <v>0</v>
      </c>
      <c r="G7" s="10" t="s">
        <v>119</v>
      </c>
      <c r="H7" s="23">
        <f>SUM(H8:H11)</f>
        <v>6697200</v>
      </c>
      <c r="I7" s="23">
        <f>SUM(I8:I11)</f>
        <v>6674000</v>
      </c>
      <c r="J7" s="23">
        <f>SUM(J8:J11)</f>
        <v>23200</v>
      </c>
      <c r="K7" s="23">
        <f>SUM(K8:K11)</f>
        <v>0</v>
      </c>
      <c r="L7" s="23">
        <f>SUM(L8:L11)</f>
        <v>6697200</v>
      </c>
      <c r="M7" s="23">
        <f>SUM(M8:M11)</f>
        <v>6410000</v>
      </c>
      <c r="N7" s="23">
        <f>SUM(N8:N11)</f>
        <v>19312</v>
      </c>
      <c r="O7" s="23">
        <f>SUM(O8:O11)</f>
        <v>267888</v>
      </c>
      <c r="P7" s="10"/>
    </row>
    <row r="8" spans="1:16" s="21" customFormat="1" ht="33" customHeight="1">
      <c r="A8" s="10" t="s">
        <v>115</v>
      </c>
      <c r="B8" s="23">
        <f>SUM(C8:F8)</f>
        <v>4272</v>
      </c>
      <c r="C8" s="23">
        <v>2131</v>
      </c>
      <c r="D8" s="24">
        <v>2120</v>
      </c>
      <c r="E8" s="10">
        <v>21</v>
      </c>
      <c r="F8" s="23">
        <v>0</v>
      </c>
      <c r="G8" s="10">
        <v>800</v>
      </c>
      <c r="H8" s="10">
        <f>SUM(I8:K8)</f>
        <v>3417600</v>
      </c>
      <c r="I8" s="10">
        <f>(C8+D8)*G8</f>
        <v>3400800</v>
      </c>
      <c r="J8" s="10">
        <f>E8*G8</f>
        <v>16800</v>
      </c>
      <c r="K8" s="10">
        <f>F8*G8</f>
        <v>0</v>
      </c>
      <c r="L8" s="23">
        <f>SUM(M8:O8)</f>
        <v>3417600</v>
      </c>
      <c r="M8" s="23">
        <v>3261584</v>
      </c>
      <c r="N8" s="26">
        <v>19312</v>
      </c>
      <c r="O8" s="23">
        <f>ROUND(H8*0.04,0)</f>
        <v>136704</v>
      </c>
      <c r="P8" s="23"/>
    </row>
    <row r="9" spans="1:17" s="21" customFormat="1" ht="33" customHeight="1">
      <c r="A9" s="10" t="s">
        <v>116</v>
      </c>
      <c r="B9" s="23">
        <f>SUM(C9:F9)</f>
        <v>3193</v>
      </c>
      <c r="C9" s="23">
        <v>1568</v>
      </c>
      <c r="D9" s="24">
        <v>1620</v>
      </c>
      <c r="E9" s="10">
        <v>5</v>
      </c>
      <c r="F9" s="23">
        <v>0</v>
      </c>
      <c r="G9" s="10">
        <v>800</v>
      </c>
      <c r="H9" s="10">
        <f>SUM(I9:K9)</f>
        <v>2554400</v>
      </c>
      <c r="I9" s="10">
        <f>(C9+D9)*G9</f>
        <v>2550400</v>
      </c>
      <c r="J9" s="10">
        <f>E9*G9</f>
        <v>4000</v>
      </c>
      <c r="K9" s="10">
        <f>F9*G9</f>
        <v>0</v>
      </c>
      <c r="L9" s="23">
        <f>SUM(M9:O9)</f>
        <v>2554400</v>
      </c>
      <c r="M9" s="23">
        <v>2452224</v>
      </c>
      <c r="N9" s="23"/>
      <c r="O9" s="23">
        <f>ROUND(H9*0.04,0)</f>
        <v>102176</v>
      </c>
      <c r="P9" s="23"/>
      <c r="Q9" s="27"/>
    </row>
    <row r="10" spans="1:17" s="21" customFormat="1" ht="33" customHeight="1">
      <c r="A10" s="10" t="s">
        <v>92</v>
      </c>
      <c r="B10" s="23">
        <f>SUM(C10:F10)</f>
        <v>996</v>
      </c>
      <c r="C10" s="23">
        <v>487</v>
      </c>
      <c r="D10" s="24">
        <v>503</v>
      </c>
      <c r="E10" s="10">
        <v>6</v>
      </c>
      <c r="F10" s="23">
        <v>0</v>
      </c>
      <c r="G10" s="10">
        <v>400</v>
      </c>
      <c r="H10" s="10">
        <f>SUM(I10:K10)</f>
        <v>398400</v>
      </c>
      <c r="I10" s="10">
        <f>(C10+D10)*G10</f>
        <v>396000</v>
      </c>
      <c r="J10" s="10">
        <f>E10*G10</f>
        <v>2400</v>
      </c>
      <c r="K10" s="10">
        <f>F10*G10</f>
        <v>0</v>
      </c>
      <c r="L10" s="23">
        <f>SUM(M10:O10)</f>
        <v>398400</v>
      </c>
      <c r="M10" s="23">
        <v>382464</v>
      </c>
      <c r="N10" s="23"/>
      <c r="O10" s="23">
        <f>ROUND(H10*0.04,0)</f>
        <v>15936</v>
      </c>
      <c r="P10" s="23"/>
      <c r="Q10" s="27"/>
    </row>
    <row r="11" spans="1:17" s="21" customFormat="1" ht="33" customHeight="1">
      <c r="A11" s="10" t="s">
        <v>93</v>
      </c>
      <c r="B11" s="23">
        <f>SUM(C11:F11)</f>
        <v>817</v>
      </c>
      <c r="C11" s="23">
        <v>410</v>
      </c>
      <c r="D11" s="24">
        <v>407</v>
      </c>
      <c r="E11" s="10">
        <v>0</v>
      </c>
      <c r="F11" s="23">
        <v>0</v>
      </c>
      <c r="G11" s="10">
        <v>400</v>
      </c>
      <c r="H11" s="10">
        <f>SUM(I11:K11)</f>
        <v>326800</v>
      </c>
      <c r="I11" s="10">
        <f>(C11+D11)*G11</f>
        <v>326800</v>
      </c>
      <c r="J11" s="10">
        <f>E11*G11</f>
        <v>0</v>
      </c>
      <c r="K11" s="10">
        <f>F11*G11</f>
        <v>0</v>
      </c>
      <c r="L11" s="23">
        <f>SUM(M11:O11)</f>
        <v>326800</v>
      </c>
      <c r="M11" s="23">
        <v>313728</v>
      </c>
      <c r="N11" s="23"/>
      <c r="O11" s="23">
        <f>ROUND(H11*0.04,0)</f>
        <v>13072</v>
      </c>
      <c r="P11" s="23"/>
      <c r="Q11" s="27"/>
    </row>
  </sheetData>
  <sheetProtection/>
  <mergeCells count="20">
    <mergeCell ref="A2:P2"/>
    <mergeCell ref="B4:F4"/>
    <mergeCell ref="I4:K4"/>
    <mergeCell ref="L4:O4"/>
    <mergeCell ref="A4:A6"/>
    <mergeCell ref="B5:B6"/>
    <mergeCell ref="C5:C6"/>
    <mergeCell ref="D5:D6"/>
    <mergeCell ref="E5:E6"/>
    <mergeCell ref="F5:F6"/>
    <mergeCell ref="G4:G6"/>
    <mergeCell ref="H4:H6"/>
    <mergeCell ref="I5:I6"/>
    <mergeCell ref="J5:J6"/>
    <mergeCell ref="K5:K6"/>
    <mergeCell ref="L5:L6"/>
    <mergeCell ref="M5:M6"/>
    <mergeCell ref="N5:N6"/>
    <mergeCell ref="O5:O6"/>
    <mergeCell ref="P4:P6"/>
  </mergeCells>
  <printOptions horizontalCentered="1"/>
  <pageMargins left="0.3576388888888889" right="0.35763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N11"/>
  <sheetViews>
    <sheetView view="pageBreakPreview" zoomScaleSheetLayoutView="100" workbookViewId="0" topLeftCell="A1">
      <selection activeCell="C7" sqref="C7:E7"/>
    </sheetView>
  </sheetViews>
  <sheetFormatPr defaultColWidth="9.140625" defaultRowHeight="12"/>
  <cols>
    <col min="1" max="1" width="13.28125" style="1" customWidth="1"/>
    <col min="2" max="6" width="10.7109375" style="1" customWidth="1"/>
    <col min="7" max="13" width="12.421875" style="1" customWidth="1"/>
    <col min="14" max="14" width="12.8515625" style="1" customWidth="1"/>
    <col min="15" max="15" width="11.8515625" style="1" bestFit="1" customWidth="1"/>
    <col min="16" max="16384" width="9.140625" style="1" customWidth="1"/>
  </cols>
  <sheetData>
    <row r="1" ht="19.5" customHeight="1">
      <c r="A1" s="1" t="s">
        <v>120</v>
      </c>
    </row>
    <row r="2" spans="1:14" ht="42" customHeight="1">
      <c r="A2" s="2" t="s">
        <v>121</v>
      </c>
      <c r="B2" s="2"/>
      <c r="C2" s="2"/>
      <c r="D2" s="2"/>
      <c r="E2" s="2"/>
      <c r="F2" s="2"/>
      <c r="G2" s="2"/>
      <c r="H2" s="2"/>
      <c r="I2" s="2"/>
      <c r="J2" s="2"/>
      <c r="K2" s="2"/>
      <c r="L2" s="2"/>
      <c r="M2" s="2"/>
      <c r="N2" s="2"/>
    </row>
    <row r="3" s="1" customFormat="1" ht="15" customHeight="1">
      <c r="N3" s="12" t="s">
        <v>68</v>
      </c>
    </row>
    <row r="4" spans="1:14" s="1" customFormat="1" ht="24.75" customHeight="1">
      <c r="A4" s="3" t="s">
        <v>4</v>
      </c>
      <c r="B4" s="4" t="s">
        <v>69</v>
      </c>
      <c r="C4" s="4"/>
      <c r="D4" s="4"/>
      <c r="E4" s="4"/>
      <c r="F4" s="4"/>
      <c r="G4" s="5" t="s">
        <v>70</v>
      </c>
      <c r="H4" s="5" t="s">
        <v>12</v>
      </c>
      <c r="I4" s="13" t="s">
        <v>71</v>
      </c>
      <c r="J4" s="14"/>
      <c r="K4" s="15"/>
      <c r="L4" s="16" t="s">
        <v>108</v>
      </c>
      <c r="M4" s="17"/>
      <c r="N4" s="3" t="s">
        <v>11</v>
      </c>
    </row>
    <row r="5" spans="1:14" s="1" customFormat="1" ht="24.75" customHeight="1">
      <c r="A5" s="6"/>
      <c r="B5" s="5" t="s">
        <v>12</v>
      </c>
      <c r="C5" s="5" t="s">
        <v>17</v>
      </c>
      <c r="D5" s="5" t="s">
        <v>18</v>
      </c>
      <c r="E5" s="5" t="s">
        <v>14</v>
      </c>
      <c r="F5" s="5" t="s">
        <v>16</v>
      </c>
      <c r="G5" s="7"/>
      <c r="H5" s="7"/>
      <c r="I5" s="18" t="s">
        <v>122</v>
      </c>
      <c r="J5" s="4" t="s">
        <v>14</v>
      </c>
      <c r="K5" s="4" t="s">
        <v>123</v>
      </c>
      <c r="L5" s="11" t="s">
        <v>12</v>
      </c>
      <c r="M5" s="5" t="s">
        <v>19</v>
      </c>
      <c r="N5" s="6"/>
    </row>
    <row r="6" spans="1:14" s="1" customFormat="1" ht="24.75" customHeight="1">
      <c r="A6" s="8"/>
      <c r="B6" s="9"/>
      <c r="C6" s="9"/>
      <c r="D6" s="9"/>
      <c r="E6" s="9"/>
      <c r="F6" s="9"/>
      <c r="G6" s="9"/>
      <c r="H6" s="9"/>
      <c r="I6" s="19"/>
      <c r="J6" s="4"/>
      <c r="K6" s="4"/>
      <c r="L6" s="11"/>
      <c r="M6" s="9"/>
      <c r="N6" s="8"/>
    </row>
    <row r="7" spans="1:14" s="1" customFormat="1" ht="28.5" customHeight="1">
      <c r="A7" s="10" t="s">
        <v>114</v>
      </c>
      <c r="B7" s="10">
        <f>SUM(B8:B11)</f>
        <v>9216</v>
      </c>
      <c r="C7" s="10">
        <f>SUM(C8:C11)</f>
        <v>4565</v>
      </c>
      <c r="D7" s="10">
        <f aca="true" t="shared" si="0" ref="D7:Q7">SUM(D8:D11)</f>
        <v>4621</v>
      </c>
      <c r="E7" s="10">
        <f t="shared" si="0"/>
        <v>30</v>
      </c>
      <c r="F7" s="10">
        <f t="shared" si="0"/>
        <v>0</v>
      </c>
      <c r="G7" s="10">
        <v>200</v>
      </c>
      <c r="H7" s="10">
        <f t="shared" si="0"/>
        <v>1843200</v>
      </c>
      <c r="I7" s="10">
        <f t="shared" si="0"/>
        <v>1837200</v>
      </c>
      <c r="J7" s="10">
        <f t="shared" si="0"/>
        <v>6000</v>
      </c>
      <c r="K7" s="10">
        <f t="shared" si="0"/>
        <v>0</v>
      </c>
      <c r="L7" s="10">
        <f t="shared" si="0"/>
        <v>1843200</v>
      </c>
      <c r="M7" s="10">
        <f>SUM(M8:M11)</f>
        <v>1843200</v>
      </c>
      <c r="N7" s="11"/>
    </row>
    <row r="8" spans="1:14" s="1" customFormat="1" ht="28.5" customHeight="1">
      <c r="A8" s="10" t="s">
        <v>115</v>
      </c>
      <c r="B8" s="10">
        <f>SUM(C8:F8)</f>
        <v>4241</v>
      </c>
      <c r="C8" s="10">
        <v>2115</v>
      </c>
      <c r="D8" s="11">
        <v>2105</v>
      </c>
      <c r="E8" s="10">
        <v>21</v>
      </c>
      <c r="F8" s="10">
        <v>0</v>
      </c>
      <c r="G8" s="10">
        <v>200</v>
      </c>
      <c r="H8" s="10">
        <f>SUM(I8:K8)</f>
        <v>848200</v>
      </c>
      <c r="I8" s="10">
        <f>(C8+D8)*G8</f>
        <v>844000</v>
      </c>
      <c r="J8" s="10">
        <f>E8*G8</f>
        <v>4200</v>
      </c>
      <c r="K8" s="10">
        <f>F8*G8</f>
        <v>0</v>
      </c>
      <c r="L8" s="10">
        <f>H8+K8</f>
        <v>848200</v>
      </c>
      <c r="M8" s="10">
        <v>848200</v>
      </c>
      <c r="N8" s="11"/>
    </row>
    <row r="9" spans="1:14" s="1" customFormat="1" ht="28.5" customHeight="1">
      <c r="A9" s="10" t="s">
        <v>116</v>
      </c>
      <c r="B9" s="10">
        <f>SUM(C9:F9)</f>
        <v>3179</v>
      </c>
      <c r="C9" s="10">
        <v>1562</v>
      </c>
      <c r="D9" s="11">
        <v>1613</v>
      </c>
      <c r="E9" s="10">
        <v>4</v>
      </c>
      <c r="F9" s="10">
        <v>0</v>
      </c>
      <c r="G9" s="10">
        <v>200</v>
      </c>
      <c r="H9" s="10">
        <f>SUM(I9:K9)</f>
        <v>635800</v>
      </c>
      <c r="I9" s="10">
        <f>(C9+D9)*G9</f>
        <v>635000</v>
      </c>
      <c r="J9" s="10">
        <f>E9*G9</f>
        <v>800</v>
      </c>
      <c r="K9" s="10">
        <f>F9*G9</f>
        <v>0</v>
      </c>
      <c r="L9" s="10">
        <f>H9+K9</f>
        <v>635800</v>
      </c>
      <c r="M9" s="10">
        <v>635800</v>
      </c>
      <c r="N9" s="11"/>
    </row>
    <row r="10" spans="1:14" s="1" customFormat="1" ht="28.5" customHeight="1">
      <c r="A10" s="10" t="s">
        <v>92</v>
      </c>
      <c r="B10" s="10">
        <f>SUM(C10:F10)</f>
        <v>984</v>
      </c>
      <c r="C10" s="10">
        <v>480</v>
      </c>
      <c r="D10" s="11">
        <v>499</v>
      </c>
      <c r="E10" s="10">
        <v>5</v>
      </c>
      <c r="F10" s="10">
        <v>0</v>
      </c>
      <c r="G10" s="10">
        <v>200</v>
      </c>
      <c r="H10" s="10">
        <f>SUM(I10:K10)</f>
        <v>196800</v>
      </c>
      <c r="I10" s="10">
        <f>(C10+D10)*G10</f>
        <v>195800</v>
      </c>
      <c r="J10" s="10">
        <f>E10*G10</f>
        <v>1000</v>
      </c>
      <c r="K10" s="10">
        <f>F10*G10</f>
        <v>0</v>
      </c>
      <c r="L10" s="10">
        <f>H10+K10</f>
        <v>196800</v>
      </c>
      <c r="M10" s="10">
        <v>196800</v>
      </c>
      <c r="N10" s="11"/>
    </row>
    <row r="11" spans="1:14" s="1" customFormat="1" ht="28.5" customHeight="1">
      <c r="A11" s="10" t="s">
        <v>93</v>
      </c>
      <c r="B11" s="10">
        <f>SUM(C11:F11)</f>
        <v>812</v>
      </c>
      <c r="C11" s="10">
        <v>408</v>
      </c>
      <c r="D11" s="11">
        <v>404</v>
      </c>
      <c r="E11" s="10">
        <v>0</v>
      </c>
      <c r="F11" s="10">
        <v>0</v>
      </c>
      <c r="G11" s="10">
        <v>200</v>
      </c>
      <c r="H11" s="10">
        <f>SUM(I11:K11)</f>
        <v>162400</v>
      </c>
      <c r="I11" s="10">
        <f>(C11+D11)*G11</f>
        <v>162400</v>
      </c>
      <c r="J11" s="10">
        <f>E11*G11</f>
        <v>0</v>
      </c>
      <c r="K11" s="10">
        <f>F11*G11</f>
        <v>0</v>
      </c>
      <c r="L11" s="10">
        <f>H11+K11</f>
        <v>162400</v>
      </c>
      <c r="M11" s="10">
        <v>162400</v>
      </c>
      <c r="N11" s="11"/>
    </row>
  </sheetData>
  <sheetProtection/>
  <mergeCells count="18">
    <mergeCell ref="A2:N2"/>
    <mergeCell ref="B4:F4"/>
    <mergeCell ref="I4:K4"/>
    <mergeCell ref="L4:M4"/>
    <mergeCell ref="A4:A6"/>
    <mergeCell ref="B5:B6"/>
    <mergeCell ref="C5:C6"/>
    <mergeCell ref="D5:D6"/>
    <mergeCell ref="E5:E6"/>
    <mergeCell ref="F5:F6"/>
    <mergeCell ref="G4:G6"/>
    <mergeCell ref="H4:H6"/>
    <mergeCell ref="I5:I6"/>
    <mergeCell ref="J5:J6"/>
    <mergeCell ref="K5:K6"/>
    <mergeCell ref="L5:L6"/>
    <mergeCell ref="M5:M6"/>
    <mergeCell ref="N4:N6"/>
  </mergeCells>
  <printOptions horizontalCentered="1"/>
  <pageMargins left="0.3576388888888889" right="0.3576388888888889" top="1" bottom="1" header="0.5" footer="0.5"/>
  <pageSetup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2022-10-26T04:59:21Z</cp:lastPrinted>
  <dcterms:created xsi:type="dcterms:W3CDTF">2022-04-06T01:57:53Z</dcterms:created>
  <dcterms:modified xsi:type="dcterms:W3CDTF">2022-11-10T06:26:25Z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BCE9DAF9A0014634A07D0E8800A413BF</vt:lpwstr>
  </property>
  <property fmtid="{D5CDD505-2E9C-101B-9397-08002B2CF9AE}" pid="4" name="KSOProductBuildV">
    <vt:lpwstr>2052-11.1.0.11045</vt:lpwstr>
  </property>
</Properties>
</file>